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filterPrivacy="1" defaultThemeVersion="124226"/>
  <bookViews>
    <workbookView xWindow="0" yWindow="0" windowWidth="24000" windowHeight="9510" activeTab="8"/>
  </bookViews>
  <sheets>
    <sheet name="Consolidado " sheetId="1" r:id="rId1"/>
    <sheet name="Enero" sheetId="5" r:id="rId2"/>
    <sheet name="Febrero" sheetId="6" r:id="rId3"/>
    <sheet name="MARZO" sheetId="14"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s>
  <calcPr calcId="171027"/>
</workbook>
</file>

<file path=xl/calcChain.xml><?xml version="1.0" encoding="utf-8"?>
<calcChain xmlns="http://schemas.openxmlformats.org/spreadsheetml/2006/main">
  <c r="B231" i="9" l="1"/>
  <c r="B198" i="9"/>
  <c r="B191" i="9"/>
  <c r="AR184" i="9"/>
  <c r="AQ184" i="9"/>
  <c r="AP184" i="9"/>
  <c r="AO184" i="9"/>
  <c r="AN184" i="9"/>
  <c r="AM184" i="9"/>
  <c r="AL184" i="9"/>
  <c r="AK184" i="9"/>
  <c r="AJ184" i="9"/>
  <c r="AI184" i="9"/>
  <c r="AH184" i="9"/>
  <c r="AG184" i="9"/>
  <c r="AF184" i="9"/>
  <c r="AE184" i="9"/>
  <c r="AD184" i="9"/>
  <c r="AC184" i="9"/>
  <c r="AB184" i="9"/>
  <c r="AA184" i="9"/>
  <c r="Z184" i="9"/>
  <c r="Y184" i="9"/>
  <c r="X184" i="9"/>
  <c r="W184" i="9"/>
  <c r="V184" i="9"/>
  <c r="U184" i="9"/>
  <c r="T184" i="9"/>
  <c r="S184" i="9"/>
  <c r="R184" i="9"/>
  <c r="Q184" i="9"/>
  <c r="P184" i="9"/>
  <c r="O184" i="9"/>
  <c r="N184" i="9"/>
  <c r="M184" i="9"/>
  <c r="L184" i="9"/>
  <c r="K184" i="9"/>
  <c r="J184" i="9"/>
  <c r="I184" i="9"/>
  <c r="H184" i="9"/>
  <c r="G184" i="9"/>
  <c r="F184" i="9"/>
  <c r="E184" i="9"/>
  <c r="D183" i="9"/>
  <c r="C183" i="9"/>
  <c r="B183" i="9" s="1"/>
  <c r="D182" i="9"/>
  <c r="C182" i="9"/>
  <c r="B182" i="9"/>
  <c r="CG182" i="9" s="1"/>
  <c r="D181" i="9"/>
  <c r="C181" i="9"/>
  <c r="B181" i="9" s="1"/>
  <c r="D180" i="9"/>
  <c r="D184" i="9" s="1"/>
  <c r="C180" i="9"/>
  <c r="D179" i="9"/>
  <c r="C179" i="9"/>
  <c r="C184" i="9" s="1"/>
  <c r="D174" i="9"/>
  <c r="C174" i="9"/>
  <c r="B174" i="9"/>
  <c r="D173" i="9"/>
  <c r="C173" i="9"/>
  <c r="B173" i="9" s="1"/>
  <c r="D172" i="9"/>
  <c r="B172" i="9" s="1"/>
  <c r="C172" i="9"/>
  <c r="D171" i="9"/>
  <c r="C171" i="9"/>
  <c r="C169" i="9" s="1"/>
  <c r="D170" i="9"/>
  <c r="C170" i="9"/>
  <c r="B170" i="9"/>
  <c r="AS169" i="9"/>
  <c r="AR169" i="9"/>
  <c r="AQ169" i="9"/>
  <c r="AP169" i="9"/>
  <c r="AO169" i="9"/>
  <c r="AN169" i="9"/>
  <c r="AM169" i="9"/>
  <c r="AL169" i="9"/>
  <c r="AK169" i="9"/>
  <c r="AJ169" i="9"/>
  <c r="AI169" i="9"/>
  <c r="AH169" i="9"/>
  <c r="AG169" i="9"/>
  <c r="AF169" i="9"/>
  <c r="AE169" i="9"/>
  <c r="AD169" i="9"/>
  <c r="AC169" i="9"/>
  <c r="AB169" i="9"/>
  <c r="AA169" i="9"/>
  <c r="Z169" i="9"/>
  <c r="Y169" i="9"/>
  <c r="X169" i="9"/>
  <c r="W169" i="9"/>
  <c r="V169" i="9"/>
  <c r="U169" i="9"/>
  <c r="T169" i="9"/>
  <c r="S169" i="9"/>
  <c r="R169" i="9"/>
  <c r="Q169" i="9"/>
  <c r="P169" i="9"/>
  <c r="O169" i="9"/>
  <c r="N169" i="9"/>
  <c r="M169" i="9"/>
  <c r="L169" i="9"/>
  <c r="K169" i="9"/>
  <c r="J169" i="9"/>
  <c r="I169" i="9"/>
  <c r="H169" i="9"/>
  <c r="G169" i="9"/>
  <c r="F169" i="9"/>
  <c r="E169" i="9"/>
  <c r="D169" i="9"/>
  <c r="D168" i="9"/>
  <c r="C168" i="9"/>
  <c r="B168" i="9" s="1"/>
  <c r="D167" i="9"/>
  <c r="B167" i="9" s="1"/>
  <c r="C167" i="9"/>
  <c r="D166" i="9"/>
  <c r="C166" i="9"/>
  <c r="B166" i="9" s="1"/>
  <c r="D165" i="9"/>
  <c r="C165" i="9"/>
  <c r="B165" i="9"/>
  <c r="CG165" i="9" s="1"/>
  <c r="D164" i="9"/>
  <c r="C164" i="9"/>
  <c r="B164" i="9" s="1"/>
  <c r="D163" i="9"/>
  <c r="B163" i="9" s="1"/>
  <c r="C163" i="9"/>
  <c r="D162" i="9"/>
  <c r="C162" i="9"/>
  <c r="B162" i="9" s="1"/>
  <c r="D161" i="9"/>
  <c r="C161" i="9"/>
  <c r="B161" i="9"/>
  <c r="CG161" i="9" s="1"/>
  <c r="D160" i="9"/>
  <c r="C160" i="9"/>
  <c r="B160" i="9" s="1"/>
  <c r="D159" i="9"/>
  <c r="B159" i="9" s="1"/>
  <c r="C159" i="9"/>
  <c r="D158" i="9"/>
  <c r="C158" i="9"/>
  <c r="B158" i="9" s="1"/>
  <c r="D157" i="9"/>
  <c r="C157" i="9"/>
  <c r="B157" i="9"/>
  <c r="CG157" i="9" s="1"/>
  <c r="D156" i="9"/>
  <c r="C156" i="9"/>
  <c r="B156" i="9" s="1"/>
  <c r="D155" i="9"/>
  <c r="B155" i="9" s="1"/>
  <c r="C155" i="9"/>
  <c r="D154" i="9"/>
  <c r="C154" i="9"/>
  <c r="B154" i="9" s="1"/>
  <c r="D153" i="9"/>
  <c r="C153" i="9"/>
  <c r="B153" i="9"/>
  <c r="CG153" i="9" s="1"/>
  <c r="D152" i="9"/>
  <c r="C152" i="9"/>
  <c r="B152" i="9" s="1"/>
  <c r="D151" i="9"/>
  <c r="B151" i="9" s="1"/>
  <c r="C151" i="9"/>
  <c r="CB150" i="9"/>
  <c r="D150" i="9"/>
  <c r="C150" i="9"/>
  <c r="B150" i="9"/>
  <c r="CG150" i="9" s="1"/>
  <c r="CA124" i="9"/>
  <c r="B124" i="9"/>
  <c r="CG124" i="9" s="1"/>
  <c r="CG123" i="9"/>
  <c r="B123" i="9"/>
  <c r="CA123" i="9" s="1"/>
  <c r="CG122" i="9"/>
  <c r="CA122" i="9"/>
  <c r="B122" i="9"/>
  <c r="D118" i="9"/>
  <c r="D117" i="9"/>
  <c r="C113" i="9"/>
  <c r="C112" i="9"/>
  <c r="E108" i="9"/>
  <c r="D108" i="9"/>
  <c r="C108" i="9"/>
  <c r="B108" i="9"/>
  <c r="E100" i="9"/>
  <c r="D100" i="9"/>
  <c r="C100" i="9"/>
  <c r="B100" i="9"/>
  <c r="E92" i="9"/>
  <c r="D92" i="9"/>
  <c r="C92" i="9"/>
  <c r="B92" i="9"/>
  <c r="B74" i="9"/>
  <c r="B67" i="9"/>
  <c r="AU60" i="9"/>
  <c r="AT60" i="9"/>
  <c r="AS60" i="9"/>
  <c r="AR60" i="9"/>
  <c r="AQ60" i="9"/>
  <c r="AP60" i="9"/>
  <c r="AO60" i="9"/>
  <c r="AN60" i="9"/>
  <c r="AM60" i="9"/>
  <c r="AL60" i="9"/>
  <c r="AK60" i="9"/>
  <c r="AJ60" i="9"/>
  <c r="AI60" i="9"/>
  <c r="AH60" i="9"/>
  <c r="AG60" i="9"/>
  <c r="AF60" i="9"/>
  <c r="AE60" i="9"/>
  <c r="AD60" i="9"/>
  <c r="AC60" i="9"/>
  <c r="AB60" i="9"/>
  <c r="AA60" i="9"/>
  <c r="Z60" i="9"/>
  <c r="Y60" i="9"/>
  <c r="X60" i="9"/>
  <c r="W60" i="9"/>
  <c r="V60" i="9"/>
  <c r="U60" i="9"/>
  <c r="T60" i="9"/>
  <c r="S60" i="9"/>
  <c r="R60" i="9"/>
  <c r="Q60" i="9"/>
  <c r="P60" i="9"/>
  <c r="O60" i="9"/>
  <c r="N60" i="9"/>
  <c r="M60" i="9"/>
  <c r="L60" i="9"/>
  <c r="K60" i="9"/>
  <c r="J60" i="9"/>
  <c r="I60" i="9"/>
  <c r="H60" i="9"/>
  <c r="G60" i="9"/>
  <c r="F60" i="9"/>
  <c r="E60" i="9"/>
  <c r="D59" i="9"/>
  <c r="C59" i="9"/>
  <c r="B59" i="9"/>
  <c r="CG59" i="9" s="1"/>
  <c r="D58" i="9"/>
  <c r="C58" i="9"/>
  <c r="B58" i="9" s="1"/>
  <c r="D57" i="9"/>
  <c r="B57" i="9" s="1"/>
  <c r="C57" i="9"/>
  <c r="D56" i="9"/>
  <c r="C56" i="9"/>
  <c r="C60" i="9" s="1"/>
  <c r="D55" i="9"/>
  <c r="D60" i="9" s="1"/>
  <c r="C55" i="9"/>
  <c r="B55" i="9"/>
  <c r="CG55" i="9" s="1"/>
  <c r="D50" i="9"/>
  <c r="D49" i="9"/>
  <c r="D48" i="9"/>
  <c r="D47" i="9"/>
  <c r="D46" i="9"/>
  <c r="D45" i="9"/>
  <c r="D44" i="9"/>
  <c r="D43" i="9"/>
  <c r="D42" i="9"/>
  <c r="D41" i="9"/>
  <c r="D40" i="9"/>
  <c r="D39" i="9"/>
  <c r="D38" i="9"/>
  <c r="D37" i="9"/>
  <c r="D36" i="9"/>
  <c r="D35" i="9"/>
  <c r="D34" i="9"/>
  <c r="D33" i="9"/>
  <c r="D32" i="9"/>
  <c r="D31" i="9"/>
  <c r="CJ30" i="9"/>
  <c r="CI30" i="9"/>
  <c r="CH30" i="9"/>
  <c r="CG30" i="9"/>
  <c r="CD30" i="9"/>
  <c r="CC30" i="9"/>
  <c r="CB30" i="9"/>
  <c r="CA30" i="9"/>
  <c r="D30" i="9"/>
  <c r="D27" i="9"/>
  <c r="B27" i="9" s="1"/>
  <c r="C27" i="9"/>
  <c r="D26" i="9"/>
  <c r="C26" i="9"/>
  <c r="B26" i="9" s="1"/>
  <c r="D25" i="9"/>
  <c r="C25" i="9"/>
  <c r="B25" i="9"/>
  <c r="D24" i="9"/>
  <c r="C24" i="9"/>
  <c r="B24" i="9" s="1"/>
  <c r="D23" i="9"/>
  <c r="B23" i="9" s="1"/>
  <c r="C23" i="9"/>
  <c r="D22" i="9"/>
  <c r="C22" i="9"/>
  <c r="B22" i="9" s="1"/>
  <c r="AT21" i="9"/>
  <c r="AS21" i="9"/>
  <c r="AR21" i="9"/>
  <c r="AQ21" i="9"/>
  <c r="AP21" i="9"/>
  <c r="AO21" i="9"/>
  <c r="AN21" i="9"/>
  <c r="AM21" i="9"/>
  <c r="AL21" i="9"/>
  <c r="AK21" i="9"/>
  <c r="AJ21" i="9"/>
  <c r="AI21" i="9"/>
  <c r="AH21" i="9"/>
  <c r="AG21" i="9"/>
  <c r="AF21" i="9"/>
  <c r="AE21" i="9"/>
  <c r="AD21" i="9"/>
  <c r="AC21" i="9"/>
  <c r="AB21" i="9"/>
  <c r="AA21" i="9"/>
  <c r="Z21" i="9"/>
  <c r="Y21" i="9"/>
  <c r="X21" i="9"/>
  <c r="W21" i="9"/>
  <c r="V21" i="9"/>
  <c r="U21" i="9"/>
  <c r="T21" i="9"/>
  <c r="S21" i="9"/>
  <c r="R21" i="9"/>
  <c r="Q21" i="9"/>
  <c r="P21" i="9"/>
  <c r="O21" i="9"/>
  <c r="N21" i="9"/>
  <c r="M21" i="9"/>
  <c r="L21" i="9"/>
  <c r="K21" i="9"/>
  <c r="J21" i="9"/>
  <c r="I21" i="9"/>
  <c r="H21" i="9"/>
  <c r="G21" i="9"/>
  <c r="F21" i="9"/>
  <c r="E21" i="9"/>
  <c r="D21" i="9"/>
  <c r="D20" i="9"/>
  <c r="C20" i="9"/>
  <c r="B20" i="9" s="1"/>
  <c r="D19" i="9"/>
  <c r="C19" i="9"/>
  <c r="B19" i="9"/>
  <c r="D18" i="9"/>
  <c r="C18" i="9"/>
  <c r="B18" i="9" s="1"/>
  <c r="D17" i="9"/>
  <c r="B17" i="9" s="1"/>
  <c r="C17" i="9"/>
  <c r="D16" i="9"/>
  <c r="C16" i="9"/>
  <c r="B16" i="9" s="1"/>
  <c r="D15" i="9"/>
  <c r="C15" i="9"/>
  <c r="B15" i="9"/>
  <c r="D14" i="9"/>
  <c r="C14" i="9"/>
  <c r="B14" i="9" s="1"/>
  <c r="D13" i="9"/>
  <c r="B13" i="9" s="1"/>
  <c r="C13" i="9"/>
  <c r="A5" i="9"/>
  <c r="A4" i="9"/>
  <c r="A3" i="9"/>
  <c r="A2" i="9"/>
  <c r="CA151" i="9" l="1"/>
  <c r="CG151" i="9"/>
  <c r="CG162" i="9"/>
  <c r="CA162" i="9"/>
  <c r="CA167" i="9"/>
  <c r="CG167" i="9"/>
  <c r="CG31" i="9"/>
  <c r="CA57" i="9"/>
  <c r="CH57" i="9"/>
  <c r="CG57" i="9"/>
  <c r="CB57" i="9"/>
  <c r="CG158" i="9"/>
  <c r="CA158" i="9"/>
  <c r="CG160" i="9"/>
  <c r="CA160" i="9"/>
  <c r="CA163" i="9"/>
  <c r="CG163" i="9"/>
  <c r="CG164" i="9"/>
  <c r="CA164" i="9"/>
  <c r="CG152" i="9"/>
  <c r="CA152" i="9"/>
  <c r="CA155" i="9"/>
  <c r="CG155" i="9"/>
  <c r="CG166" i="9"/>
  <c r="CA166" i="9"/>
  <c r="CG168" i="9"/>
  <c r="CA168" i="9"/>
  <c r="CB181" i="9"/>
  <c r="CA181" i="9"/>
  <c r="CH181" i="9"/>
  <c r="CG181" i="9"/>
  <c r="CA31" i="9"/>
  <c r="CB58" i="9"/>
  <c r="CA58" i="9"/>
  <c r="CH58" i="9"/>
  <c r="CG58" i="9"/>
  <c r="CG154" i="9"/>
  <c r="CA154" i="9"/>
  <c r="CG156" i="9"/>
  <c r="CA156" i="9"/>
  <c r="CA159" i="9"/>
  <c r="CG159" i="9"/>
  <c r="CH183" i="9"/>
  <c r="CG183" i="9"/>
  <c r="CB183" i="9"/>
  <c r="CA183" i="9"/>
  <c r="CH55" i="9"/>
  <c r="CH59" i="9"/>
  <c r="B180" i="9"/>
  <c r="CH182" i="9"/>
  <c r="C21" i="9"/>
  <c r="B21" i="9" s="1"/>
  <c r="CA55" i="9"/>
  <c r="B56" i="9"/>
  <c r="CA59" i="9"/>
  <c r="CA150" i="9"/>
  <c r="CA153" i="9"/>
  <c r="CA157" i="9"/>
  <c r="CA161" i="9"/>
  <c r="CA165" i="9"/>
  <c r="B171" i="9"/>
  <c r="B169" i="9" s="1"/>
  <c r="B179" i="9"/>
  <c r="CA182" i="9"/>
  <c r="CB55" i="9"/>
  <c r="CB59" i="9"/>
  <c r="CB182" i="9"/>
  <c r="B231" i="10"/>
  <c r="B198" i="10"/>
  <c r="B191" i="10"/>
  <c r="AR184" i="10"/>
  <c r="AQ184" i="10"/>
  <c r="AP184" i="10"/>
  <c r="AO184" i="10"/>
  <c r="AN184" i="10"/>
  <c r="AM184" i="10"/>
  <c r="AL184" i="10"/>
  <c r="AK184" i="10"/>
  <c r="AJ184" i="10"/>
  <c r="AI184" i="10"/>
  <c r="AH184" i="10"/>
  <c r="AG184" i="10"/>
  <c r="AF184" i="10"/>
  <c r="AE184" i="10"/>
  <c r="AD184" i="10"/>
  <c r="AC184" i="10"/>
  <c r="AB184" i="10"/>
  <c r="AA184" i="10"/>
  <c r="Z184" i="10"/>
  <c r="Y184" i="10"/>
  <c r="X184" i="10"/>
  <c r="W184" i="10"/>
  <c r="V184" i="10"/>
  <c r="U184" i="10"/>
  <c r="T184" i="10"/>
  <c r="S184" i="10"/>
  <c r="R184" i="10"/>
  <c r="Q184" i="10"/>
  <c r="P184" i="10"/>
  <c r="O184" i="10"/>
  <c r="N184" i="10"/>
  <c r="M184" i="10"/>
  <c r="L184" i="10"/>
  <c r="K184" i="10"/>
  <c r="J184" i="10"/>
  <c r="I184" i="10"/>
  <c r="H184" i="10"/>
  <c r="G184" i="10"/>
  <c r="F184" i="10"/>
  <c r="E184" i="10"/>
  <c r="D183" i="10"/>
  <c r="C183" i="10"/>
  <c r="B183" i="10"/>
  <c r="CH183" i="10" s="1"/>
  <c r="CA182" i="10"/>
  <c r="D182" i="10"/>
  <c r="C182" i="10"/>
  <c r="B182" i="10"/>
  <c r="CG182" i="10" s="1"/>
  <c r="D181" i="10"/>
  <c r="B181" i="10" s="1"/>
  <c r="C181" i="10"/>
  <c r="D180" i="10"/>
  <c r="D184" i="10" s="1"/>
  <c r="C180" i="10"/>
  <c r="B180" i="10" s="1"/>
  <c r="D179" i="10"/>
  <c r="C179" i="10"/>
  <c r="B179" i="10"/>
  <c r="CH179" i="10" s="1"/>
  <c r="D174" i="10"/>
  <c r="C174" i="10"/>
  <c r="B174" i="10"/>
  <c r="D173" i="10"/>
  <c r="B173" i="10" s="1"/>
  <c r="C173" i="10"/>
  <c r="D172" i="10"/>
  <c r="D169" i="10" s="1"/>
  <c r="C172" i="10"/>
  <c r="B172" i="10" s="1"/>
  <c r="D171" i="10"/>
  <c r="C171" i="10"/>
  <c r="C169" i="10" s="1"/>
  <c r="B171" i="10"/>
  <c r="D170" i="10"/>
  <c r="C170" i="10"/>
  <c r="B170" i="10"/>
  <c r="AS169" i="10"/>
  <c r="AR169" i="10"/>
  <c r="AQ169" i="10"/>
  <c r="AP169" i="10"/>
  <c r="AO169" i="10"/>
  <c r="AN169" i="10"/>
  <c r="AM169" i="10"/>
  <c r="AL169" i="10"/>
  <c r="AK169" i="10"/>
  <c r="AJ169" i="10"/>
  <c r="AI169" i="10"/>
  <c r="AH169" i="10"/>
  <c r="AG169" i="10"/>
  <c r="AF169" i="10"/>
  <c r="AE169" i="10"/>
  <c r="AD169" i="10"/>
  <c r="AC169" i="10"/>
  <c r="AB169" i="10"/>
  <c r="AA169" i="10"/>
  <c r="Z169" i="10"/>
  <c r="Y169" i="10"/>
  <c r="X169" i="10"/>
  <c r="W169" i="10"/>
  <c r="V169" i="10"/>
  <c r="U169" i="10"/>
  <c r="T169" i="10"/>
  <c r="S169" i="10"/>
  <c r="R169" i="10"/>
  <c r="Q169" i="10"/>
  <c r="P169" i="10"/>
  <c r="O169" i="10"/>
  <c r="N169" i="10"/>
  <c r="M169" i="10"/>
  <c r="L169" i="10"/>
  <c r="K169" i="10"/>
  <c r="J169" i="10"/>
  <c r="I169" i="10"/>
  <c r="H169" i="10"/>
  <c r="G169" i="10"/>
  <c r="F169" i="10"/>
  <c r="E169" i="10"/>
  <c r="D168" i="10"/>
  <c r="C168" i="10"/>
  <c r="B168" i="10" s="1"/>
  <c r="D167" i="10"/>
  <c r="C167" i="10"/>
  <c r="B167" i="10" s="1"/>
  <c r="D166" i="10"/>
  <c r="B166" i="10" s="1"/>
  <c r="C166" i="10"/>
  <c r="CA165" i="10"/>
  <c r="D165" i="10"/>
  <c r="C165" i="10"/>
  <c r="B165" i="10"/>
  <c r="CG165" i="10" s="1"/>
  <c r="D164" i="10"/>
  <c r="C164" i="10"/>
  <c r="B164" i="10"/>
  <c r="CA164" i="10" s="1"/>
  <c r="D163" i="10"/>
  <c r="C163" i="10"/>
  <c r="B163" i="10" s="1"/>
  <c r="D162" i="10"/>
  <c r="C162" i="10"/>
  <c r="B162" i="10" s="1"/>
  <c r="CA161" i="10"/>
  <c r="D161" i="10"/>
  <c r="C161" i="10"/>
  <c r="B161" i="10"/>
  <c r="CG161" i="10" s="1"/>
  <c r="D160" i="10"/>
  <c r="C160" i="10"/>
  <c r="B160" i="10"/>
  <c r="CA160" i="10" s="1"/>
  <c r="D159" i="10"/>
  <c r="C159" i="10"/>
  <c r="B159" i="10" s="1"/>
  <c r="D158" i="10"/>
  <c r="C158" i="10"/>
  <c r="B158" i="10" s="1"/>
  <c r="CA157" i="10"/>
  <c r="D157" i="10"/>
  <c r="C157" i="10"/>
  <c r="B157" i="10"/>
  <c r="CG157" i="10" s="1"/>
  <c r="D156" i="10"/>
  <c r="C156" i="10"/>
  <c r="B156" i="10"/>
  <c r="CA156" i="10" s="1"/>
  <c r="D155" i="10"/>
  <c r="C155" i="10"/>
  <c r="B155" i="10" s="1"/>
  <c r="D154" i="10"/>
  <c r="C154" i="10"/>
  <c r="B154" i="10" s="1"/>
  <c r="CA153" i="10"/>
  <c r="D153" i="10"/>
  <c r="C153" i="10"/>
  <c r="B153" i="10"/>
  <c r="CG153" i="10" s="1"/>
  <c r="D152" i="10"/>
  <c r="C152" i="10"/>
  <c r="B152" i="10"/>
  <c r="CA152" i="10" s="1"/>
  <c r="D151" i="10"/>
  <c r="C151" i="10"/>
  <c r="B151" i="10" s="1"/>
  <c r="CB150" i="10"/>
  <c r="CA150" i="10"/>
  <c r="D150" i="10"/>
  <c r="C150" i="10"/>
  <c r="B150" i="10"/>
  <c r="CG150" i="10" s="1"/>
  <c r="CG124" i="10"/>
  <c r="B124" i="10"/>
  <c r="CA124" i="10" s="1"/>
  <c r="CG123" i="10"/>
  <c r="CA123" i="10"/>
  <c r="B123" i="10"/>
  <c r="B122" i="10"/>
  <c r="CG122" i="10" s="1"/>
  <c r="D118" i="10"/>
  <c r="D117" i="10"/>
  <c r="C113" i="10"/>
  <c r="C112" i="10"/>
  <c r="E108" i="10"/>
  <c r="D108" i="10"/>
  <c r="C108" i="10"/>
  <c r="B108" i="10"/>
  <c r="E100" i="10"/>
  <c r="D100" i="10"/>
  <c r="C100" i="10"/>
  <c r="B100" i="10"/>
  <c r="E92" i="10"/>
  <c r="D92" i="10"/>
  <c r="C92" i="10"/>
  <c r="B92" i="10"/>
  <c r="B74" i="10"/>
  <c r="B67" i="10"/>
  <c r="AU60" i="10"/>
  <c r="AT60" i="10"/>
  <c r="AS60" i="10"/>
  <c r="AR60" i="10"/>
  <c r="AQ60" i="10"/>
  <c r="AP60" i="10"/>
  <c r="AO60" i="10"/>
  <c r="AN60" i="10"/>
  <c r="AM60" i="10"/>
  <c r="AL60" i="10"/>
  <c r="AK60" i="10"/>
  <c r="AJ60" i="10"/>
  <c r="AI60" i="10"/>
  <c r="AH60" i="10"/>
  <c r="AG60" i="10"/>
  <c r="AF60" i="10"/>
  <c r="AE60" i="10"/>
  <c r="AD60" i="10"/>
  <c r="AC60" i="10"/>
  <c r="AB60" i="10"/>
  <c r="AA60" i="10"/>
  <c r="Z60" i="10"/>
  <c r="Y60" i="10"/>
  <c r="X60" i="10"/>
  <c r="W60" i="10"/>
  <c r="V60" i="10"/>
  <c r="U60" i="10"/>
  <c r="T60" i="10"/>
  <c r="S60" i="10"/>
  <c r="R60" i="10"/>
  <c r="Q60" i="10"/>
  <c r="P60" i="10"/>
  <c r="O60" i="10"/>
  <c r="N60" i="10"/>
  <c r="M60" i="10"/>
  <c r="L60" i="10"/>
  <c r="K60" i="10"/>
  <c r="J60" i="10"/>
  <c r="I60" i="10"/>
  <c r="H60" i="10"/>
  <c r="G60" i="10"/>
  <c r="F60" i="10"/>
  <c r="E60" i="10"/>
  <c r="CA59" i="10"/>
  <c r="D59" i="10"/>
  <c r="C59" i="10"/>
  <c r="B59" i="10"/>
  <c r="CG59" i="10" s="1"/>
  <c r="D58" i="10"/>
  <c r="C58" i="10"/>
  <c r="B58" i="10" s="1"/>
  <c r="D57" i="10"/>
  <c r="C57" i="10"/>
  <c r="B57" i="10" s="1"/>
  <c r="D56" i="10"/>
  <c r="C56" i="10"/>
  <c r="C60" i="10" s="1"/>
  <c r="B56" i="10"/>
  <c r="CH56" i="10" s="1"/>
  <c r="CA55" i="10"/>
  <c r="D55" i="10"/>
  <c r="D60" i="10" s="1"/>
  <c r="C55" i="10"/>
  <c r="B55" i="10"/>
  <c r="CG55" i="10" s="1"/>
  <c r="D50" i="10"/>
  <c r="D49" i="10"/>
  <c r="D48" i="10"/>
  <c r="D47" i="10"/>
  <c r="D46" i="10"/>
  <c r="D45" i="10"/>
  <c r="D44" i="10"/>
  <c r="D43" i="10"/>
  <c r="D42" i="10"/>
  <c r="D41" i="10"/>
  <c r="D40" i="10"/>
  <c r="D39" i="10"/>
  <c r="D38" i="10"/>
  <c r="D37" i="10"/>
  <c r="D36" i="10"/>
  <c r="D35" i="10"/>
  <c r="D34" i="10"/>
  <c r="D33" i="10"/>
  <c r="D32" i="10"/>
  <c r="D31" i="10"/>
  <c r="CJ30" i="10"/>
  <c r="CI30" i="10"/>
  <c r="CH30" i="10"/>
  <c r="CG30" i="10"/>
  <c r="CD30" i="10"/>
  <c r="CC30" i="10"/>
  <c r="CB30" i="10"/>
  <c r="CA30" i="10"/>
  <c r="D30" i="10"/>
  <c r="D27" i="10"/>
  <c r="C27" i="10"/>
  <c r="B27" i="10" s="1"/>
  <c r="D26" i="10"/>
  <c r="C26" i="10"/>
  <c r="B26" i="10"/>
  <c r="D25" i="10"/>
  <c r="C25" i="10"/>
  <c r="B25" i="10"/>
  <c r="D24" i="10"/>
  <c r="B24" i="10" s="1"/>
  <c r="C24" i="10"/>
  <c r="D23" i="10"/>
  <c r="C23" i="10"/>
  <c r="B23" i="10" s="1"/>
  <c r="D22" i="10"/>
  <c r="C22" i="10"/>
  <c r="B22" i="10"/>
  <c r="AT21" i="10"/>
  <c r="AS21" i="10"/>
  <c r="AR21" i="10"/>
  <c r="AQ21" i="10"/>
  <c r="AP21" i="10"/>
  <c r="AO21" i="10"/>
  <c r="AN21" i="10"/>
  <c r="AM21" i="10"/>
  <c r="AL21" i="10"/>
  <c r="AK21" i="10"/>
  <c r="AJ21" i="10"/>
  <c r="AI21" i="10"/>
  <c r="AH21" i="10"/>
  <c r="AG21" i="10"/>
  <c r="AF21" i="10"/>
  <c r="AE21"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E21" i="10"/>
  <c r="C21" i="10"/>
  <c r="D20" i="10"/>
  <c r="C20" i="10"/>
  <c r="B20" i="10"/>
  <c r="D19" i="10"/>
  <c r="C19" i="10"/>
  <c r="B19" i="10"/>
  <c r="D18" i="10"/>
  <c r="B18" i="10" s="1"/>
  <c r="C18" i="10"/>
  <c r="D17" i="10"/>
  <c r="C17" i="10"/>
  <c r="B17" i="10" s="1"/>
  <c r="D16" i="10"/>
  <c r="C16" i="10"/>
  <c r="B16" i="10"/>
  <c r="D15" i="10"/>
  <c r="C15" i="10"/>
  <c r="B15" i="10"/>
  <c r="D14" i="10"/>
  <c r="B14" i="10" s="1"/>
  <c r="C14" i="10"/>
  <c r="D13" i="10"/>
  <c r="C13" i="10"/>
  <c r="B13" i="10" s="1"/>
  <c r="A5" i="10"/>
  <c r="A4" i="10"/>
  <c r="A3" i="10"/>
  <c r="A2" i="10"/>
  <c r="A2" i="11"/>
  <c r="A3" i="11"/>
  <c r="A4" i="11"/>
  <c r="A5" i="11"/>
  <c r="C13" i="11"/>
  <c r="B13" i="11" s="1"/>
  <c r="D13" i="11"/>
  <c r="B14" i="11"/>
  <c r="C14" i="11"/>
  <c r="D14" i="11"/>
  <c r="C15" i="11"/>
  <c r="B15" i="11" s="1"/>
  <c r="D15" i="11"/>
  <c r="C16" i="11"/>
  <c r="D16" i="11"/>
  <c r="B16" i="11" s="1"/>
  <c r="C17" i="11"/>
  <c r="B17" i="11" s="1"/>
  <c r="D17" i="11"/>
  <c r="B18" i="11"/>
  <c r="C18" i="11"/>
  <c r="D18" i="11"/>
  <c r="C19" i="11"/>
  <c r="B19" i="11" s="1"/>
  <c r="D19" i="11"/>
  <c r="C20" i="11"/>
  <c r="D20" i="11"/>
  <c r="B20" i="11" s="1"/>
  <c r="E21" i="11"/>
  <c r="F21" i="11"/>
  <c r="G21" i="11"/>
  <c r="H21" i="11"/>
  <c r="I21" i="11"/>
  <c r="J21" i="11"/>
  <c r="K21" i="11"/>
  <c r="L21" i="11"/>
  <c r="M21" i="11"/>
  <c r="N21" i="11"/>
  <c r="O21" i="11"/>
  <c r="P21" i="11"/>
  <c r="Q21" i="11"/>
  <c r="R21" i="11"/>
  <c r="S21" i="11"/>
  <c r="T21" i="11"/>
  <c r="U21" i="11"/>
  <c r="V21" i="11"/>
  <c r="W21" i="11"/>
  <c r="X21" i="11"/>
  <c r="Y21" i="11"/>
  <c r="Z21" i="11"/>
  <c r="AA21" i="11"/>
  <c r="AB21" i="11"/>
  <c r="AC21" i="11"/>
  <c r="AD21" i="11"/>
  <c r="AE21" i="11"/>
  <c r="AF21" i="11"/>
  <c r="AG21" i="11"/>
  <c r="AH21" i="11"/>
  <c r="AI21" i="11"/>
  <c r="AJ21" i="11"/>
  <c r="AK21" i="11"/>
  <c r="AL21" i="11"/>
  <c r="AM21" i="11"/>
  <c r="AN21" i="11"/>
  <c r="AO21" i="11"/>
  <c r="AP21" i="11"/>
  <c r="AQ21" i="11"/>
  <c r="AR21" i="11"/>
  <c r="AS21" i="11"/>
  <c r="AT21" i="11"/>
  <c r="C22" i="11"/>
  <c r="D22" i="11"/>
  <c r="B22" i="11" s="1"/>
  <c r="C23" i="11"/>
  <c r="B23" i="11" s="1"/>
  <c r="D23" i="11"/>
  <c r="B24" i="11"/>
  <c r="C24" i="11"/>
  <c r="D24" i="11"/>
  <c r="C25" i="11"/>
  <c r="B25" i="11" s="1"/>
  <c r="D25" i="11"/>
  <c r="C26" i="11"/>
  <c r="D26" i="11"/>
  <c r="B26" i="11" s="1"/>
  <c r="C27" i="11"/>
  <c r="B27" i="11" s="1"/>
  <c r="D27" i="11"/>
  <c r="D30" i="11"/>
  <c r="CG31" i="11" s="1"/>
  <c r="CA30" i="11"/>
  <c r="CB30" i="11"/>
  <c r="CC30" i="11"/>
  <c r="CD30" i="11"/>
  <c r="CG30" i="11"/>
  <c r="CH30" i="11"/>
  <c r="CI30" i="11"/>
  <c r="CJ30" i="11"/>
  <c r="D31" i="11"/>
  <c r="D32" i="11"/>
  <c r="D33" i="11"/>
  <c r="D34" i="11"/>
  <c r="D35" i="11"/>
  <c r="D36" i="11"/>
  <c r="D37" i="11"/>
  <c r="D38" i="11"/>
  <c r="D39" i="11"/>
  <c r="D40" i="11"/>
  <c r="D41" i="11"/>
  <c r="D42" i="11"/>
  <c r="D43" i="11"/>
  <c r="D44" i="11"/>
  <c r="D45" i="11"/>
  <c r="D46" i="11"/>
  <c r="D47" i="11"/>
  <c r="D48" i="11"/>
  <c r="D49" i="11"/>
  <c r="D50" i="11"/>
  <c r="C55" i="11"/>
  <c r="B55" i="11" s="1"/>
  <c r="D55" i="11"/>
  <c r="B56" i="11"/>
  <c r="CA56" i="11" s="1"/>
  <c r="C56" i="11"/>
  <c r="D56" i="11"/>
  <c r="CB56" i="11"/>
  <c r="C57" i="11"/>
  <c r="B57" i="11" s="1"/>
  <c r="D57" i="11"/>
  <c r="C58" i="11"/>
  <c r="D58" i="11"/>
  <c r="B58" i="11" s="1"/>
  <c r="C59" i="11"/>
  <c r="B59" i="11" s="1"/>
  <c r="D59" i="11"/>
  <c r="E60" i="11"/>
  <c r="F60" i="11"/>
  <c r="G60" i="11"/>
  <c r="H60" i="11"/>
  <c r="I60" i="11"/>
  <c r="J60" i="11"/>
  <c r="K60" i="11"/>
  <c r="L60" i="11"/>
  <c r="M60" i="11"/>
  <c r="N60" i="11"/>
  <c r="O60" i="11"/>
  <c r="P60" i="11"/>
  <c r="Q60" i="11"/>
  <c r="R60" i="11"/>
  <c r="S60" i="11"/>
  <c r="T60" i="11"/>
  <c r="U60" i="11"/>
  <c r="V60" i="11"/>
  <c r="W60" i="11"/>
  <c r="X60" i="11"/>
  <c r="Y60" i="11"/>
  <c r="Z60" i="11"/>
  <c r="AA60" i="11"/>
  <c r="AB60" i="11"/>
  <c r="AC60" i="11"/>
  <c r="AD60" i="11"/>
  <c r="AE60" i="11"/>
  <c r="AF60" i="11"/>
  <c r="AG60" i="11"/>
  <c r="AH60" i="11"/>
  <c r="AI60" i="11"/>
  <c r="AJ60" i="11"/>
  <c r="AK60" i="11"/>
  <c r="AL60" i="11"/>
  <c r="AM60" i="11"/>
  <c r="AN60" i="11"/>
  <c r="AO60" i="11"/>
  <c r="AP60" i="11"/>
  <c r="AQ60" i="11"/>
  <c r="AR60" i="11"/>
  <c r="AS60" i="11"/>
  <c r="AT60" i="11"/>
  <c r="AU60" i="11"/>
  <c r="B67" i="11"/>
  <c r="B74" i="11"/>
  <c r="B92" i="11"/>
  <c r="C92" i="11"/>
  <c r="D92" i="11"/>
  <c r="E92" i="11"/>
  <c r="B100" i="11"/>
  <c r="C100" i="11"/>
  <c r="D100" i="11"/>
  <c r="E100" i="11"/>
  <c r="B108" i="11"/>
  <c r="C108" i="11"/>
  <c r="D108" i="11"/>
  <c r="E108" i="11"/>
  <c r="C112" i="11"/>
  <c r="C113" i="11"/>
  <c r="D117" i="11"/>
  <c r="D118" i="11"/>
  <c r="B122" i="11"/>
  <c r="CA122" i="11" s="1"/>
  <c r="B123" i="11"/>
  <c r="CA123" i="11"/>
  <c r="CG123" i="11"/>
  <c r="B124" i="11"/>
  <c r="CA124" i="11" s="1"/>
  <c r="CG124" i="11"/>
  <c r="C150" i="11"/>
  <c r="B150" i="11" s="1"/>
  <c r="D150" i="11"/>
  <c r="CB150" i="11"/>
  <c r="C151" i="11"/>
  <c r="B151" i="11" s="1"/>
  <c r="D151" i="11"/>
  <c r="B152" i="11"/>
  <c r="CA152" i="11" s="1"/>
  <c r="C152" i="11"/>
  <c r="D152" i="11"/>
  <c r="CG152" i="11"/>
  <c r="C153" i="11"/>
  <c r="B153" i="11" s="1"/>
  <c r="D153" i="11"/>
  <c r="C154" i="11"/>
  <c r="D154" i="11"/>
  <c r="B154" i="11" s="1"/>
  <c r="C155" i="11"/>
  <c r="B155" i="11" s="1"/>
  <c r="D155" i="11"/>
  <c r="B156" i="11"/>
  <c r="CA156" i="11" s="1"/>
  <c r="C156" i="11"/>
  <c r="D156" i="11"/>
  <c r="CG156" i="11"/>
  <c r="C157" i="11"/>
  <c r="B157" i="11" s="1"/>
  <c r="D157" i="11"/>
  <c r="C158" i="11"/>
  <c r="D158" i="11"/>
  <c r="B158" i="11" s="1"/>
  <c r="C159" i="11"/>
  <c r="B159" i="11" s="1"/>
  <c r="D159" i="11"/>
  <c r="B160" i="11"/>
  <c r="CA160" i="11" s="1"/>
  <c r="C160" i="11"/>
  <c r="D160" i="11"/>
  <c r="CG160" i="11"/>
  <c r="C161" i="11"/>
  <c r="B161" i="11" s="1"/>
  <c r="D161" i="11"/>
  <c r="C162" i="11"/>
  <c r="D162" i="11"/>
  <c r="B162" i="11" s="1"/>
  <c r="C163" i="11"/>
  <c r="B163" i="11" s="1"/>
  <c r="D163" i="11"/>
  <c r="B164" i="11"/>
  <c r="CA164" i="11" s="1"/>
  <c r="C164" i="11"/>
  <c r="D164" i="11"/>
  <c r="CG164" i="11"/>
  <c r="C165" i="11"/>
  <c r="B165" i="11" s="1"/>
  <c r="D165" i="11"/>
  <c r="C166" i="11"/>
  <c r="D166" i="11"/>
  <c r="B166" i="11" s="1"/>
  <c r="C167" i="11"/>
  <c r="B167" i="11" s="1"/>
  <c r="D167" i="11"/>
  <c r="B168" i="11"/>
  <c r="CA168" i="11" s="1"/>
  <c r="C168" i="11"/>
  <c r="D168" i="11"/>
  <c r="CG168" i="11"/>
  <c r="E169" i="11"/>
  <c r="F169" i="11"/>
  <c r="G169" i="11"/>
  <c r="H169" i="11"/>
  <c r="I169" i="11"/>
  <c r="J169" i="11"/>
  <c r="K169" i="11"/>
  <c r="L169" i="11"/>
  <c r="M169" i="11"/>
  <c r="N169" i="11"/>
  <c r="O169" i="11"/>
  <c r="P169" i="11"/>
  <c r="Q169" i="11"/>
  <c r="R169" i="11"/>
  <c r="S169" i="11"/>
  <c r="T169" i="11"/>
  <c r="U169" i="11"/>
  <c r="V169" i="11"/>
  <c r="W169" i="11"/>
  <c r="X169" i="11"/>
  <c r="Y169" i="11"/>
  <c r="Z169" i="11"/>
  <c r="AA169" i="11"/>
  <c r="AB169" i="11"/>
  <c r="AC169" i="11"/>
  <c r="AD169" i="11"/>
  <c r="AE169" i="11"/>
  <c r="AF169" i="11"/>
  <c r="AG169" i="11"/>
  <c r="AH169" i="11"/>
  <c r="AI169" i="11"/>
  <c r="AJ169" i="11"/>
  <c r="AK169" i="11"/>
  <c r="AL169" i="11"/>
  <c r="AM169" i="11"/>
  <c r="AN169" i="11"/>
  <c r="AO169" i="11"/>
  <c r="AP169" i="11"/>
  <c r="AQ169" i="11"/>
  <c r="AR169" i="11"/>
  <c r="AS169" i="11"/>
  <c r="C170" i="11"/>
  <c r="B170" i="11" s="1"/>
  <c r="D170" i="11"/>
  <c r="D169" i="11" s="1"/>
  <c r="B171" i="11"/>
  <c r="C171" i="11"/>
  <c r="D171" i="11"/>
  <c r="C172" i="11"/>
  <c r="B172" i="11" s="1"/>
  <c r="D172" i="11"/>
  <c r="C173" i="11"/>
  <c r="D173" i="11"/>
  <c r="B173" i="11" s="1"/>
  <c r="C174" i="11"/>
  <c r="B174" i="11" s="1"/>
  <c r="D174" i="11"/>
  <c r="B179" i="11"/>
  <c r="CA179" i="11" s="1"/>
  <c r="C179" i="11"/>
  <c r="D179" i="11"/>
  <c r="D184" i="11" s="1"/>
  <c r="CB179" i="11"/>
  <c r="C180" i="11"/>
  <c r="B180" i="11" s="1"/>
  <c r="D180" i="11"/>
  <c r="C181" i="11"/>
  <c r="D181" i="11"/>
  <c r="B181" i="11" s="1"/>
  <c r="C182" i="11"/>
  <c r="B182" i="11" s="1"/>
  <c r="D182" i="11"/>
  <c r="B183" i="11"/>
  <c r="CA183" i="11" s="1"/>
  <c r="C183" i="11"/>
  <c r="D183" i="11"/>
  <c r="CB183" i="11"/>
  <c r="C184" i="11"/>
  <c r="E184" i="11"/>
  <c r="F184" i="11"/>
  <c r="G184" i="11"/>
  <c r="H184" i="11"/>
  <c r="I184" i="11"/>
  <c r="J184" i="11"/>
  <c r="K184" i="11"/>
  <c r="L184" i="11"/>
  <c r="M184" i="11"/>
  <c r="N184" i="11"/>
  <c r="O184" i="11"/>
  <c r="P184" i="11"/>
  <c r="Q184" i="11"/>
  <c r="R184" i="11"/>
  <c r="S184" i="11"/>
  <c r="T184" i="11"/>
  <c r="U184" i="11"/>
  <c r="V184" i="11"/>
  <c r="W184" i="11"/>
  <c r="X184" i="11"/>
  <c r="Y184" i="11"/>
  <c r="Z184" i="11"/>
  <c r="AA184" i="11"/>
  <c r="AB184" i="11"/>
  <c r="AC184" i="11"/>
  <c r="AD184" i="11"/>
  <c r="AE184" i="11"/>
  <c r="AF184" i="11"/>
  <c r="AG184" i="11"/>
  <c r="AH184" i="11"/>
  <c r="AI184" i="11"/>
  <c r="AJ184" i="11"/>
  <c r="AK184" i="11"/>
  <c r="AL184" i="11"/>
  <c r="AM184" i="11"/>
  <c r="AN184" i="11"/>
  <c r="AO184" i="11"/>
  <c r="AP184" i="11"/>
  <c r="AQ184" i="11"/>
  <c r="AR184" i="11"/>
  <c r="B191" i="11"/>
  <c r="B198" i="11"/>
  <c r="B231" i="11"/>
  <c r="CH179" i="9" l="1"/>
  <c r="B295" i="9" s="1"/>
  <c r="CG179" i="9"/>
  <c r="CB179" i="9"/>
  <c r="B184" i="9"/>
  <c r="CA179" i="9"/>
  <c r="CH56" i="9"/>
  <c r="CG56" i="9"/>
  <c r="CB56" i="9"/>
  <c r="CA56" i="9"/>
  <c r="CA180" i="9"/>
  <c r="CH180" i="9"/>
  <c r="CG180" i="9"/>
  <c r="CB180" i="9"/>
  <c r="B60" i="9"/>
  <c r="A295" i="9" s="1"/>
  <c r="CG162" i="10"/>
  <c r="CA162" i="10"/>
  <c r="CG166" i="10"/>
  <c r="CA166" i="10"/>
  <c r="CA151" i="10"/>
  <c r="CG151" i="10"/>
  <c r="CG158" i="10"/>
  <c r="CA158" i="10"/>
  <c r="CA167" i="10"/>
  <c r="CG167" i="10"/>
  <c r="CG154" i="10"/>
  <c r="CA154" i="10"/>
  <c r="CA163" i="10"/>
  <c r="CG163" i="10"/>
  <c r="CA180" i="10"/>
  <c r="CH180" i="10"/>
  <c r="CB180" i="10"/>
  <c r="CG180" i="10"/>
  <c r="CA155" i="10"/>
  <c r="CG155" i="10"/>
  <c r="CA57" i="10"/>
  <c r="CB57" i="10"/>
  <c r="CH57" i="10"/>
  <c r="CG57" i="10"/>
  <c r="B169" i="10"/>
  <c r="CB181" i="10"/>
  <c r="CA181" i="10"/>
  <c r="CG181" i="10"/>
  <c r="CH181" i="10"/>
  <c r="CG31" i="10"/>
  <c r="CA31" i="10"/>
  <c r="CB58" i="10"/>
  <c r="CH58" i="10"/>
  <c r="CG58" i="10"/>
  <c r="CA58" i="10"/>
  <c r="CA159" i="10"/>
  <c r="CG159" i="10"/>
  <c r="CA168" i="10"/>
  <c r="CG168" i="10"/>
  <c r="CG152" i="10"/>
  <c r="CG156" i="10"/>
  <c r="CG160" i="10"/>
  <c r="CG164" i="10"/>
  <c r="CB179" i="10"/>
  <c r="CB183" i="10"/>
  <c r="C184" i="10"/>
  <c r="D21" i="10"/>
  <c r="B21" i="10" s="1"/>
  <c r="A295" i="10" s="1"/>
  <c r="CB55" i="10"/>
  <c r="CG56" i="10"/>
  <c r="CB59" i="10"/>
  <c r="CA122" i="10"/>
  <c r="CH55" i="10"/>
  <c r="B295" i="10" s="1"/>
  <c r="CA56" i="10"/>
  <c r="CH59" i="10"/>
  <c r="CA179" i="10"/>
  <c r="CH182" i="10"/>
  <c r="CA183" i="10"/>
  <c r="B184" i="10"/>
  <c r="CB56" i="10"/>
  <c r="B60" i="10"/>
  <c r="CG179" i="10"/>
  <c r="CB182" i="10"/>
  <c r="CG183" i="10"/>
  <c r="CG58" i="11"/>
  <c r="CA58" i="11"/>
  <c r="CB58" i="11"/>
  <c r="CH58" i="11"/>
  <c r="CH182" i="11"/>
  <c r="CB182" i="11"/>
  <c r="CG182" i="11"/>
  <c r="CA182" i="11"/>
  <c r="CB180" i="11"/>
  <c r="CH180" i="11"/>
  <c r="CA180" i="11"/>
  <c r="CG180" i="11"/>
  <c r="CG163" i="11"/>
  <c r="CA163" i="11"/>
  <c r="CG161" i="11"/>
  <c r="CA161" i="11"/>
  <c r="CG155" i="11"/>
  <c r="CA155" i="11"/>
  <c r="CG153" i="11"/>
  <c r="CA153" i="11"/>
  <c r="CH55" i="11"/>
  <c r="CB55" i="11"/>
  <c r="CG55" i="11"/>
  <c r="B295" i="11" s="1"/>
  <c r="CA55" i="11"/>
  <c r="B60" i="11"/>
  <c r="B169" i="11"/>
  <c r="CA166" i="11"/>
  <c r="CG166" i="11"/>
  <c r="CA158" i="11"/>
  <c r="CG158" i="11"/>
  <c r="CG181" i="11"/>
  <c r="CA181" i="11"/>
  <c r="CB181" i="11"/>
  <c r="CH181" i="11"/>
  <c r="CA162" i="11"/>
  <c r="CG162" i="11"/>
  <c r="CA154" i="11"/>
  <c r="CG154" i="11"/>
  <c r="CG150" i="11"/>
  <c r="CA150" i="11"/>
  <c r="CG167" i="11"/>
  <c r="CA167" i="11"/>
  <c r="CG165" i="11"/>
  <c r="CA165" i="11"/>
  <c r="CG159" i="11"/>
  <c r="CA159" i="11"/>
  <c r="CG157" i="11"/>
  <c r="CA157" i="11"/>
  <c r="CG151" i="11"/>
  <c r="CA151" i="11"/>
  <c r="CH59" i="11"/>
  <c r="CB59" i="11"/>
  <c r="CG59" i="11"/>
  <c r="CA59" i="11"/>
  <c r="CB57" i="11"/>
  <c r="CH57" i="11"/>
  <c r="CA57" i="11"/>
  <c r="CG57" i="11"/>
  <c r="CA31" i="11"/>
  <c r="CH183" i="11"/>
  <c r="CH179" i="11"/>
  <c r="C169" i="11"/>
  <c r="CG122" i="11"/>
  <c r="D60" i="11"/>
  <c r="CH56" i="11"/>
  <c r="CG183" i="11"/>
  <c r="CG179" i="11"/>
  <c r="C60" i="11"/>
  <c r="CG56" i="11"/>
  <c r="D21" i="11"/>
  <c r="C21" i="11"/>
  <c r="B184" i="11"/>
  <c r="B207" i="1"/>
  <c r="B208" i="1"/>
  <c r="B209" i="1"/>
  <c r="B210" i="1"/>
  <c r="B211" i="1"/>
  <c r="B212" i="1"/>
  <c r="B213" i="1"/>
  <c r="B214" i="1"/>
  <c r="B215" i="1"/>
  <c r="B216" i="1"/>
  <c r="B217" i="1"/>
  <c r="B218" i="1"/>
  <c r="B219" i="1"/>
  <c r="B220" i="1"/>
  <c r="B221" i="1"/>
  <c r="B222" i="1"/>
  <c r="B223" i="1"/>
  <c r="B224" i="1"/>
  <c r="B225" i="1"/>
  <c r="B226" i="1"/>
  <c r="B227" i="1"/>
  <c r="B228" i="1"/>
  <c r="B229" i="1"/>
  <c r="B230" i="1"/>
  <c r="B206" i="1"/>
  <c r="B202" i="1"/>
  <c r="B203" i="1"/>
  <c r="B201" i="1"/>
  <c r="B195" i="1"/>
  <c r="B196" i="1"/>
  <c r="B197" i="1"/>
  <c r="B194" i="1"/>
  <c r="B188" i="1"/>
  <c r="B189" i="1"/>
  <c r="B190" i="1"/>
  <c r="B187" i="1"/>
  <c r="E180" i="1"/>
  <c r="F180" i="1"/>
  <c r="G180" i="1"/>
  <c r="H180" i="1"/>
  <c r="I180" i="1"/>
  <c r="J180" i="1"/>
  <c r="K180" i="1"/>
  <c r="L180" i="1"/>
  <c r="M180" i="1"/>
  <c r="N180" i="1"/>
  <c r="O180" i="1"/>
  <c r="P180" i="1"/>
  <c r="Q180" i="1"/>
  <c r="R180" i="1"/>
  <c r="S180" i="1"/>
  <c r="T180" i="1"/>
  <c r="U180" i="1"/>
  <c r="V180" i="1"/>
  <c r="W180" i="1"/>
  <c r="X180" i="1"/>
  <c r="Y180" i="1"/>
  <c r="Z180" i="1"/>
  <c r="AA180" i="1"/>
  <c r="AB180" i="1"/>
  <c r="AC180" i="1"/>
  <c r="AD180" i="1"/>
  <c r="AE180" i="1"/>
  <c r="AF180" i="1"/>
  <c r="AG180" i="1"/>
  <c r="AH180" i="1"/>
  <c r="AI180" i="1"/>
  <c r="AJ180" i="1"/>
  <c r="AK180" i="1"/>
  <c r="AL180" i="1"/>
  <c r="AM180" i="1"/>
  <c r="AN180" i="1"/>
  <c r="AO180" i="1"/>
  <c r="AP180" i="1"/>
  <c r="AQ180" i="1"/>
  <c r="AR180" i="1"/>
  <c r="E181" i="1"/>
  <c r="F181" i="1"/>
  <c r="G181" i="1"/>
  <c r="H181" i="1"/>
  <c r="I181" i="1"/>
  <c r="J181" i="1"/>
  <c r="K181" i="1"/>
  <c r="L181" i="1"/>
  <c r="M181" i="1"/>
  <c r="N181" i="1"/>
  <c r="O181" i="1"/>
  <c r="P181" i="1"/>
  <c r="Q181" i="1"/>
  <c r="R181" i="1"/>
  <c r="S181" i="1"/>
  <c r="T181" i="1"/>
  <c r="U181" i="1"/>
  <c r="V181" i="1"/>
  <c r="W181" i="1"/>
  <c r="X181" i="1"/>
  <c r="Y181" i="1"/>
  <c r="Z181" i="1"/>
  <c r="AA181" i="1"/>
  <c r="AB181" i="1"/>
  <c r="AC181" i="1"/>
  <c r="AD181" i="1"/>
  <c r="AE181" i="1"/>
  <c r="AF181" i="1"/>
  <c r="AG181" i="1"/>
  <c r="AH181" i="1"/>
  <c r="AI181" i="1"/>
  <c r="AJ181" i="1"/>
  <c r="AK181" i="1"/>
  <c r="AL181" i="1"/>
  <c r="AM181" i="1"/>
  <c r="AN181" i="1"/>
  <c r="AO181" i="1"/>
  <c r="AP181" i="1"/>
  <c r="AQ181" i="1"/>
  <c r="AR181" i="1"/>
  <c r="E182" i="1"/>
  <c r="F182" i="1"/>
  <c r="G182" i="1"/>
  <c r="H182" i="1"/>
  <c r="I182" i="1"/>
  <c r="J182" i="1"/>
  <c r="K182" i="1"/>
  <c r="L182" i="1"/>
  <c r="M182" i="1"/>
  <c r="N182" i="1"/>
  <c r="O182" i="1"/>
  <c r="P182" i="1"/>
  <c r="Q182" i="1"/>
  <c r="R182" i="1"/>
  <c r="S182" i="1"/>
  <c r="T182" i="1"/>
  <c r="U182" i="1"/>
  <c r="V182" i="1"/>
  <c r="W182" i="1"/>
  <c r="X182" i="1"/>
  <c r="Y182" i="1"/>
  <c r="Z182" i="1"/>
  <c r="AA182" i="1"/>
  <c r="AB182" i="1"/>
  <c r="AC182" i="1"/>
  <c r="AD182" i="1"/>
  <c r="AE182" i="1"/>
  <c r="AF182" i="1"/>
  <c r="AG182" i="1"/>
  <c r="AH182" i="1"/>
  <c r="AI182" i="1"/>
  <c r="AJ182" i="1"/>
  <c r="AK182" i="1"/>
  <c r="AL182" i="1"/>
  <c r="AM182" i="1"/>
  <c r="AN182" i="1"/>
  <c r="AO182" i="1"/>
  <c r="AP182" i="1"/>
  <c r="AQ182" i="1"/>
  <c r="AR182" i="1"/>
  <c r="E183" i="1"/>
  <c r="F183" i="1"/>
  <c r="G183" i="1"/>
  <c r="H183" i="1"/>
  <c r="I183" i="1"/>
  <c r="J183" i="1"/>
  <c r="K183" i="1"/>
  <c r="L183" i="1"/>
  <c r="M183" i="1"/>
  <c r="N183" i="1"/>
  <c r="O183" i="1"/>
  <c r="P183" i="1"/>
  <c r="Q183" i="1"/>
  <c r="R183" i="1"/>
  <c r="S183" i="1"/>
  <c r="T183" i="1"/>
  <c r="U183" i="1"/>
  <c r="V183" i="1"/>
  <c r="W183" i="1"/>
  <c r="X183" i="1"/>
  <c r="Y183" i="1"/>
  <c r="Z183" i="1"/>
  <c r="AA183" i="1"/>
  <c r="AB183" i="1"/>
  <c r="AC183" i="1"/>
  <c r="AD183" i="1"/>
  <c r="AE183" i="1"/>
  <c r="AF183" i="1"/>
  <c r="AG183" i="1"/>
  <c r="AH183" i="1"/>
  <c r="AI183" i="1"/>
  <c r="AJ183" i="1"/>
  <c r="AK183" i="1"/>
  <c r="AL183" i="1"/>
  <c r="AM183" i="1"/>
  <c r="AN183" i="1"/>
  <c r="AO183" i="1"/>
  <c r="AP183" i="1"/>
  <c r="AQ183" i="1"/>
  <c r="AR183" i="1"/>
  <c r="F179" i="1"/>
  <c r="G179" i="1"/>
  <c r="H179" i="1"/>
  <c r="I179" i="1"/>
  <c r="J179" i="1"/>
  <c r="K179" i="1"/>
  <c r="L179" i="1"/>
  <c r="M179" i="1"/>
  <c r="N179" i="1"/>
  <c r="O179" i="1"/>
  <c r="P179" i="1"/>
  <c r="Q179" i="1"/>
  <c r="R179" i="1"/>
  <c r="S179" i="1"/>
  <c r="T179" i="1"/>
  <c r="U179" i="1"/>
  <c r="V179" i="1"/>
  <c r="W179" i="1"/>
  <c r="X179" i="1"/>
  <c r="Y179" i="1"/>
  <c r="Z179" i="1"/>
  <c r="AA179" i="1"/>
  <c r="AB179" i="1"/>
  <c r="AC179" i="1"/>
  <c r="AD179" i="1"/>
  <c r="AE179" i="1"/>
  <c r="AF179" i="1"/>
  <c r="AG179" i="1"/>
  <c r="AH179" i="1"/>
  <c r="AI179" i="1"/>
  <c r="AJ179" i="1"/>
  <c r="AK179" i="1"/>
  <c r="AL179" i="1"/>
  <c r="AM179" i="1"/>
  <c r="AN179" i="1"/>
  <c r="AO179" i="1"/>
  <c r="AP179" i="1"/>
  <c r="AQ179" i="1"/>
  <c r="AR179" i="1"/>
  <c r="E179" i="1"/>
  <c r="E171" i="1"/>
  <c r="F171" i="1"/>
  <c r="G171" i="1"/>
  <c r="H171" i="1"/>
  <c r="I171" i="1"/>
  <c r="J171" i="1"/>
  <c r="K171" i="1"/>
  <c r="L171" i="1"/>
  <c r="M171" i="1"/>
  <c r="N171" i="1"/>
  <c r="O171" i="1"/>
  <c r="P171" i="1"/>
  <c r="Q171" i="1"/>
  <c r="R171" i="1"/>
  <c r="S171" i="1"/>
  <c r="T171" i="1"/>
  <c r="U171" i="1"/>
  <c r="V171" i="1"/>
  <c r="W171" i="1"/>
  <c r="X171" i="1"/>
  <c r="Y171" i="1"/>
  <c r="Z171" i="1"/>
  <c r="AA171" i="1"/>
  <c r="AB171" i="1"/>
  <c r="AC171" i="1"/>
  <c r="AD171" i="1"/>
  <c r="AE171" i="1"/>
  <c r="AF171" i="1"/>
  <c r="AG171" i="1"/>
  <c r="AH171" i="1"/>
  <c r="AI171" i="1"/>
  <c r="AJ171" i="1"/>
  <c r="AK171" i="1"/>
  <c r="AL171" i="1"/>
  <c r="AM171" i="1"/>
  <c r="AN171" i="1"/>
  <c r="AO171" i="1"/>
  <c r="AP171" i="1"/>
  <c r="AQ171" i="1"/>
  <c r="AR171" i="1"/>
  <c r="AS171" i="1"/>
  <c r="E172" i="1"/>
  <c r="F172" i="1"/>
  <c r="G172" i="1"/>
  <c r="H172" i="1"/>
  <c r="I172" i="1"/>
  <c r="J172" i="1"/>
  <c r="K172" i="1"/>
  <c r="L172" i="1"/>
  <c r="M172" i="1"/>
  <c r="N172" i="1"/>
  <c r="O172" i="1"/>
  <c r="P172" i="1"/>
  <c r="Q172" i="1"/>
  <c r="R172" i="1"/>
  <c r="S172" i="1"/>
  <c r="T172" i="1"/>
  <c r="U172" i="1"/>
  <c r="V172" i="1"/>
  <c r="W172" i="1"/>
  <c r="X172" i="1"/>
  <c r="Y172" i="1"/>
  <c r="Z172" i="1"/>
  <c r="AA172" i="1"/>
  <c r="AB172" i="1"/>
  <c r="AC172" i="1"/>
  <c r="AD172" i="1"/>
  <c r="AE172" i="1"/>
  <c r="AF172" i="1"/>
  <c r="AG172" i="1"/>
  <c r="AH172" i="1"/>
  <c r="AI172" i="1"/>
  <c r="AJ172" i="1"/>
  <c r="AK172" i="1"/>
  <c r="AL172" i="1"/>
  <c r="AM172" i="1"/>
  <c r="AN172" i="1"/>
  <c r="AO172" i="1"/>
  <c r="AP172" i="1"/>
  <c r="AQ172" i="1"/>
  <c r="AR172" i="1"/>
  <c r="AS172" i="1"/>
  <c r="E173" i="1"/>
  <c r="F173" i="1"/>
  <c r="G173" i="1"/>
  <c r="H173" i="1"/>
  <c r="I173" i="1"/>
  <c r="J173" i="1"/>
  <c r="K173" i="1"/>
  <c r="L173" i="1"/>
  <c r="M173" i="1"/>
  <c r="N173" i="1"/>
  <c r="O173" i="1"/>
  <c r="P173" i="1"/>
  <c r="Q173" i="1"/>
  <c r="R173" i="1"/>
  <c r="S173" i="1"/>
  <c r="T173" i="1"/>
  <c r="U173" i="1"/>
  <c r="V173" i="1"/>
  <c r="W173" i="1"/>
  <c r="X173" i="1"/>
  <c r="Y173" i="1"/>
  <c r="Z173" i="1"/>
  <c r="AA173" i="1"/>
  <c r="AB173" i="1"/>
  <c r="AC173" i="1"/>
  <c r="AD173" i="1"/>
  <c r="AE173" i="1"/>
  <c r="AF173" i="1"/>
  <c r="AG173" i="1"/>
  <c r="AH173" i="1"/>
  <c r="AI173" i="1"/>
  <c r="AJ173" i="1"/>
  <c r="AK173" i="1"/>
  <c r="AL173" i="1"/>
  <c r="AM173" i="1"/>
  <c r="AN173" i="1"/>
  <c r="AO173" i="1"/>
  <c r="AP173" i="1"/>
  <c r="AQ173" i="1"/>
  <c r="AR173" i="1"/>
  <c r="AS173" i="1"/>
  <c r="E174" i="1"/>
  <c r="F174" i="1"/>
  <c r="G174" i="1"/>
  <c r="H174" i="1"/>
  <c r="I174" i="1"/>
  <c r="J174" i="1"/>
  <c r="K174" i="1"/>
  <c r="L174" i="1"/>
  <c r="M174" i="1"/>
  <c r="N174" i="1"/>
  <c r="O174" i="1"/>
  <c r="P174" i="1"/>
  <c r="Q174" i="1"/>
  <c r="R174" i="1"/>
  <c r="S174" i="1"/>
  <c r="T174" i="1"/>
  <c r="U174" i="1"/>
  <c r="V174" i="1"/>
  <c r="W174" i="1"/>
  <c r="X174" i="1"/>
  <c r="Y174" i="1"/>
  <c r="Z174" i="1"/>
  <c r="AA174" i="1"/>
  <c r="AB174" i="1"/>
  <c r="AC174" i="1"/>
  <c r="AD174" i="1"/>
  <c r="AE174" i="1"/>
  <c r="AF174" i="1"/>
  <c r="AG174" i="1"/>
  <c r="AH174" i="1"/>
  <c r="AI174" i="1"/>
  <c r="AJ174" i="1"/>
  <c r="AK174" i="1"/>
  <c r="AL174" i="1"/>
  <c r="AM174" i="1"/>
  <c r="AN174" i="1"/>
  <c r="AO174" i="1"/>
  <c r="AP174" i="1"/>
  <c r="AQ174" i="1"/>
  <c r="AR174" i="1"/>
  <c r="AS174" i="1"/>
  <c r="F170" i="1"/>
  <c r="G170" i="1"/>
  <c r="H170" i="1"/>
  <c r="I170" i="1"/>
  <c r="J170" i="1"/>
  <c r="K170" i="1"/>
  <c r="L170" i="1"/>
  <c r="M170" i="1"/>
  <c r="N170" i="1"/>
  <c r="O170" i="1"/>
  <c r="P170" i="1"/>
  <c r="Q170" i="1"/>
  <c r="R170" i="1"/>
  <c r="S170" i="1"/>
  <c r="T170" i="1"/>
  <c r="U170" i="1"/>
  <c r="V170" i="1"/>
  <c r="W170" i="1"/>
  <c r="X170" i="1"/>
  <c r="Y170" i="1"/>
  <c r="Z170" i="1"/>
  <c r="AA170" i="1"/>
  <c r="AB170" i="1"/>
  <c r="AC170" i="1"/>
  <c r="AD170" i="1"/>
  <c r="AE170" i="1"/>
  <c r="AF170" i="1"/>
  <c r="AG170" i="1"/>
  <c r="AH170" i="1"/>
  <c r="AI170" i="1"/>
  <c r="AJ170" i="1"/>
  <c r="AK170" i="1"/>
  <c r="AL170" i="1"/>
  <c r="AM170" i="1"/>
  <c r="AN170" i="1"/>
  <c r="AO170" i="1"/>
  <c r="AP170" i="1"/>
  <c r="AQ170" i="1"/>
  <c r="AR170" i="1"/>
  <c r="AS170" i="1"/>
  <c r="E170" i="1"/>
  <c r="E151" i="1"/>
  <c r="F151" i="1"/>
  <c r="G151" i="1"/>
  <c r="H151" i="1"/>
  <c r="I151" i="1"/>
  <c r="J151" i="1"/>
  <c r="K151" i="1"/>
  <c r="L151" i="1"/>
  <c r="M151" i="1"/>
  <c r="N151" i="1"/>
  <c r="O151" i="1"/>
  <c r="P151" i="1"/>
  <c r="Q151" i="1"/>
  <c r="R151" i="1"/>
  <c r="S151" i="1"/>
  <c r="T151" i="1"/>
  <c r="U151" i="1"/>
  <c r="V151" i="1"/>
  <c r="W151" i="1"/>
  <c r="X151" i="1"/>
  <c r="Y151" i="1"/>
  <c r="Z151" i="1"/>
  <c r="AA151" i="1"/>
  <c r="AB151" i="1"/>
  <c r="AC151" i="1"/>
  <c r="AD151" i="1"/>
  <c r="AE151" i="1"/>
  <c r="AF151" i="1"/>
  <c r="AG151" i="1"/>
  <c r="AH151" i="1"/>
  <c r="AI151" i="1"/>
  <c r="AJ151" i="1"/>
  <c r="AK151" i="1"/>
  <c r="AL151" i="1"/>
  <c r="AM151" i="1"/>
  <c r="AN151" i="1"/>
  <c r="AO151" i="1"/>
  <c r="AP151" i="1"/>
  <c r="AQ151" i="1"/>
  <c r="AR151" i="1"/>
  <c r="AS151" i="1"/>
  <c r="E152" i="1"/>
  <c r="F152" i="1"/>
  <c r="G152" i="1"/>
  <c r="H152" i="1"/>
  <c r="I152" i="1"/>
  <c r="J152" i="1"/>
  <c r="K152" i="1"/>
  <c r="L152" i="1"/>
  <c r="M152" i="1"/>
  <c r="N152" i="1"/>
  <c r="O152" i="1"/>
  <c r="P152" i="1"/>
  <c r="Q152" i="1"/>
  <c r="R152" i="1"/>
  <c r="S152" i="1"/>
  <c r="T152" i="1"/>
  <c r="U152" i="1"/>
  <c r="V152" i="1"/>
  <c r="W152" i="1"/>
  <c r="X152" i="1"/>
  <c r="Y152" i="1"/>
  <c r="Z152" i="1"/>
  <c r="AA152" i="1"/>
  <c r="AB152" i="1"/>
  <c r="AC152" i="1"/>
  <c r="AD152" i="1"/>
  <c r="AE152" i="1"/>
  <c r="AF152" i="1"/>
  <c r="AG152" i="1"/>
  <c r="AH152" i="1"/>
  <c r="AI152" i="1"/>
  <c r="AJ152" i="1"/>
  <c r="AK152" i="1"/>
  <c r="AL152" i="1"/>
  <c r="AM152" i="1"/>
  <c r="AN152" i="1"/>
  <c r="AO152" i="1"/>
  <c r="AP152" i="1"/>
  <c r="AQ152" i="1"/>
  <c r="AR152" i="1"/>
  <c r="AS152" i="1"/>
  <c r="E153" i="1"/>
  <c r="F153" i="1"/>
  <c r="G153" i="1"/>
  <c r="H153" i="1"/>
  <c r="I153" i="1"/>
  <c r="J153" i="1"/>
  <c r="K153" i="1"/>
  <c r="L153" i="1"/>
  <c r="M153" i="1"/>
  <c r="N153" i="1"/>
  <c r="O153" i="1"/>
  <c r="P153" i="1"/>
  <c r="Q153" i="1"/>
  <c r="R153" i="1"/>
  <c r="S153" i="1"/>
  <c r="T153" i="1"/>
  <c r="U153" i="1"/>
  <c r="V153" i="1"/>
  <c r="W153" i="1"/>
  <c r="X153" i="1"/>
  <c r="Y153" i="1"/>
  <c r="Z153" i="1"/>
  <c r="AA153" i="1"/>
  <c r="AB153" i="1"/>
  <c r="AC153" i="1"/>
  <c r="AD153" i="1"/>
  <c r="AE153" i="1"/>
  <c r="AF153" i="1"/>
  <c r="AG153" i="1"/>
  <c r="AH153" i="1"/>
  <c r="AI153" i="1"/>
  <c r="AJ153" i="1"/>
  <c r="AK153" i="1"/>
  <c r="AL153" i="1"/>
  <c r="AM153" i="1"/>
  <c r="AN153" i="1"/>
  <c r="AO153" i="1"/>
  <c r="AP153" i="1"/>
  <c r="AQ153" i="1"/>
  <c r="AR153" i="1"/>
  <c r="AS153" i="1"/>
  <c r="E154" i="1"/>
  <c r="F154" i="1"/>
  <c r="G154" i="1"/>
  <c r="H154" i="1"/>
  <c r="I154" i="1"/>
  <c r="J154" i="1"/>
  <c r="K154" i="1"/>
  <c r="L154" i="1"/>
  <c r="M154" i="1"/>
  <c r="N154" i="1"/>
  <c r="O154" i="1"/>
  <c r="P154" i="1"/>
  <c r="Q154" i="1"/>
  <c r="R154" i="1"/>
  <c r="S154" i="1"/>
  <c r="T154" i="1"/>
  <c r="U154" i="1"/>
  <c r="V154" i="1"/>
  <c r="W154" i="1"/>
  <c r="X154" i="1"/>
  <c r="Y154" i="1"/>
  <c r="Z154" i="1"/>
  <c r="AA154" i="1"/>
  <c r="AB154" i="1"/>
  <c r="AC154" i="1"/>
  <c r="AD154" i="1"/>
  <c r="AE154" i="1"/>
  <c r="AF154" i="1"/>
  <c r="AG154" i="1"/>
  <c r="AH154" i="1"/>
  <c r="AI154" i="1"/>
  <c r="AJ154" i="1"/>
  <c r="AK154" i="1"/>
  <c r="AL154" i="1"/>
  <c r="AM154" i="1"/>
  <c r="AN154" i="1"/>
  <c r="AO154" i="1"/>
  <c r="AP154" i="1"/>
  <c r="AQ154" i="1"/>
  <c r="AR154" i="1"/>
  <c r="AS154" i="1"/>
  <c r="E155" i="1"/>
  <c r="F155" i="1"/>
  <c r="G155" i="1"/>
  <c r="H155" i="1"/>
  <c r="I155" i="1"/>
  <c r="J155" i="1"/>
  <c r="K155" i="1"/>
  <c r="L155" i="1"/>
  <c r="M155" i="1"/>
  <c r="N155" i="1"/>
  <c r="O155" i="1"/>
  <c r="P155" i="1"/>
  <c r="Q155" i="1"/>
  <c r="R155" i="1"/>
  <c r="S155" i="1"/>
  <c r="T155" i="1"/>
  <c r="U155" i="1"/>
  <c r="V155" i="1"/>
  <c r="W155" i="1"/>
  <c r="X155" i="1"/>
  <c r="Y155" i="1"/>
  <c r="Z155" i="1"/>
  <c r="AA155" i="1"/>
  <c r="AB155" i="1"/>
  <c r="AC155" i="1"/>
  <c r="AD155" i="1"/>
  <c r="AE155" i="1"/>
  <c r="AF155" i="1"/>
  <c r="AG155" i="1"/>
  <c r="AH155" i="1"/>
  <c r="AI155" i="1"/>
  <c r="AJ155" i="1"/>
  <c r="AK155" i="1"/>
  <c r="AL155" i="1"/>
  <c r="AM155" i="1"/>
  <c r="AN155" i="1"/>
  <c r="AO155" i="1"/>
  <c r="AP155" i="1"/>
  <c r="AQ155" i="1"/>
  <c r="AR155" i="1"/>
  <c r="AS155" i="1"/>
  <c r="E156" i="1"/>
  <c r="F156" i="1"/>
  <c r="G156" i="1"/>
  <c r="H156" i="1"/>
  <c r="I156" i="1"/>
  <c r="J156" i="1"/>
  <c r="K156" i="1"/>
  <c r="L156" i="1"/>
  <c r="M156" i="1"/>
  <c r="N156" i="1"/>
  <c r="O156" i="1"/>
  <c r="P156" i="1"/>
  <c r="Q156" i="1"/>
  <c r="R156" i="1"/>
  <c r="S156" i="1"/>
  <c r="T156" i="1"/>
  <c r="U156" i="1"/>
  <c r="V156" i="1"/>
  <c r="W156" i="1"/>
  <c r="X156" i="1"/>
  <c r="Y156" i="1"/>
  <c r="Z156" i="1"/>
  <c r="AA156" i="1"/>
  <c r="AB156" i="1"/>
  <c r="AC156" i="1"/>
  <c r="AD156" i="1"/>
  <c r="AE156" i="1"/>
  <c r="AF156" i="1"/>
  <c r="AG156" i="1"/>
  <c r="AH156" i="1"/>
  <c r="AI156" i="1"/>
  <c r="AJ156" i="1"/>
  <c r="AK156" i="1"/>
  <c r="AL156" i="1"/>
  <c r="AM156" i="1"/>
  <c r="AN156" i="1"/>
  <c r="AO156" i="1"/>
  <c r="AP156" i="1"/>
  <c r="AQ156" i="1"/>
  <c r="AR156" i="1"/>
  <c r="AS156" i="1"/>
  <c r="E157" i="1"/>
  <c r="F157" i="1"/>
  <c r="G157" i="1"/>
  <c r="H157" i="1"/>
  <c r="I157" i="1"/>
  <c r="J157" i="1"/>
  <c r="K157" i="1"/>
  <c r="L157" i="1"/>
  <c r="M157" i="1"/>
  <c r="N157" i="1"/>
  <c r="O157" i="1"/>
  <c r="P157" i="1"/>
  <c r="Q157" i="1"/>
  <c r="R157" i="1"/>
  <c r="S157" i="1"/>
  <c r="T157" i="1"/>
  <c r="U157" i="1"/>
  <c r="V157" i="1"/>
  <c r="W157" i="1"/>
  <c r="X157" i="1"/>
  <c r="Y157" i="1"/>
  <c r="Z157" i="1"/>
  <c r="AA157" i="1"/>
  <c r="AB157" i="1"/>
  <c r="AC157" i="1"/>
  <c r="AD157" i="1"/>
  <c r="AE157" i="1"/>
  <c r="AF157" i="1"/>
  <c r="AG157" i="1"/>
  <c r="AH157" i="1"/>
  <c r="AI157" i="1"/>
  <c r="AJ157" i="1"/>
  <c r="AK157" i="1"/>
  <c r="AL157" i="1"/>
  <c r="AM157" i="1"/>
  <c r="AN157" i="1"/>
  <c r="AO157" i="1"/>
  <c r="AP157" i="1"/>
  <c r="AQ157" i="1"/>
  <c r="AR157" i="1"/>
  <c r="AS157" i="1"/>
  <c r="E158" i="1"/>
  <c r="F158" i="1"/>
  <c r="G158" i="1"/>
  <c r="H158" i="1"/>
  <c r="I158" i="1"/>
  <c r="J158" i="1"/>
  <c r="K158" i="1"/>
  <c r="L158" i="1"/>
  <c r="M158" i="1"/>
  <c r="N158" i="1"/>
  <c r="O158" i="1"/>
  <c r="P158" i="1"/>
  <c r="Q158" i="1"/>
  <c r="R158" i="1"/>
  <c r="S158" i="1"/>
  <c r="T158" i="1"/>
  <c r="U158" i="1"/>
  <c r="V158" i="1"/>
  <c r="W158" i="1"/>
  <c r="X158" i="1"/>
  <c r="Y158" i="1"/>
  <c r="Z158" i="1"/>
  <c r="AA158" i="1"/>
  <c r="AB158" i="1"/>
  <c r="AC158" i="1"/>
  <c r="AD158" i="1"/>
  <c r="AE158" i="1"/>
  <c r="AF158" i="1"/>
  <c r="AG158" i="1"/>
  <c r="AH158" i="1"/>
  <c r="AI158" i="1"/>
  <c r="AJ158" i="1"/>
  <c r="AK158" i="1"/>
  <c r="AL158" i="1"/>
  <c r="AM158" i="1"/>
  <c r="AN158" i="1"/>
  <c r="AO158" i="1"/>
  <c r="AP158" i="1"/>
  <c r="AQ158" i="1"/>
  <c r="AR158" i="1"/>
  <c r="AS158" i="1"/>
  <c r="E159" i="1"/>
  <c r="F159" i="1"/>
  <c r="G159" i="1"/>
  <c r="H159" i="1"/>
  <c r="I159" i="1"/>
  <c r="J159" i="1"/>
  <c r="K159" i="1"/>
  <c r="L159" i="1"/>
  <c r="M159" i="1"/>
  <c r="N159" i="1"/>
  <c r="O159" i="1"/>
  <c r="P159" i="1"/>
  <c r="Q159" i="1"/>
  <c r="R159" i="1"/>
  <c r="S159" i="1"/>
  <c r="T159" i="1"/>
  <c r="U159" i="1"/>
  <c r="V159" i="1"/>
  <c r="W159" i="1"/>
  <c r="X159" i="1"/>
  <c r="Y159" i="1"/>
  <c r="Z159" i="1"/>
  <c r="AA159" i="1"/>
  <c r="AB159" i="1"/>
  <c r="AC159" i="1"/>
  <c r="AD159" i="1"/>
  <c r="AE159" i="1"/>
  <c r="AF159" i="1"/>
  <c r="AG159" i="1"/>
  <c r="AH159" i="1"/>
  <c r="AI159" i="1"/>
  <c r="AJ159" i="1"/>
  <c r="AK159" i="1"/>
  <c r="AL159" i="1"/>
  <c r="AM159" i="1"/>
  <c r="AN159" i="1"/>
  <c r="AO159" i="1"/>
  <c r="AP159" i="1"/>
  <c r="AQ159" i="1"/>
  <c r="AR159" i="1"/>
  <c r="AS159" i="1"/>
  <c r="E160" i="1"/>
  <c r="F160" i="1"/>
  <c r="G160" i="1"/>
  <c r="H160" i="1"/>
  <c r="I160" i="1"/>
  <c r="J160" i="1"/>
  <c r="K160" i="1"/>
  <c r="L160" i="1"/>
  <c r="M160" i="1"/>
  <c r="N160" i="1"/>
  <c r="O160" i="1"/>
  <c r="P160" i="1"/>
  <c r="Q160" i="1"/>
  <c r="R160" i="1"/>
  <c r="S160" i="1"/>
  <c r="T160" i="1"/>
  <c r="U160" i="1"/>
  <c r="V160" i="1"/>
  <c r="W160" i="1"/>
  <c r="X160" i="1"/>
  <c r="Y160" i="1"/>
  <c r="Z160" i="1"/>
  <c r="AA160" i="1"/>
  <c r="AB160" i="1"/>
  <c r="AC160" i="1"/>
  <c r="AD160" i="1"/>
  <c r="AE160" i="1"/>
  <c r="AF160" i="1"/>
  <c r="AG160" i="1"/>
  <c r="AH160" i="1"/>
  <c r="AI160" i="1"/>
  <c r="AJ160" i="1"/>
  <c r="AK160" i="1"/>
  <c r="AL160" i="1"/>
  <c r="AM160" i="1"/>
  <c r="AN160" i="1"/>
  <c r="AO160" i="1"/>
  <c r="AP160" i="1"/>
  <c r="AQ160" i="1"/>
  <c r="AR160" i="1"/>
  <c r="AS160" i="1"/>
  <c r="E161" i="1"/>
  <c r="F161" i="1"/>
  <c r="G161" i="1"/>
  <c r="H161" i="1"/>
  <c r="I161" i="1"/>
  <c r="J161" i="1"/>
  <c r="K161" i="1"/>
  <c r="L161" i="1"/>
  <c r="M161" i="1"/>
  <c r="N161" i="1"/>
  <c r="O161" i="1"/>
  <c r="P161" i="1"/>
  <c r="Q161" i="1"/>
  <c r="R161" i="1"/>
  <c r="S161" i="1"/>
  <c r="T161" i="1"/>
  <c r="U161" i="1"/>
  <c r="V161" i="1"/>
  <c r="W161" i="1"/>
  <c r="X161" i="1"/>
  <c r="Y161" i="1"/>
  <c r="Z161" i="1"/>
  <c r="AA161" i="1"/>
  <c r="AB161" i="1"/>
  <c r="AC161" i="1"/>
  <c r="AD161" i="1"/>
  <c r="AE161" i="1"/>
  <c r="AF161" i="1"/>
  <c r="AG161" i="1"/>
  <c r="AH161" i="1"/>
  <c r="AI161" i="1"/>
  <c r="AJ161" i="1"/>
  <c r="AK161" i="1"/>
  <c r="AL161" i="1"/>
  <c r="AM161" i="1"/>
  <c r="AN161" i="1"/>
  <c r="AO161" i="1"/>
  <c r="AP161" i="1"/>
  <c r="AQ161" i="1"/>
  <c r="AR161" i="1"/>
  <c r="AS161" i="1"/>
  <c r="E162" i="1"/>
  <c r="F162" i="1"/>
  <c r="G162" i="1"/>
  <c r="H162" i="1"/>
  <c r="I162" i="1"/>
  <c r="J162" i="1"/>
  <c r="K162" i="1"/>
  <c r="L162" i="1"/>
  <c r="M162" i="1"/>
  <c r="N162" i="1"/>
  <c r="O162" i="1"/>
  <c r="P162" i="1"/>
  <c r="Q162" i="1"/>
  <c r="R162" i="1"/>
  <c r="S162" i="1"/>
  <c r="T162" i="1"/>
  <c r="U162" i="1"/>
  <c r="V162" i="1"/>
  <c r="W162" i="1"/>
  <c r="X162" i="1"/>
  <c r="Y162" i="1"/>
  <c r="Z162" i="1"/>
  <c r="AA162" i="1"/>
  <c r="AB162" i="1"/>
  <c r="AC162" i="1"/>
  <c r="AD162" i="1"/>
  <c r="AE162" i="1"/>
  <c r="AF162" i="1"/>
  <c r="AG162" i="1"/>
  <c r="AH162" i="1"/>
  <c r="AI162" i="1"/>
  <c r="AJ162" i="1"/>
  <c r="AK162" i="1"/>
  <c r="AL162" i="1"/>
  <c r="AM162" i="1"/>
  <c r="AN162" i="1"/>
  <c r="AO162" i="1"/>
  <c r="AP162" i="1"/>
  <c r="AQ162" i="1"/>
  <c r="AR162" i="1"/>
  <c r="AS162" i="1"/>
  <c r="E163" i="1"/>
  <c r="F163" i="1"/>
  <c r="G163" i="1"/>
  <c r="H163" i="1"/>
  <c r="I163" i="1"/>
  <c r="J163" i="1"/>
  <c r="K163" i="1"/>
  <c r="L163" i="1"/>
  <c r="M163" i="1"/>
  <c r="N163" i="1"/>
  <c r="O163" i="1"/>
  <c r="P163" i="1"/>
  <c r="Q163" i="1"/>
  <c r="R163" i="1"/>
  <c r="S163" i="1"/>
  <c r="T163" i="1"/>
  <c r="U163" i="1"/>
  <c r="V163" i="1"/>
  <c r="W163" i="1"/>
  <c r="X163" i="1"/>
  <c r="Y163" i="1"/>
  <c r="Z163" i="1"/>
  <c r="AA163" i="1"/>
  <c r="AB163" i="1"/>
  <c r="AC163" i="1"/>
  <c r="AD163" i="1"/>
  <c r="AE163" i="1"/>
  <c r="AF163" i="1"/>
  <c r="AG163" i="1"/>
  <c r="AH163" i="1"/>
  <c r="AI163" i="1"/>
  <c r="AJ163" i="1"/>
  <c r="AK163" i="1"/>
  <c r="AL163" i="1"/>
  <c r="AM163" i="1"/>
  <c r="AN163" i="1"/>
  <c r="AO163" i="1"/>
  <c r="AP163" i="1"/>
  <c r="AQ163" i="1"/>
  <c r="AR163" i="1"/>
  <c r="AS163" i="1"/>
  <c r="E164" i="1"/>
  <c r="F164" i="1"/>
  <c r="G164" i="1"/>
  <c r="H164" i="1"/>
  <c r="I164" i="1"/>
  <c r="J164" i="1"/>
  <c r="K164" i="1"/>
  <c r="L164" i="1"/>
  <c r="M164" i="1"/>
  <c r="N164" i="1"/>
  <c r="O164" i="1"/>
  <c r="P164" i="1"/>
  <c r="Q164" i="1"/>
  <c r="R164" i="1"/>
  <c r="S164" i="1"/>
  <c r="T164" i="1"/>
  <c r="U164" i="1"/>
  <c r="V164" i="1"/>
  <c r="W164" i="1"/>
  <c r="X164" i="1"/>
  <c r="Y164" i="1"/>
  <c r="Z164" i="1"/>
  <c r="AA164" i="1"/>
  <c r="AB164" i="1"/>
  <c r="AC164" i="1"/>
  <c r="AD164" i="1"/>
  <c r="AE164" i="1"/>
  <c r="AF164" i="1"/>
  <c r="AG164" i="1"/>
  <c r="AH164" i="1"/>
  <c r="AI164" i="1"/>
  <c r="AJ164" i="1"/>
  <c r="AK164" i="1"/>
  <c r="AL164" i="1"/>
  <c r="AM164" i="1"/>
  <c r="AN164" i="1"/>
  <c r="AO164" i="1"/>
  <c r="AP164" i="1"/>
  <c r="AQ164" i="1"/>
  <c r="AR164" i="1"/>
  <c r="AS164" i="1"/>
  <c r="E165" i="1"/>
  <c r="F165" i="1"/>
  <c r="G165" i="1"/>
  <c r="H165" i="1"/>
  <c r="I165" i="1"/>
  <c r="J165" i="1"/>
  <c r="K165" i="1"/>
  <c r="L165" i="1"/>
  <c r="M165" i="1"/>
  <c r="N165" i="1"/>
  <c r="O165" i="1"/>
  <c r="P165" i="1"/>
  <c r="Q165" i="1"/>
  <c r="R165" i="1"/>
  <c r="S165" i="1"/>
  <c r="T165" i="1"/>
  <c r="U165" i="1"/>
  <c r="V165" i="1"/>
  <c r="W165" i="1"/>
  <c r="X165" i="1"/>
  <c r="Y165" i="1"/>
  <c r="Z165" i="1"/>
  <c r="AA165" i="1"/>
  <c r="AB165" i="1"/>
  <c r="AC165" i="1"/>
  <c r="AD165" i="1"/>
  <c r="AE165" i="1"/>
  <c r="AF165" i="1"/>
  <c r="AG165" i="1"/>
  <c r="AH165" i="1"/>
  <c r="AI165" i="1"/>
  <c r="AJ165" i="1"/>
  <c r="AK165" i="1"/>
  <c r="AL165" i="1"/>
  <c r="AM165" i="1"/>
  <c r="AN165" i="1"/>
  <c r="AO165" i="1"/>
  <c r="AP165" i="1"/>
  <c r="AQ165" i="1"/>
  <c r="AR165" i="1"/>
  <c r="AS165" i="1"/>
  <c r="E166" i="1"/>
  <c r="F166" i="1"/>
  <c r="G166" i="1"/>
  <c r="H166" i="1"/>
  <c r="I166" i="1"/>
  <c r="J166" i="1"/>
  <c r="K166" i="1"/>
  <c r="L166" i="1"/>
  <c r="M166" i="1"/>
  <c r="N166" i="1"/>
  <c r="O166" i="1"/>
  <c r="P166" i="1"/>
  <c r="Q166" i="1"/>
  <c r="R166" i="1"/>
  <c r="S166" i="1"/>
  <c r="T166" i="1"/>
  <c r="U166" i="1"/>
  <c r="V166" i="1"/>
  <c r="W166" i="1"/>
  <c r="X166" i="1"/>
  <c r="Y166" i="1"/>
  <c r="Z166" i="1"/>
  <c r="AA166" i="1"/>
  <c r="AB166" i="1"/>
  <c r="AC166" i="1"/>
  <c r="AD166" i="1"/>
  <c r="AE166" i="1"/>
  <c r="AF166" i="1"/>
  <c r="AG166" i="1"/>
  <c r="AH166" i="1"/>
  <c r="AI166" i="1"/>
  <c r="AJ166" i="1"/>
  <c r="AK166" i="1"/>
  <c r="AL166" i="1"/>
  <c r="AM166" i="1"/>
  <c r="AN166" i="1"/>
  <c r="AO166" i="1"/>
  <c r="AP166" i="1"/>
  <c r="AQ166" i="1"/>
  <c r="AR166" i="1"/>
  <c r="AS166" i="1"/>
  <c r="E167" i="1"/>
  <c r="F167" i="1"/>
  <c r="G167" i="1"/>
  <c r="H167" i="1"/>
  <c r="I167" i="1"/>
  <c r="J167" i="1"/>
  <c r="K167" i="1"/>
  <c r="L167" i="1"/>
  <c r="M167" i="1"/>
  <c r="N167" i="1"/>
  <c r="O167" i="1"/>
  <c r="P167" i="1"/>
  <c r="Q167" i="1"/>
  <c r="R167" i="1"/>
  <c r="S167" i="1"/>
  <c r="T167" i="1"/>
  <c r="U167" i="1"/>
  <c r="V167" i="1"/>
  <c r="W167" i="1"/>
  <c r="X167" i="1"/>
  <c r="Y167" i="1"/>
  <c r="Z167" i="1"/>
  <c r="AA167" i="1"/>
  <c r="AB167" i="1"/>
  <c r="AC167" i="1"/>
  <c r="AD167" i="1"/>
  <c r="AE167" i="1"/>
  <c r="AF167" i="1"/>
  <c r="AG167" i="1"/>
  <c r="AH167" i="1"/>
  <c r="AI167" i="1"/>
  <c r="AJ167" i="1"/>
  <c r="AK167" i="1"/>
  <c r="AL167" i="1"/>
  <c r="AM167" i="1"/>
  <c r="AN167" i="1"/>
  <c r="AO167" i="1"/>
  <c r="AP167" i="1"/>
  <c r="AQ167" i="1"/>
  <c r="AR167" i="1"/>
  <c r="AS167" i="1"/>
  <c r="E168" i="1"/>
  <c r="F168" i="1"/>
  <c r="G168" i="1"/>
  <c r="H168" i="1"/>
  <c r="I168" i="1"/>
  <c r="J168" i="1"/>
  <c r="K168" i="1"/>
  <c r="L168" i="1"/>
  <c r="M168" i="1"/>
  <c r="N168" i="1"/>
  <c r="O168" i="1"/>
  <c r="P168" i="1"/>
  <c r="Q168" i="1"/>
  <c r="R168" i="1"/>
  <c r="S168" i="1"/>
  <c r="T168" i="1"/>
  <c r="U168" i="1"/>
  <c r="V168" i="1"/>
  <c r="W168" i="1"/>
  <c r="X168" i="1"/>
  <c r="Y168" i="1"/>
  <c r="Z168" i="1"/>
  <c r="AA168" i="1"/>
  <c r="AB168" i="1"/>
  <c r="AC168" i="1"/>
  <c r="AD168" i="1"/>
  <c r="AE168" i="1"/>
  <c r="AF168" i="1"/>
  <c r="AG168" i="1"/>
  <c r="AH168" i="1"/>
  <c r="AI168" i="1"/>
  <c r="AJ168" i="1"/>
  <c r="AK168" i="1"/>
  <c r="AL168" i="1"/>
  <c r="AM168" i="1"/>
  <c r="AN168" i="1"/>
  <c r="AO168" i="1"/>
  <c r="AP168" i="1"/>
  <c r="AQ168" i="1"/>
  <c r="AR168" i="1"/>
  <c r="AS168" i="1"/>
  <c r="F150" i="1"/>
  <c r="G150" i="1"/>
  <c r="H150" i="1"/>
  <c r="I150" i="1"/>
  <c r="J150" i="1"/>
  <c r="K150" i="1"/>
  <c r="L150" i="1"/>
  <c r="M150" i="1"/>
  <c r="N150" i="1"/>
  <c r="O150" i="1"/>
  <c r="P150" i="1"/>
  <c r="Q150" i="1"/>
  <c r="R150" i="1"/>
  <c r="S150" i="1"/>
  <c r="T150" i="1"/>
  <c r="U150" i="1"/>
  <c r="V150" i="1"/>
  <c r="W150" i="1"/>
  <c r="X150" i="1"/>
  <c r="Y150" i="1"/>
  <c r="Z150" i="1"/>
  <c r="AA150" i="1"/>
  <c r="AB150" i="1"/>
  <c r="AC150" i="1"/>
  <c r="AD150" i="1"/>
  <c r="AE150" i="1"/>
  <c r="AF150" i="1"/>
  <c r="AG150" i="1"/>
  <c r="AH150" i="1"/>
  <c r="AI150" i="1"/>
  <c r="AJ150" i="1"/>
  <c r="AK150" i="1"/>
  <c r="AL150" i="1"/>
  <c r="AM150" i="1"/>
  <c r="AN150" i="1"/>
  <c r="AO150" i="1"/>
  <c r="AP150" i="1"/>
  <c r="AQ150" i="1"/>
  <c r="AR150" i="1"/>
  <c r="AS150" i="1"/>
  <c r="E150" i="1"/>
  <c r="C129" i="1"/>
  <c r="D129" i="1"/>
  <c r="E129" i="1"/>
  <c r="F129" i="1"/>
  <c r="G129" i="1"/>
  <c r="H129" i="1"/>
  <c r="I129" i="1"/>
  <c r="J129" i="1"/>
  <c r="C130" i="1"/>
  <c r="D130" i="1"/>
  <c r="E130" i="1"/>
  <c r="F130" i="1"/>
  <c r="G130" i="1"/>
  <c r="H130" i="1"/>
  <c r="I130" i="1"/>
  <c r="J130" i="1"/>
  <c r="C131" i="1"/>
  <c r="D131" i="1"/>
  <c r="E131" i="1"/>
  <c r="F131" i="1"/>
  <c r="G131" i="1"/>
  <c r="H131" i="1"/>
  <c r="I131" i="1"/>
  <c r="J131" i="1"/>
  <c r="C132" i="1"/>
  <c r="D132" i="1"/>
  <c r="E132" i="1"/>
  <c r="F132" i="1"/>
  <c r="G132" i="1"/>
  <c r="H132" i="1"/>
  <c r="I132" i="1"/>
  <c r="J132" i="1"/>
  <c r="C133" i="1"/>
  <c r="D133" i="1"/>
  <c r="E133" i="1"/>
  <c r="F133" i="1"/>
  <c r="G133" i="1"/>
  <c r="H133" i="1"/>
  <c r="I133" i="1"/>
  <c r="J133" i="1"/>
  <c r="C134" i="1"/>
  <c r="D134" i="1"/>
  <c r="E134" i="1"/>
  <c r="F134" i="1"/>
  <c r="G134" i="1"/>
  <c r="H134" i="1"/>
  <c r="I134" i="1"/>
  <c r="J134" i="1"/>
  <c r="C135" i="1"/>
  <c r="D135" i="1"/>
  <c r="E135" i="1"/>
  <c r="F135" i="1"/>
  <c r="G135" i="1"/>
  <c r="H135" i="1"/>
  <c r="I135" i="1"/>
  <c r="J135" i="1"/>
  <c r="C136" i="1"/>
  <c r="D136" i="1"/>
  <c r="E136" i="1"/>
  <c r="F136" i="1"/>
  <c r="G136" i="1"/>
  <c r="H136" i="1"/>
  <c r="I136" i="1"/>
  <c r="J136" i="1"/>
  <c r="C137" i="1"/>
  <c r="D137" i="1"/>
  <c r="E137" i="1"/>
  <c r="F137" i="1"/>
  <c r="G137" i="1"/>
  <c r="H137" i="1"/>
  <c r="I137" i="1"/>
  <c r="J137" i="1"/>
  <c r="C138" i="1"/>
  <c r="D138" i="1"/>
  <c r="E138" i="1"/>
  <c r="F138" i="1"/>
  <c r="G138" i="1"/>
  <c r="H138" i="1"/>
  <c r="I138" i="1"/>
  <c r="J138" i="1"/>
  <c r="C139" i="1"/>
  <c r="D139" i="1"/>
  <c r="E139" i="1"/>
  <c r="F139" i="1"/>
  <c r="G139" i="1"/>
  <c r="H139" i="1"/>
  <c r="I139" i="1"/>
  <c r="J139" i="1"/>
  <c r="C140" i="1"/>
  <c r="D140" i="1"/>
  <c r="E140" i="1"/>
  <c r="F140" i="1"/>
  <c r="G140" i="1"/>
  <c r="H140" i="1"/>
  <c r="I140" i="1"/>
  <c r="J140" i="1"/>
  <c r="C141" i="1"/>
  <c r="D141" i="1"/>
  <c r="E141" i="1"/>
  <c r="F141" i="1"/>
  <c r="G141" i="1"/>
  <c r="H141" i="1"/>
  <c r="I141" i="1"/>
  <c r="J141" i="1"/>
  <c r="C142" i="1"/>
  <c r="D142" i="1"/>
  <c r="E142" i="1"/>
  <c r="F142" i="1"/>
  <c r="G142" i="1"/>
  <c r="H142" i="1"/>
  <c r="I142" i="1"/>
  <c r="J142" i="1"/>
  <c r="C143" i="1"/>
  <c r="D143" i="1"/>
  <c r="E143" i="1"/>
  <c r="F143" i="1"/>
  <c r="G143" i="1"/>
  <c r="H143" i="1"/>
  <c r="I143" i="1"/>
  <c r="J143" i="1"/>
  <c r="C144" i="1"/>
  <c r="D144" i="1"/>
  <c r="E144" i="1"/>
  <c r="F144" i="1"/>
  <c r="G144" i="1"/>
  <c r="H144" i="1"/>
  <c r="I144" i="1"/>
  <c r="J144" i="1"/>
  <c r="D128" i="1"/>
  <c r="E128" i="1"/>
  <c r="F128" i="1"/>
  <c r="G128" i="1"/>
  <c r="H128" i="1"/>
  <c r="I128" i="1"/>
  <c r="J128" i="1"/>
  <c r="C128" i="1"/>
  <c r="C123" i="1"/>
  <c r="D123" i="1"/>
  <c r="E123" i="1"/>
  <c r="F123" i="1"/>
  <c r="G123" i="1"/>
  <c r="H123" i="1"/>
  <c r="I123" i="1"/>
  <c r="J123" i="1"/>
  <c r="K123" i="1"/>
  <c r="L123" i="1"/>
  <c r="C124" i="1"/>
  <c r="D124" i="1"/>
  <c r="E124" i="1"/>
  <c r="F124" i="1"/>
  <c r="G124" i="1"/>
  <c r="H124" i="1"/>
  <c r="I124" i="1"/>
  <c r="J124" i="1"/>
  <c r="K124" i="1"/>
  <c r="L124" i="1"/>
  <c r="D122" i="1"/>
  <c r="E122" i="1"/>
  <c r="F122" i="1"/>
  <c r="G122" i="1"/>
  <c r="H122" i="1"/>
  <c r="I122" i="1"/>
  <c r="J122" i="1"/>
  <c r="K122" i="1"/>
  <c r="L122" i="1"/>
  <c r="C122" i="1"/>
  <c r="E118" i="1"/>
  <c r="F118" i="1"/>
  <c r="G118" i="1"/>
  <c r="H118" i="1"/>
  <c r="F117" i="1"/>
  <c r="G117" i="1"/>
  <c r="H117" i="1"/>
  <c r="E117" i="1"/>
  <c r="D113" i="1"/>
  <c r="E113" i="1"/>
  <c r="F113" i="1"/>
  <c r="G113" i="1"/>
  <c r="E112" i="1"/>
  <c r="F112" i="1"/>
  <c r="G112" i="1"/>
  <c r="D112" i="1"/>
  <c r="B104" i="1"/>
  <c r="C104" i="1"/>
  <c r="D104" i="1"/>
  <c r="E104" i="1"/>
  <c r="B105" i="1"/>
  <c r="C105" i="1"/>
  <c r="D105" i="1"/>
  <c r="E105" i="1"/>
  <c r="B106" i="1"/>
  <c r="C106" i="1"/>
  <c r="D106" i="1"/>
  <c r="E106" i="1"/>
  <c r="B107" i="1"/>
  <c r="C107" i="1"/>
  <c r="D107" i="1"/>
  <c r="E107" i="1"/>
  <c r="C103" i="1"/>
  <c r="D103" i="1"/>
  <c r="E103" i="1"/>
  <c r="B103" i="1"/>
  <c r="B96" i="1"/>
  <c r="C96" i="1"/>
  <c r="D96" i="1"/>
  <c r="E96" i="1"/>
  <c r="B97" i="1"/>
  <c r="C97" i="1"/>
  <c r="D97" i="1"/>
  <c r="E97" i="1"/>
  <c r="B98" i="1"/>
  <c r="C98" i="1"/>
  <c r="D98" i="1"/>
  <c r="E98" i="1"/>
  <c r="B99" i="1"/>
  <c r="C99" i="1"/>
  <c r="D99" i="1"/>
  <c r="E99" i="1"/>
  <c r="C95" i="1"/>
  <c r="D95" i="1"/>
  <c r="E95" i="1"/>
  <c r="B95" i="1"/>
  <c r="B78" i="1"/>
  <c r="C78" i="1"/>
  <c r="D78" i="1"/>
  <c r="E78" i="1"/>
  <c r="B79" i="1"/>
  <c r="C79" i="1"/>
  <c r="D79" i="1"/>
  <c r="E79" i="1"/>
  <c r="B80" i="1"/>
  <c r="C80" i="1"/>
  <c r="D80" i="1"/>
  <c r="E80" i="1"/>
  <c r="B81" i="1"/>
  <c r="C81" i="1"/>
  <c r="D81" i="1"/>
  <c r="E81" i="1"/>
  <c r="B82" i="1"/>
  <c r="C82" i="1"/>
  <c r="D82" i="1"/>
  <c r="E82" i="1"/>
  <c r="B83" i="1"/>
  <c r="C83" i="1"/>
  <c r="D83" i="1"/>
  <c r="E83" i="1"/>
  <c r="B84" i="1"/>
  <c r="C84" i="1"/>
  <c r="D84" i="1"/>
  <c r="E84" i="1"/>
  <c r="B85" i="1"/>
  <c r="C85" i="1"/>
  <c r="D85" i="1"/>
  <c r="E85" i="1"/>
  <c r="B86" i="1"/>
  <c r="C86" i="1"/>
  <c r="D86" i="1"/>
  <c r="E86" i="1"/>
  <c r="B87" i="1"/>
  <c r="C87" i="1"/>
  <c r="D87" i="1"/>
  <c r="E87" i="1"/>
  <c r="B88" i="1"/>
  <c r="C88" i="1"/>
  <c r="D88" i="1"/>
  <c r="E88" i="1"/>
  <c r="B89" i="1"/>
  <c r="C89" i="1"/>
  <c r="D89" i="1"/>
  <c r="E89" i="1"/>
  <c r="B90" i="1"/>
  <c r="C90" i="1"/>
  <c r="D90" i="1"/>
  <c r="E90" i="1"/>
  <c r="B91" i="1"/>
  <c r="C91" i="1"/>
  <c r="D91" i="1"/>
  <c r="E91" i="1"/>
  <c r="C77" i="1"/>
  <c r="D77" i="1"/>
  <c r="E77" i="1"/>
  <c r="B77" i="1"/>
  <c r="B71" i="1"/>
  <c r="B72" i="1"/>
  <c r="B73" i="1"/>
  <c r="B70" i="1"/>
  <c r="B64" i="1"/>
  <c r="B65" i="1"/>
  <c r="B66" i="1"/>
  <c r="B63" i="1"/>
  <c r="E56" i="1"/>
  <c r="F56" i="1"/>
  <c r="G56" i="1"/>
  <c r="H56" i="1"/>
  <c r="I56" i="1"/>
  <c r="J56" i="1"/>
  <c r="K56" i="1"/>
  <c r="L56" i="1"/>
  <c r="M56" i="1"/>
  <c r="N56" i="1"/>
  <c r="O56" i="1"/>
  <c r="P56" i="1"/>
  <c r="Q56" i="1"/>
  <c r="R56" i="1"/>
  <c r="S56" i="1"/>
  <c r="T56" i="1"/>
  <c r="U56" i="1"/>
  <c r="V56" i="1"/>
  <c r="W56" i="1"/>
  <c r="X56" i="1"/>
  <c r="Y56" i="1"/>
  <c r="Z56" i="1"/>
  <c r="AA56" i="1"/>
  <c r="AB56" i="1"/>
  <c r="AC56" i="1"/>
  <c r="AD56" i="1"/>
  <c r="AE56" i="1"/>
  <c r="AF56" i="1"/>
  <c r="AG56" i="1"/>
  <c r="AH56" i="1"/>
  <c r="AI56" i="1"/>
  <c r="AJ56" i="1"/>
  <c r="AK56" i="1"/>
  <c r="AL56" i="1"/>
  <c r="AM56" i="1"/>
  <c r="AN56" i="1"/>
  <c r="AO56" i="1"/>
  <c r="AP56" i="1"/>
  <c r="AQ56" i="1"/>
  <c r="AR56" i="1"/>
  <c r="AS56" i="1"/>
  <c r="AT56" i="1"/>
  <c r="AU56" i="1"/>
  <c r="E57" i="1"/>
  <c r="F57" i="1"/>
  <c r="G57" i="1"/>
  <c r="H57" i="1"/>
  <c r="I57" i="1"/>
  <c r="J57" i="1"/>
  <c r="K57" i="1"/>
  <c r="L57" i="1"/>
  <c r="M57" i="1"/>
  <c r="N57" i="1"/>
  <c r="O57" i="1"/>
  <c r="P57" i="1"/>
  <c r="Q57" i="1"/>
  <c r="R57" i="1"/>
  <c r="S57" i="1"/>
  <c r="T57" i="1"/>
  <c r="U57" i="1"/>
  <c r="V57" i="1"/>
  <c r="W57" i="1"/>
  <c r="X57" i="1"/>
  <c r="Y57" i="1"/>
  <c r="Z57" i="1"/>
  <c r="AA57" i="1"/>
  <c r="AB57" i="1"/>
  <c r="AC57" i="1"/>
  <c r="AD57" i="1"/>
  <c r="AE57" i="1"/>
  <c r="AF57" i="1"/>
  <c r="AG57" i="1"/>
  <c r="AH57" i="1"/>
  <c r="AI57" i="1"/>
  <c r="AJ57" i="1"/>
  <c r="AK57" i="1"/>
  <c r="AL57" i="1"/>
  <c r="AM57" i="1"/>
  <c r="AN57" i="1"/>
  <c r="AO57" i="1"/>
  <c r="AP57" i="1"/>
  <c r="AQ57" i="1"/>
  <c r="AR57" i="1"/>
  <c r="AS57" i="1"/>
  <c r="AT57" i="1"/>
  <c r="AU57" i="1"/>
  <c r="E58" i="1"/>
  <c r="F58" i="1"/>
  <c r="G58" i="1"/>
  <c r="H58" i="1"/>
  <c r="I58" i="1"/>
  <c r="J58" i="1"/>
  <c r="K58" i="1"/>
  <c r="L58" i="1"/>
  <c r="M58" i="1"/>
  <c r="N58" i="1"/>
  <c r="O58" i="1"/>
  <c r="P58" i="1"/>
  <c r="Q58" i="1"/>
  <c r="R58" i="1"/>
  <c r="S58" i="1"/>
  <c r="T58" i="1"/>
  <c r="U58" i="1"/>
  <c r="V58" i="1"/>
  <c r="W58" i="1"/>
  <c r="X58" i="1"/>
  <c r="Y58" i="1"/>
  <c r="Z58" i="1"/>
  <c r="AA58" i="1"/>
  <c r="AB58" i="1"/>
  <c r="AC58" i="1"/>
  <c r="AD58" i="1"/>
  <c r="AE58" i="1"/>
  <c r="AF58" i="1"/>
  <c r="AG58" i="1"/>
  <c r="AH58" i="1"/>
  <c r="AI58" i="1"/>
  <c r="AJ58" i="1"/>
  <c r="AK58" i="1"/>
  <c r="AL58" i="1"/>
  <c r="AM58" i="1"/>
  <c r="AN58" i="1"/>
  <c r="AO58" i="1"/>
  <c r="AP58" i="1"/>
  <c r="AQ58" i="1"/>
  <c r="AR58" i="1"/>
  <c r="AS58" i="1"/>
  <c r="AT58" i="1"/>
  <c r="AU58" i="1"/>
  <c r="E59" i="1"/>
  <c r="F59" i="1"/>
  <c r="G59" i="1"/>
  <c r="H59" i="1"/>
  <c r="I59" i="1"/>
  <c r="J59" i="1"/>
  <c r="K59" i="1"/>
  <c r="L59" i="1"/>
  <c r="M59" i="1"/>
  <c r="N59" i="1"/>
  <c r="O59" i="1"/>
  <c r="P59" i="1"/>
  <c r="Q59" i="1"/>
  <c r="R59" i="1"/>
  <c r="S59" i="1"/>
  <c r="T59" i="1"/>
  <c r="U59" i="1"/>
  <c r="V59" i="1"/>
  <c r="W59" i="1"/>
  <c r="X59" i="1"/>
  <c r="Y59" i="1"/>
  <c r="Z59" i="1"/>
  <c r="AA59" i="1"/>
  <c r="AB59" i="1"/>
  <c r="AC59" i="1"/>
  <c r="AD59" i="1"/>
  <c r="AE59" i="1"/>
  <c r="AF59" i="1"/>
  <c r="AG59" i="1"/>
  <c r="AH59" i="1"/>
  <c r="AI59" i="1"/>
  <c r="AJ59" i="1"/>
  <c r="AK59" i="1"/>
  <c r="AL59" i="1"/>
  <c r="AM59" i="1"/>
  <c r="AN59" i="1"/>
  <c r="AO59" i="1"/>
  <c r="AP59" i="1"/>
  <c r="AQ59" i="1"/>
  <c r="AR59" i="1"/>
  <c r="AS59" i="1"/>
  <c r="AT59" i="1"/>
  <c r="AU59" i="1"/>
  <c r="F55" i="1"/>
  <c r="G55" i="1"/>
  <c r="H55" i="1"/>
  <c r="I55" i="1"/>
  <c r="J55" i="1"/>
  <c r="K55" i="1"/>
  <c r="L55" i="1"/>
  <c r="M55" i="1"/>
  <c r="N55" i="1"/>
  <c r="O55" i="1"/>
  <c r="P55" i="1"/>
  <c r="Q55" i="1"/>
  <c r="R55" i="1"/>
  <c r="S55" i="1"/>
  <c r="T55" i="1"/>
  <c r="U55" i="1"/>
  <c r="V55" i="1"/>
  <c r="W55" i="1"/>
  <c r="X55" i="1"/>
  <c r="Y55" i="1"/>
  <c r="Z55" i="1"/>
  <c r="AA55" i="1"/>
  <c r="AB55" i="1"/>
  <c r="AC55" i="1"/>
  <c r="AD55" i="1"/>
  <c r="AE55" i="1"/>
  <c r="AF55" i="1"/>
  <c r="AG55" i="1"/>
  <c r="AH55" i="1"/>
  <c r="AI55" i="1"/>
  <c r="AJ55" i="1"/>
  <c r="AK55" i="1"/>
  <c r="AL55" i="1"/>
  <c r="AM55" i="1"/>
  <c r="AN55" i="1"/>
  <c r="AO55" i="1"/>
  <c r="AP55" i="1"/>
  <c r="AQ55" i="1"/>
  <c r="AR55" i="1"/>
  <c r="AS55" i="1"/>
  <c r="AT55" i="1"/>
  <c r="AU55" i="1"/>
  <c r="E55" i="1"/>
  <c r="E31" i="1"/>
  <c r="F31" i="1"/>
  <c r="G31" i="1"/>
  <c r="H31" i="1"/>
  <c r="I31" i="1"/>
  <c r="E32" i="1"/>
  <c r="F32" i="1"/>
  <c r="G32" i="1"/>
  <c r="H32" i="1"/>
  <c r="I32" i="1"/>
  <c r="E33" i="1"/>
  <c r="F33" i="1"/>
  <c r="G33" i="1"/>
  <c r="H33" i="1"/>
  <c r="I33" i="1"/>
  <c r="E34" i="1"/>
  <c r="F34" i="1"/>
  <c r="G34" i="1"/>
  <c r="H34" i="1"/>
  <c r="I34" i="1"/>
  <c r="E35" i="1"/>
  <c r="F35" i="1"/>
  <c r="G35" i="1"/>
  <c r="H35" i="1"/>
  <c r="I35" i="1"/>
  <c r="E36" i="1"/>
  <c r="F36" i="1"/>
  <c r="G36" i="1"/>
  <c r="H36" i="1"/>
  <c r="I36" i="1"/>
  <c r="E37" i="1"/>
  <c r="F37" i="1"/>
  <c r="G37" i="1"/>
  <c r="H37" i="1"/>
  <c r="I37" i="1"/>
  <c r="E38" i="1"/>
  <c r="F38" i="1"/>
  <c r="G38" i="1"/>
  <c r="H38" i="1"/>
  <c r="I38" i="1"/>
  <c r="E39" i="1"/>
  <c r="F39" i="1"/>
  <c r="G39" i="1"/>
  <c r="H39" i="1"/>
  <c r="I39" i="1"/>
  <c r="E40" i="1"/>
  <c r="F40" i="1"/>
  <c r="G40" i="1"/>
  <c r="H40" i="1"/>
  <c r="I40" i="1"/>
  <c r="E41" i="1"/>
  <c r="F41" i="1"/>
  <c r="G41" i="1"/>
  <c r="H41" i="1"/>
  <c r="I41" i="1"/>
  <c r="E42" i="1"/>
  <c r="F42" i="1"/>
  <c r="G42" i="1"/>
  <c r="H42" i="1"/>
  <c r="I42" i="1"/>
  <c r="E43" i="1"/>
  <c r="F43" i="1"/>
  <c r="G43" i="1"/>
  <c r="H43" i="1"/>
  <c r="I43" i="1"/>
  <c r="E44" i="1"/>
  <c r="F44" i="1"/>
  <c r="G44" i="1"/>
  <c r="H44" i="1"/>
  <c r="I44" i="1"/>
  <c r="E45" i="1"/>
  <c r="F45" i="1"/>
  <c r="G45" i="1"/>
  <c r="H45" i="1"/>
  <c r="I45" i="1"/>
  <c r="E46" i="1"/>
  <c r="F46" i="1"/>
  <c r="G46" i="1"/>
  <c r="H46" i="1"/>
  <c r="I46" i="1"/>
  <c r="E47" i="1"/>
  <c r="F47" i="1"/>
  <c r="G47" i="1"/>
  <c r="H47" i="1"/>
  <c r="I47" i="1"/>
  <c r="E48" i="1"/>
  <c r="F48" i="1"/>
  <c r="G48" i="1"/>
  <c r="H48" i="1"/>
  <c r="I48" i="1"/>
  <c r="E49" i="1"/>
  <c r="F49" i="1"/>
  <c r="G49" i="1"/>
  <c r="H49" i="1"/>
  <c r="I49" i="1"/>
  <c r="E50" i="1"/>
  <c r="F50" i="1"/>
  <c r="G50" i="1"/>
  <c r="H50" i="1"/>
  <c r="I50" i="1"/>
  <c r="F30" i="1"/>
  <c r="G30" i="1"/>
  <c r="H30" i="1"/>
  <c r="I30" i="1"/>
  <c r="E30" i="1"/>
  <c r="E23" i="1"/>
  <c r="F23" i="1"/>
  <c r="G23" i="1"/>
  <c r="H23" i="1"/>
  <c r="I23" i="1"/>
  <c r="J23" i="1"/>
  <c r="K23" i="1"/>
  <c r="L23" i="1"/>
  <c r="M23" i="1"/>
  <c r="N23" i="1"/>
  <c r="O23" i="1"/>
  <c r="P23" i="1"/>
  <c r="Q23" i="1"/>
  <c r="R23" i="1"/>
  <c r="S23" i="1"/>
  <c r="T23" i="1"/>
  <c r="U23" i="1"/>
  <c r="V23" i="1"/>
  <c r="W23" i="1"/>
  <c r="X23" i="1"/>
  <c r="Y23" i="1"/>
  <c r="Z23" i="1"/>
  <c r="AA23" i="1"/>
  <c r="AB23" i="1"/>
  <c r="AC23" i="1"/>
  <c r="AD23" i="1"/>
  <c r="AE23" i="1"/>
  <c r="AF23" i="1"/>
  <c r="AG23" i="1"/>
  <c r="AH23" i="1"/>
  <c r="AI23" i="1"/>
  <c r="AJ23" i="1"/>
  <c r="AK23" i="1"/>
  <c r="AL23" i="1"/>
  <c r="AM23" i="1"/>
  <c r="AN23" i="1"/>
  <c r="AO23" i="1"/>
  <c r="AP23" i="1"/>
  <c r="AQ23" i="1"/>
  <c r="AR23" i="1"/>
  <c r="AS23" i="1"/>
  <c r="AT23" i="1"/>
  <c r="E24" i="1"/>
  <c r="F24" i="1"/>
  <c r="G24" i="1"/>
  <c r="H24" i="1"/>
  <c r="I24" i="1"/>
  <c r="J24" i="1"/>
  <c r="K24" i="1"/>
  <c r="L24" i="1"/>
  <c r="M24" i="1"/>
  <c r="N24" i="1"/>
  <c r="O24" i="1"/>
  <c r="P24" i="1"/>
  <c r="Q24" i="1"/>
  <c r="R24" i="1"/>
  <c r="S24" i="1"/>
  <c r="T24" i="1"/>
  <c r="U24" i="1"/>
  <c r="V24" i="1"/>
  <c r="W24" i="1"/>
  <c r="X24" i="1"/>
  <c r="Y24" i="1"/>
  <c r="Z24" i="1"/>
  <c r="AA24" i="1"/>
  <c r="AB24" i="1"/>
  <c r="AC24" i="1"/>
  <c r="AD24" i="1"/>
  <c r="AE24" i="1"/>
  <c r="AF24" i="1"/>
  <c r="AG24" i="1"/>
  <c r="AH24" i="1"/>
  <c r="AI24" i="1"/>
  <c r="AJ24" i="1"/>
  <c r="AK24" i="1"/>
  <c r="AL24" i="1"/>
  <c r="AM24" i="1"/>
  <c r="AN24" i="1"/>
  <c r="AO24" i="1"/>
  <c r="AP24" i="1"/>
  <c r="AQ24" i="1"/>
  <c r="AR24" i="1"/>
  <c r="AS24" i="1"/>
  <c r="AT24" i="1"/>
  <c r="E25" i="1"/>
  <c r="F25" i="1"/>
  <c r="G25" i="1"/>
  <c r="H25" i="1"/>
  <c r="I25" i="1"/>
  <c r="J25" i="1"/>
  <c r="K25" i="1"/>
  <c r="L25" i="1"/>
  <c r="M25" i="1"/>
  <c r="N25" i="1"/>
  <c r="O25" i="1"/>
  <c r="P25" i="1"/>
  <c r="Q25" i="1"/>
  <c r="R25" i="1"/>
  <c r="S25" i="1"/>
  <c r="T25" i="1"/>
  <c r="U25" i="1"/>
  <c r="V25" i="1"/>
  <c r="W25" i="1"/>
  <c r="X25" i="1"/>
  <c r="Y25" i="1"/>
  <c r="Z25" i="1"/>
  <c r="AA25" i="1"/>
  <c r="AB25" i="1"/>
  <c r="AC25" i="1"/>
  <c r="AD25" i="1"/>
  <c r="AE25" i="1"/>
  <c r="AF25" i="1"/>
  <c r="AG25" i="1"/>
  <c r="AH25" i="1"/>
  <c r="AI25" i="1"/>
  <c r="AJ25" i="1"/>
  <c r="AK25" i="1"/>
  <c r="AL25" i="1"/>
  <c r="AM25" i="1"/>
  <c r="AN25" i="1"/>
  <c r="AO25" i="1"/>
  <c r="AP25" i="1"/>
  <c r="AQ25" i="1"/>
  <c r="AR25" i="1"/>
  <c r="AS25" i="1"/>
  <c r="AT25" i="1"/>
  <c r="E26" i="1"/>
  <c r="F26" i="1"/>
  <c r="G26" i="1"/>
  <c r="H26" i="1"/>
  <c r="I26" i="1"/>
  <c r="J26" i="1"/>
  <c r="K26" i="1"/>
  <c r="L26" i="1"/>
  <c r="M26" i="1"/>
  <c r="N26" i="1"/>
  <c r="O26" i="1"/>
  <c r="P26" i="1"/>
  <c r="Q26" i="1"/>
  <c r="R26" i="1"/>
  <c r="S26" i="1"/>
  <c r="T26" i="1"/>
  <c r="U26" i="1"/>
  <c r="V26" i="1"/>
  <c r="W26" i="1"/>
  <c r="X26" i="1"/>
  <c r="Y26" i="1"/>
  <c r="Z26" i="1"/>
  <c r="AA26" i="1"/>
  <c r="AB26" i="1"/>
  <c r="AC26" i="1"/>
  <c r="AD26" i="1"/>
  <c r="AE26" i="1"/>
  <c r="AF26" i="1"/>
  <c r="AG26" i="1"/>
  <c r="AH26" i="1"/>
  <c r="AI26" i="1"/>
  <c r="AJ26" i="1"/>
  <c r="AK26" i="1"/>
  <c r="AL26" i="1"/>
  <c r="AM26" i="1"/>
  <c r="AN26" i="1"/>
  <c r="AO26" i="1"/>
  <c r="AP26" i="1"/>
  <c r="AQ26" i="1"/>
  <c r="AR26" i="1"/>
  <c r="AS26" i="1"/>
  <c r="AT26" i="1"/>
  <c r="E27" i="1"/>
  <c r="F27" i="1"/>
  <c r="G27" i="1"/>
  <c r="H27" i="1"/>
  <c r="I27" i="1"/>
  <c r="J27" i="1"/>
  <c r="K27" i="1"/>
  <c r="L27" i="1"/>
  <c r="M27" i="1"/>
  <c r="N27" i="1"/>
  <c r="O27" i="1"/>
  <c r="P27" i="1"/>
  <c r="Q27" i="1"/>
  <c r="R27" i="1"/>
  <c r="S27" i="1"/>
  <c r="T27" i="1"/>
  <c r="U27" i="1"/>
  <c r="V27" i="1"/>
  <c r="W27" i="1"/>
  <c r="X27" i="1"/>
  <c r="Y27" i="1"/>
  <c r="Z27" i="1"/>
  <c r="AA27" i="1"/>
  <c r="AB27" i="1"/>
  <c r="AC27" i="1"/>
  <c r="AD27" i="1"/>
  <c r="AE27" i="1"/>
  <c r="AF27" i="1"/>
  <c r="AG27" i="1"/>
  <c r="AH27" i="1"/>
  <c r="AI27" i="1"/>
  <c r="AJ27" i="1"/>
  <c r="AK27" i="1"/>
  <c r="AL27" i="1"/>
  <c r="AM27" i="1"/>
  <c r="AN27" i="1"/>
  <c r="AO27" i="1"/>
  <c r="AP27" i="1"/>
  <c r="AQ27" i="1"/>
  <c r="AR27" i="1"/>
  <c r="AS27" i="1"/>
  <c r="AT27" i="1"/>
  <c r="F22" i="1"/>
  <c r="G22" i="1"/>
  <c r="H22" i="1"/>
  <c r="I22" i="1"/>
  <c r="J22" i="1"/>
  <c r="K22" i="1"/>
  <c r="L22" i="1"/>
  <c r="M22" i="1"/>
  <c r="N22" i="1"/>
  <c r="O22" i="1"/>
  <c r="P22" i="1"/>
  <c r="Q22" i="1"/>
  <c r="R22" i="1"/>
  <c r="S22" i="1"/>
  <c r="T22" i="1"/>
  <c r="U22" i="1"/>
  <c r="V22" i="1"/>
  <c r="W22" i="1"/>
  <c r="X22" i="1"/>
  <c r="Y22" i="1"/>
  <c r="Z22" i="1"/>
  <c r="AA22" i="1"/>
  <c r="AB22" i="1"/>
  <c r="AC22" i="1"/>
  <c r="AD22" i="1"/>
  <c r="AE22" i="1"/>
  <c r="AF22" i="1"/>
  <c r="AG22" i="1"/>
  <c r="AH22" i="1"/>
  <c r="AI22" i="1"/>
  <c r="AJ22" i="1"/>
  <c r="AK22" i="1"/>
  <c r="AL22" i="1"/>
  <c r="AM22" i="1"/>
  <c r="AN22" i="1"/>
  <c r="AO22" i="1"/>
  <c r="AP22" i="1"/>
  <c r="AQ22" i="1"/>
  <c r="AR22" i="1"/>
  <c r="AS22" i="1"/>
  <c r="AT22" i="1"/>
  <c r="E22" i="1"/>
  <c r="E14" i="1"/>
  <c r="F14" i="1"/>
  <c r="G14" i="1"/>
  <c r="H14" i="1"/>
  <c r="I14" i="1"/>
  <c r="J14" i="1"/>
  <c r="K14" i="1"/>
  <c r="L14" i="1"/>
  <c r="M14" i="1"/>
  <c r="N14" i="1"/>
  <c r="O14" i="1"/>
  <c r="P14" i="1"/>
  <c r="Q14" i="1"/>
  <c r="R14" i="1"/>
  <c r="S14" i="1"/>
  <c r="T14" i="1"/>
  <c r="U14" i="1"/>
  <c r="V14" i="1"/>
  <c r="W14" i="1"/>
  <c r="X14" i="1"/>
  <c r="Y14" i="1"/>
  <c r="Z14" i="1"/>
  <c r="AA14" i="1"/>
  <c r="AB14" i="1"/>
  <c r="AC14" i="1"/>
  <c r="AD14" i="1"/>
  <c r="AE14" i="1"/>
  <c r="AF14" i="1"/>
  <c r="AG14" i="1"/>
  <c r="AH14" i="1"/>
  <c r="AI14" i="1"/>
  <c r="AJ14" i="1"/>
  <c r="AK14" i="1"/>
  <c r="AL14" i="1"/>
  <c r="AM14" i="1"/>
  <c r="AN14" i="1"/>
  <c r="AO14" i="1"/>
  <c r="AP14" i="1"/>
  <c r="AQ14" i="1"/>
  <c r="AR14" i="1"/>
  <c r="AS14" i="1"/>
  <c r="AT14" i="1"/>
  <c r="E15" i="1"/>
  <c r="F15" i="1"/>
  <c r="G15" i="1"/>
  <c r="H15" i="1"/>
  <c r="I15" i="1"/>
  <c r="J15" i="1"/>
  <c r="K15" i="1"/>
  <c r="L15" i="1"/>
  <c r="M15" i="1"/>
  <c r="N15" i="1"/>
  <c r="O15" i="1"/>
  <c r="P15" i="1"/>
  <c r="Q15" i="1"/>
  <c r="R15" i="1"/>
  <c r="S15" i="1"/>
  <c r="T15" i="1"/>
  <c r="U15" i="1"/>
  <c r="V15" i="1"/>
  <c r="W15" i="1"/>
  <c r="X15" i="1"/>
  <c r="Y15" i="1"/>
  <c r="Z15" i="1"/>
  <c r="AA15" i="1"/>
  <c r="AB15" i="1"/>
  <c r="AC15" i="1"/>
  <c r="AD15" i="1"/>
  <c r="AE15" i="1"/>
  <c r="AF15" i="1"/>
  <c r="AG15" i="1"/>
  <c r="AH15" i="1"/>
  <c r="AI15" i="1"/>
  <c r="AJ15" i="1"/>
  <c r="AK15" i="1"/>
  <c r="AL15" i="1"/>
  <c r="AM15" i="1"/>
  <c r="AN15" i="1"/>
  <c r="AO15" i="1"/>
  <c r="AP15" i="1"/>
  <c r="AQ15" i="1"/>
  <c r="AR15" i="1"/>
  <c r="AS15" i="1"/>
  <c r="AT15" i="1"/>
  <c r="E16" i="1"/>
  <c r="F16" i="1"/>
  <c r="G16" i="1"/>
  <c r="H16" i="1"/>
  <c r="I16" i="1"/>
  <c r="J16" i="1"/>
  <c r="K16" i="1"/>
  <c r="L16" i="1"/>
  <c r="M16" i="1"/>
  <c r="N16" i="1"/>
  <c r="O16" i="1"/>
  <c r="P16" i="1"/>
  <c r="Q16" i="1"/>
  <c r="R16" i="1"/>
  <c r="S16" i="1"/>
  <c r="T16" i="1"/>
  <c r="U16" i="1"/>
  <c r="V16" i="1"/>
  <c r="W16" i="1"/>
  <c r="X16" i="1"/>
  <c r="Y16" i="1"/>
  <c r="Z16" i="1"/>
  <c r="AA16" i="1"/>
  <c r="AB16" i="1"/>
  <c r="AC16" i="1"/>
  <c r="AD16" i="1"/>
  <c r="AE16" i="1"/>
  <c r="AF16" i="1"/>
  <c r="AG16" i="1"/>
  <c r="AH16" i="1"/>
  <c r="AI16" i="1"/>
  <c r="AJ16" i="1"/>
  <c r="AK16" i="1"/>
  <c r="AL16" i="1"/>
  <c r="AM16" i="1"/>
  <c r="AN16" i="1"/>
  <c r="AO16" i="1"/>
  <c r="AP16" i="1"/>
  <c r="AQ16" i="1"/>
  <c r="AR16" i="1"/>
  <c r="AS16" i="1"/>
  <c r="AT16" i="1"/>
  <c r="E17" i="1"/>
  <c r="F17" i="1"/>
  <c r="G17" i="1"/>
  <c r="H17" i="1"/>
  <c r="I17" i="1"/>
  <c r="J17" i="1"/>
  <c r="K17" i="1"/>
  <c r="L17" i="1"/>
  <c r="M17" i="1"/>
  <c r="N17" i="1"/>
  <c r="O17" i="1"/>
  <c r="P17" i="1"/>
  <c r="Q17" i="1"/>
  <c r="R17" i="1"/>
  <c r="S17" i="1"/>
  <c r="T17" i="1"/>
  <c r="U17" i="1"/>
  <c r="V17" i="1"/>
  <c r="W17" i="1"/>
  <c r="X17" i="1"/>
  <c r="Y17" i="1"/>
  <c r="Z17" i="1"/>
  <c r="AA17" i="1"/>
  <c r="AB17" i="1"/>
  <c r="AC17" i="1"/>
  <c r="AD17" i="1"/>
  <c r="AE17" i="1"/>
  <c r="AF17" i="1"/>
  <c r="AG17" i="1"/>
  <c r="AH17" i="1"/>
  <c r="AI17" i="1"/>
  <c r="AJ17" i="1"/>
  <c r="AK17" i="1"/>
  <c r="AL17" i="1"/>
  <c r="AM17" i="1"/>
  <c r="AN17" i="1"/>
  <c r="AO17" i="1"/>
  <c r="AP17" i="1"/>
  <c r="AQ17" i="1"/>
  <c r="AR17" i="1"/>
  <c r="AS17" i="1"/>
  <c r="AT17" i="1"/>
  <c r="E18" i="1"/>
  <c r="F18" i="1"/>
  <c r="G18" i="1"/>
  <c r="H18" i="1"/>
  <c r="I18" i="1"/>
  <c r="J18" i="1"/>
  <c r="K18" i="1"/>
  <c r="L18" i="1"/>
  <c r="M18" i="1"/>
  <c r="N18" i="1"/>
  <c r="O18" i="1"/>
  <c r="P18" i="1"/>
  <c r="Q18" i="1"/>
  <c r="R18" i="1"/>
  <c r="S18" i="1"/>
  <c r="T18" i="1"/>
  <c r="U18" i="1"/>
  <c r="V18" i="1"/>
  <c r="W18" i="1"/>
  <c r="X18" i="1"/>
  <c r="Y18" i="1"/>
  <c r="Z18" i="1"/>
  <c r="AA18" i="1"/>
  <c r="AB18" i="1"/>
  <c r="AC18" i="1"/>
  <c r="AD18" i="1"/>
  <c r="AE18" i="1"/>
  <c r="AF18" i="1"/>
  <c r="AG18" i="1"/>
  <c r="AH18" i="1"/>
  <c r="AI18" i="1"/>
  <c r="AJ18" i="1"/>
  <c r="AK18" i="1"/>
  <c r="AL18" i="1"/>
  <c r="AM18" i="1"/>
  <c r="AN18" i="1"/>
  <c r="AO18" i="1"/>
  <c r="AP18" i="1"/>
  <c r="AQ18" i="1"/>
  <c r="AR18" i="1"/>
  <c r="AS18" i="1"/>
  <c r="AT18" i="1"/>
  <c r="E19" i="1"/>
  <c r="F19" i="1"/>
  <c r="G19" i="1"/>
  <c r="H19" i="1"/>
  <c r="I19" i="1"/>
  <c r="J19" i="1"/>
  <c r="K19" i="1"/>
  <c r="L19" i="1"/>
  <c r="M19" i="1"/>
  <c r="N19" i="1"/>
  <c r="O19" i="1"/>
  <c r="P19" i="1"/>
  <c r="Q19" i="1"/>
  <c r="R19" i="1"/>
  <c r="S19" i="1"/>
  <c r="T19" i="1"/>
  <c r="U19" i="1"/>
  <c r="V19" i="1"/>
  <c r="W19" i="1"/>
  <c r="X19" i="1"/>
  <c r="Y19" i="1"/>
  <c r="Z19" i="1"/>
  <c r="AA19" i="1"/>
  <c r="AB19" i="1"/>
  <c r="AC19" i="1"/>
  <c r="AD19" i="1"/>
  <c r="AE19" i="1"/>
  <c r="AF19" i="1"/>
  <c r="AG19" i="1"/>
  <c r="AH19" i="1"/>
  <c r="AI19" i="1"/>
  <c r="AJ19" i="1"/>
  <c r="AK19" i="1"/>
  <c r="AL19" i="1"/>
  <c r="AM19" i="1"/>
  <c r="AN19" i="1"/>
  <c r="AO19" i="1"/>
  <c r="AP19" i="1"/>
  <c r="AQ19" i="1"/>
  <c r="AR19" i="1"/>
  <c r="AS19" i="1"/>
  <c r="AT19" i="1"/>
  <c r="E20" i="1"/>
  <c r="F20" i="1"/>
  <c r="G20" i="1"/>
  <c r="H20" i="1"/>
  <c r="I20" i="1"/>
  <c r="J20" i="1"/>
  <c r="K20" i="1"/>
  <c r="L20" i="1"/>
  <c r="M20" i="1"/>
  <c r="N20" i="1"/>
  <c r="O20" i="1"/>
  <c r="P20" i="1"/>
  <c r="Q20" i="1"/>
  <c r="R20" i="1"/>
  <c r="S20" i="1"/>
  <c r="T20" i="1"/>
  <c r="U20" i="1"/>
  <c r="V20" i="1"/>
  <c r="W20" i="1"/>
  <c r="X20" i="1"/>
  <c r="Y20" i="1"/>
  <c r="Z20" i="1"/>
  <c r="AA20" i="1"/>
  <c r="AB20" i="1"/>
  <c r="AC20" i="1"/>
  <c r="AD20" i="1"/>
  <c r="AE20" i="1"/>
  <c r="AF20" i="1"/>
  <c r="AG20" i="1"/>
  <c r="AH20" i="1"/>
  <c r="AI20" i="1"/>
  <c r="AJ20" i="1"/>
  <c r="AK20" i="1"/>
  <c r="AL20" i="1"/>
  <c r="AM20" i="1"/>
  <c r="AN20" i="1"/>
  <c r="AO20" i="1"/>
  <c r="AP20" i="1"/>
  <c r="AQ20" i="1"/>
  <c r="AR20" i="1"/>
  <c r="AS20" i="1"/>
  <c r="AT20" i="1"/>
  <c r="F13" i="1"/>
  <c r="G13" i="1"/>
  <c r="H13" i="1"/>
  <c r="I13" i="1"/>
  <c r="J13" i="1"/>
  <c r="K13" i="1"/>
  <c r="L13" i="1"/>
  <c r="M13" i="1"/>
  <c r="N13" i="1"/>
  <c r="O13" i="1"/>
  <c r="P13" i="1"/>
  <c r="Q13" i="1"/>
  <c r="R13" i="1"/>
  <c r="S13" i="1"/>
  <c r="T13" i="1"/>
  <c r="U13" i="1"/>
  <c r="V13" i="1"/>
  <c r="W13" i="1"/>
  <c r="X13" i="1"/>
  <c r="Y13" i="1"/>
  <c r="Z13" i="1"/>
  <c r="AA13" i="1"/>
  <c r="AB13" i="1"/>
  <c r="AC13" i="1"/>
  <c r="AD13" i="1"/>
  <c r="AE13" i="1"/>
  <c r="AF13" i="1"/>
  <c r="AG13" i="1"/>
  <c r="AH13" i="1"/>
  <c r="AI13" i="1"/>
  <c r="AJ13" i="1"/>
  <c r="AK13" i="1"/>
  <c r="AL13" i="1"/>
  <c r="AM13" i="1"/>
  <c r="AN13" i="1"/>
  <c r="AO13" i="1"/>
  <c r="AP13" i="1"/>
  <c r="AQ13" i="1"/>
  <c r="AR13" i="1"/>
  <c r="AS13" i="1"/>
  <c r="AT13" i="1"/>
  <c r="E13" i="1"/>
  <c r="B21" i="11" l="1"/>
  <c r="A295" i="11" s="1"/>
  <c r="F21" i="1"/>
  <c r="G21" i="1"/>
  <c r="H21" i="1"/>
  <c r="I21" i="1"/>
  <c r="J21" i="1"/>
  <c r="K21" i="1"/>
  <c r="L21" i="1"/>
  <c r="M21" i="1"/>
  <c r="N21" i="1"/>
  <c r="O21" i="1"/>
  <c r="P21" i="1"/>
  <c r="Q21" i="1"/>
  <c r="R21" i="1"/>
  <c r="S21" i="1"/>
  <c r="T21" i="1"/>
  <c r="U21" i="1"/>
  <c r="V21" i="1"/>
  <c r="W21" i="1"/>
  <c r="X21" i="1"/>
  <c r="Y21" i="1"/>
  <c r="Z21" i="1"/>
  <c r="AA21" i="1"/>
  <c r="AB21" i="1"/>
  <c r="AC21" i="1"/>
  <c r="AD21" i="1"/>
  <c r="AE21" i="1"/>
  <c r="AF21" i="1"/>
  <c r="AG21" i="1"/>
  <c r="AH21" i="1"/>
  <c r="AI21" i="1"/>
  <c r="AJ21" i="1"/>
  <c r="AK21" i="1"/>
  <c r="AL21" i="1"/>
  <c r="AM21" i="1"/>
  <c r="AN21" i="1"/>
  <c r="AO21" i="1"/>
  <c r="AP21" i="1"/>
  <c r="AQ21" i="1"/>
  <c r="AR21" i="1"/>
  <c r="AS21" i="1"/>
  <c r="AT21" i="1"/>
  <c r="E21" i="13"/>
  <c r="E21" i="1"/>
  <c r="B231" i="12" l="1"/>
  <c r="B198" i="12"/>
  <c r="B191" i="12"/>
  <c r="AR184" i="12"/>
  <c r="AQ184" i="12"/>
  <c r="AP184" i="12"/>
  <c r="AO184" i="12"/>
  <c r="AN184" i="12"/>
  <c r="AM184" i="12"/>
  <c r="AL184" i="12"/>
  <c r="AK184" i="12"/>
  <c r="AJ184" i="12"/>
  <c r="AI184" i="12"/>
  <c r="AH184" i="12"/>
  <c r="AG184" i="12"/>
  <c r="AF184" i="12"/>
  <c r="AE184" i="12"/>
  <c r="AD184" i="12"/>
  <c r="AC184" i="12"/>
  <c r="AB184" i="12"/>
  <c r="AA184" i="12"/>
  <c r="Z184" i="12"/>
  <c r="Y184" i="12"/>
  <c r="X184" i="12"/>
  <c r="W184" i="12"/>
  <c r="V184" i="12"/>
  <c r="U184" i="12"/>
  <c r="T184" i="12"/>
  <c r="S184" i="12"/>
  <c r="R184" i="12"/>
  <c r="Q184" i="12"/>
  <c r="P184" i="12"/>
  <c r="O184" i="12"/>
  <c r="N184" i="12"/>
  <c r="M184" i="12"/>
  <c r="L184" i="12"/>
  <c r="K184" i="12"/>
  <c r="J184" i="12"/>
  <c r="I184" i="12"/>
  <c r="H184" i="12"/>
  <c r="G184" i="12"/>
  <c r="F184" i="12"/>
  <c r="E184" i="12"/>
  <c r="D183" i="12"/>
  <c r="C183" i="12"/>
  <c r="B183" i="12" s="1"/>
  <c r="D182" i="12"/>
  <c r="C182" i="12"/>
  <c r="B182" i="12"/>
  <c r="CA182" i="12" s="1"/>
  <c r="CA181" i="12"/>
  <c r="D181" i="12"/>
  <c r="C181" i="12"/>
  <c r="B181" i="12"/>
  <c r="CH181" i="12" s="1"/>
  <c r="D180" i="12"/>
  <c r="D184" i="12" s="1"/>
  <c r="C180" i="12"/>
  <c r="D179" i="12"/>
  <c r="C179" i="12"/>
  <c r="C184" i="12" s="1"/>
  <c r="D174" i="12"/>
  <c r="C174" i="12"/>
  <c r="B174" i="12"/>
  <c r="D173" i="12"/>
  <c r="C173" i="12"/>
  <c r="B173" i="12"/>
  <c r="D172" i="12"/>
  <c r="B172" i="12" s="1"/>
  <c r="C172" i="12"/>
  <c r="D171" i="12"/>
  <c r="D169" i="12" s="1"/>
  <c r="C171" i="12"/>
  <c r="B171" i="12" s="1"/>
  <c r="B169" i="12" s="1"/>
  <c r="D170" i="12"/>
  <c r="C170" i="12"/>
  <c r="B170" i="12"/>
  <c r="AS169" i="12"/>
  <c r="AR169" i="12"/>
  <c r="AQ169" i="12"/>
  <c r="AP169" i="12"/>
  <c r="AO169" i="12"/>
  <c r="AN169" i="12"/>
  <c r="AM169" i="12"/>
  <c r="AL169" i="12"/>
  <c r="AK169" i="12"/>
  <c r="AJ169" i="12"/>
  <c r="AI169" i="12"/>
  <c r="AH169" i="12"/>
  <c r="AG169" i="12"/>
  <c r="AF169" i="12"/>
  <c r="AE169" i="12"/>
  <c r="AD169" i="12"/>
  <c r="AC169" i="12"/>
  <c r="AB169" i="12"/>
  <c r="AA169" i="12"/>
  <c r="Z169" i="12"/>
  <c r="Y169" i="12"/>
  <c r="X169" i="12"/>
  <c r="W169" i="12"/>
  <c r="V169" i="12"/>
  <c r="U169" i="12"/>
  <c r="T169" i="12"/>
  <c r="S169" i="12"/>
  <c r="R169" i="12"/>
  <c r="Q169" i="12"/>
  <c r="P169" i="12"/>
  <c r="O169" i="12"/>
  <c r="N169" i="12"/>
  <c r="M169" i="12"/>
  <c r="L169" i="12"/>
  <c r="K169" i="12"/>
  <c r="J169" i="12"/>
  <c r="I169" i="12"/>
  <c r="H169" i="12"/>
  <c r="G169" i="12"/>
  <c r="F169" i="12"/>
  <c r="E169" i="12"/>
  <c r="D168" i="12"/>
  <c r="C168" i="12"/>
  <c r="B168" i="12" s="1"/>
  <c r="D167" i="12"/>
  <c r="B167" i="12" s="1"/>
  <c r="C167" i="12"/>
  <c r="CA166" i="12"/>
  <c r="D166" i="12"/>
  <c r="C166" i="12"/>
  <c r="B166" i="12"/>
  <c r="CG166" i="12" s="1"/>
  <c r="D165" i="12"/>
  <c r="C165" i="12"/>
  <c r="B165" i="12"/>
  <c r="CA165" i="12" s="1"/>
  <c r="D164" i="12"/>
  <c r="C164" i="12"/>
  <c r="B164" i="12" s="1"/>
  <c r="D163" i="12"/>
  <c r="B163" i="12" s="1"/>
  <c r="C163" i="12"/>
  <c r="CA162" i="12"/>
  <c r="D162" i="12"/>
  <c r="C162" i="12"/>
  <c r="B162" i="12"/>
  <c r="CG162" i="12" s="1"/>
  <c r="D161" i="12"/>
  <c r="C161" i="12"/>
  <c r="B161" i="12"/>
  <c r="CA161" i="12" s="1"/>
  <c r="D160" i="12"/>
  <c r="C160" i="12"/>
  <c r="B160" i="12" s="1"/>
  <c r="D159" i="12"/>
  <c r="B159" i="12" s="1"/>
  <c r="C159" i="12"/>
  <c r="CA158" i="12"/>
  <c r="D158" i="12"/>
  <c r="C158" i="12"/>
  <c r="B158" i="12"/>
  <c r="CG158" i="12" s="1"/>
  <c r="D157" i="12"/>
  <c r="C157" i="12"/>
  <c r="B157" i="12"/>
  <c r="CA157" i="12" s="1"/>
  <c r="D156" i="12"/>
  <c r="C156" i="12"/>
  <c r="B156" i="12" s="1"/>
  <c r="D155" i="12"/>
  <c r="B155" i="12" s="1"/>
  <c r="C155" i="12"/>
  <c r="CA154" i="12"/>
  <c r="D154" i="12"/>
  <c r="C154" i="12"/>
  <c r="B154" i="12"/>
  <c r="CG154" i="12" s="1"/>
  <c r="D153" i="12"/>
  <c r="C153" i="12"/>
  <c r="B153" i="12"/>
  <c r="CA153" i="12" s="1"/>
  <c r="D152" i="12"/>
  <c r="C152" i="12"/>
  <c r="B152" i="12" s="1"/>
  <c r="D151" i="12"/>
  <c r="B151" i="12" s="1"/>
  <c r="C151" i="12"/>
  <c r="CB150" i="12"/>
  <c r="D150" i="12"/>
  <c r="C150" i="12"/>
  <c r="B150" i="12"/>
  <c r="CA150" i="12" s="1"/>
  <c r="B124" i="12"/>
  <c r="CG124" i="12" s="1"/>
  <c r="CG123" i="12"/>
  <c r="B123" i="12"/>
  <c r="CA123" i="12" s="1"/>
  <c r="CG122" i="12"/>
  <c r="CA122" i="12"/>
  <c r="B122" i="12"/>
  <c r="D118" i="12"/>
  <c r="D117" i="12"/>
  <c r="C113" i="12"/>
  <c r="C112" i="12"/>
  <c r="E108" i="12"/>
  <c r="D108" i="12"/>
  <c r="C108" i="12"/>
  <c r="B108" i="12"/>
  <c r="E100" i="12"/>
  <c r="D100" i="12"/>
  <c r="C100" i="12"/>
  <c r="B100" i="12"/>
  <c r="E92" i="12"/>
  <c r="D92" i="12"/>
  <c r="C92" i="12"/>
  <c r="B92" i="12"/>
  <c r="B74" i="12"/>
  <c r="B67" i="12"/>
  <c r="AU60" i="12"/>
  <c r="AT60" i="12"/>
  <c r="AS60" i="12"/>
  <c r="AR60" i="12"/>
  <c r="AQ60" i="12"/>
  <c r="AP60" i="12"/>
  <c r="AO60" i="12"/>
  <c r="AN60" i="12"/>
  <c r="AM60" i="12"/>
  <c r="AL60" i="12"/>
  <c r="AK60" i="12"/>
  <c r="AJ60" i="12"/>
  <c r="AI60" i="12"/>
  <c r="AH60" i="12"/>
  <c r="AG60" i="12"/>
  <c r="AF60" i="12"/>
  <c r="AE60" i="12"/>
  <c r="AD60" i="12"/>
  <c r="AC60" i="12"/>
  <c r="AB60" i="12"/>
  <c r="AA60" i="12"/>
  <c r="Z60" i="12"/>
  <c r="Y60" i="12"/>
  <c r="X60" i="12"/>
  <c r="W60" i="12"/>
  <c r="V60" i="12"/>
  <c r="U60" i="12"/>
  <c r="T60" i="12"/>
  <c r="S60" i="12"/>
  <c r="R60" i="12"/>
  <c r="Q60" i="12"/>
  <c r="P60" i="12"/>
  <c r="O60" i="12"/>
  <c r="N60" i="12"/>
  <c r="M60" i="12"/>
  <c r="L60" i="12"/>
  <c r="K60" i="12"/>
  <c r="J60" i="12"/>
  <c r="I60" i="12"/>
  <c r="H60" i="12"/>
  <c r="G60" i="12"/>
  <c r="F60" i="12"/>
  <c r="E60" i="12"/>
  <c r="D59" i="12"/>
  <c r="C59" i="12"/>
  <c r="B59" i="12"/>
  <c r="CA59" i="12" s="1"/>
  <c r="CA58" i="12"/>
  <c r="D58" i="12"/>
  <c r="C58" i="12"/>
  <c r="B58" i="12"/>
  <c r="CH58" i="12" s="1"/>
  <c r="D57" i="12"/>
  <c r="B57" i="12" s="1"/>
  <c r="C57" i="12"/>
  <c r="D56" i="12"/>
  <c r="D60" i="12" s="1"/>
  <c r="C56" i="12"/>
  <c r="B56" i="12" s="1"/>
  <c r="D55" i="12"/>
  <c r="C55" i="12"/>
  <c r="B55" i="12"/>
  <c r="D50" i="12"/>
  <c r="D49" i="12"/>
  <c r="D48" i="12"/>
  <c r="D47" i="12"/>
  <c r="D46" i="12"/>
  <c r="D45" i="12"/>
  <c r="D44" i="12"/>
  <c r="D43" i="12"/>
  <c r="D42" i="12"/>
  <c r="D41" i="12"/>
  <c r="D40" i="12"/>
  <c r="D39" i="12"/>
  <c r="D38" i="12"/>
  <c r="D37" i="12"/>
  <c r="D36" i="12"/>
  <c r="D35" i="12"/>
  <c r="D34" i="12"/>
  <c r="D33" i="12"/>
  <c r="D32" i="12"/>
  <c r="D31" i="12"/>
  <c r="CJ30" i="12"/>
  <c r="CI30" i="12"/>
  <c r="CH30" i="12"/>
  <c r="CG30" i="12"/>
  <c r="CD30" i="12"/>
  <c r="CC30" i="12"/>
  <c r="CB30" i="12"/>
  <c r="CA30" i="12"/>
  <c r="D30" i="12"/>
  <c r="D27" i="12"/>
  <c r="B27" i="12" s="1"/>
  <c r="C27" i="12"/>
  <c r="D26" i="12"/>
  <c r="C26" i="12"/>
  <c r="B26" i="12" s="1"/>
  <c r="D25" i="12"/>
  <c r="C25" i="12"/>
  <c r="B25" i="12"/>
  <c r="D24" i="12"/>
  <c r="C24" i="12"/>
  <c r="B24" i="12"/>
  <c r="D23" i="12"/>
  <c r="B23" i="12" s="1"/>
  <c r="C23" i="12"/>
  <c r="D22" i="12"/>
  <c r="C22" i="12"/>
  <c r="B22" i="12" s="1"/>
  <c r="AT21" i="12"/>
  <c r="AS21" i="12"/>
  <c r="AR21" i="12"/>
  <c r="AQ21" i="12"/>
  <c r="AP21" i="12"/>
  <c r="AO21" i="12"/>
  <c r="AN21"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I21" i="12"/>
  <c r="H21" i="12"/>
  <c r="G21" i="12"/>
  <c r="F21" i="12"/>
  <c r="E21" i="12"/>
  <c r="D21" i="12"/>
  <c r="D20" i="12"/>
  <c r="C20" i="12"/>
  <c r="B20" i="12" s="1"/>
  <c r="D19" i="12"/>
  <c r="C19" i="12"/>
  <c r="B19" i="12"/>
  <c r="D18" i="12"/>
  <c r="C18" i="12"/>
  <c r="B18" i="12"/>
  <c r="D17" i="12"/>
  <c r="B17" i="12" s="1"/>
  <c r="C17" i="12"/>
  <c r="D16" i="12"/>
  <c r="C16" i="12"/>
  <c r="B16" i="12" s="1"/>
  <c r="D15" i="12"/>
  <c r="C15" i="12"/>
  <c r="B15" i="12"/>
  <c r="D14" i="12"/>
  <c r="C14" i="12"/>
  <c r="B14" i="12"/>
  <c r="D13" i="12"/>
  <c r="B13" i="12" s="1"/>
  <c r="C13" i="12"/>
  <c r="A5" i="12"/>
  <c r="A4" i="12"/>
  <c r="A3" i="12"/>
  <c r="A2" i="12"/>
  <c r="CA155" i="12" l="1"/>
  <c r="CG155" i="12"/>
  <c r="CG160" i="12"/>
  <c r="CA160" i="12"/>
  <c r="CG31" i="12"/>
  <c r="CA31" i="12"/>
  <c r="CB56" i="12"/>
  <c r="CH56" i="12"/>
  <c r="CA56" i="12"/>
  <c r="CG56" i="12"/>
  <c r="CG152" i="12"/>
  <c r="CA152" i="12"/>
  <c r="CA163" i="12"/>
  <c r="CG163" i="12"/>
  <c r="CG168" i="12"/>
  <c r="CA168" i="12"/>
  <c r="B60" i="12"/>
  <c r="CG159" i="12"/>
  <c r="CA159" i="12"/>
  <c r="CG164" i="12"/>
  <c r="CA164" i="12"/>
  <c r="CG57" i="12"/>
  <c r="CB57" i="12"/>
  <c r="CA57" i="12"/>
  <c r="CH57" i="12"/>
  <c r="CA151" i="12"/>
  <c r="CG151" i="12"/>
  <c r="CG156" i="12"/>
  <c r="CA156" i="12"/>
  <c r="CA167" i="12"/>
  <c r="CG167" i="12"/>
  <c r="CB183" i="12"/>
  <c r="CA183" i="12"/>
  <c r="CH183" i="12"/>
  <c r="CG183" i="12"/>
  <c r="CB55" i="12"/>
  <c r="CB59" i="12"/>
  <c r="C60" i="12"/>
  <c r="CG165" i="12"/>
  <c r="CB58" i="12"/>
  <c r="CG59" i="12"/>
  <c r="CG182" i="12"/>
  <c r="CH55" i="12"/>
  <c r="CG58" i="12"/>
  <c r="CH59" i="12"/>
  <c r="CA124" i="12"/>
  <c r="B180" i="12"/>
  <c r="CG181" i="12"/>
  <c r="CH182" i="12"/>
  <c r="CG153" i="12"/>
  <c r="CG157" i="12"/>
  <c r="CG161" i="12"/>
  <c r="CB182" i="12"/>
  <c r="CG55" i="12"/>
  <c r="CG150" i="12"/>
  <c r="C169" i="12"/>
  <c r="CB181" i="12"/>
  <c r="C21" i="12"/>
  <c r="B21" i="12" s="1"/>
  <c r="CA55" i="12"/>
  <c r="B179" i="12"/>
  <c r="B295" i="12" l="1"/>
  <c r="CB179" i="12"/>
  <c r="CH179" i="12"/>
  <c r="B184" i="12"/>
  <c r="A295" i="12" s="1"/>
  <c r="CA179" i="12"/>
  <c r="CG179" i="12"/>
  <c r="CG180" i="12"/>
  <c r="CB180" i="12"/>
  <c r="CA180" i="12"/>
  <c r="CH180" i="12"/>
  <c r="B231" i="13" l="1"/>
  <c r="B198" i="13"/>
  <c r="B191" i="13"/>
  <c r="AR184" i="13"/>
  <c r="AQ184" i="13"/>
  <c r="AP184" i="13"/>
  <c r="AO184" i="13"/>
  <c r="AN184" i="13"/>
  <c r="AM184" i="13"/>
  <c r="AL184" i="13"/>
  <c r="AK184" i="13"/>
  <c r="AJ184" i="13"/>
  <c r="AI184" i="13"/>
  <c r="AH184" i="13"/>
  <c r="AG184" i="13"/>
  <c r="AF184" i="13"/>
  <c r="AE184" i="13"/>
  <c r="AD184" i="13"/>
  <c r="AC184" i="13"/>
  <c r="AB184" i="13"/>
  <c r="AA184" i="13"/>
  <c r="Z184" i="13"/>
  <c r="Y184" i="13"/>
  <c r="X184" i="13"/>
  <c r="W184" i="13"/>
  <c r="V184" i="13"/>
  <c r="U184" i="13"/>
  <c r="T184" i="13"/>
  <c r="S184" i="13"/>
  <c r="R184" i="13"/>
  <c r="Q184" i="13"/>
  <c r="P184" i="13"/>
  <c r="O184" i="13"/>
  <c r="N184" i="13"/>
  <c r="M184" i="13"/>
  <c r="L184" i="13"/>
  <c r="K184" i="13"/>
  <c r="J184" i="13"/>
  <c r="I184" i="13"/>
  <c r="H184" i="13"/>
  <c r="G184" i="13"/>
  <c r="F184" i="13"/>
  <c r="E184" i="13"/>
  <c r="D183" i="13"/>
  <c r="C183" i="13"/>
  <c r="B183" i="13" s="1"/>
  <c r="D182" i="13"/>
  <c r="C182" i="13"/>
  <c r="B182" i="13" s="1"/>
  <c r="D181" i="13"/>
  <c r="C181" i="13"/>
  <c r="B181" i="13"/>
  <c r="CA181" i="13" s="1"/>
  <c r="CA180" i="13"/>
  <c r="D180" i="13"/>
  <c r="C180" i="13"/>
  <c r="B180" i="13"/>
  <c r="CH180" i="13" s="1"/>
  <c r="D179" i="13"/>
  <c r="D184" i="13" s="1"/>
  <c r="C179" i="13"/>
  <c r="C184" i="13" s="1"/>
  <c r="D174" i="13"/>
  <c r="C174" i="13"/>
  <c r="B174" i="13" s="1"/>
  <c r="D173" i="13"/>
  <c r="C173" i="13"/>
  <c r="B173" i="13"/>
  <c r="D172" i="13"/>
  <c r="C172" i="13"/>
  <c r="B172" i="13"/>
  <c r="D171" i="13"/>
  <c r="D169" i="13" s="1"/>
  <c r="C171" i="13"/>
  <c r="B171" i="13" s="1"/>
  <c r="D170" i="13"/>
  <c r="C170" i="13"/>
  <c r="B170" i="13" s="1"/>
  <c r="B169" i="13" s="1"/>
  <c r="AS169" i="13"/>
  <c r="AR169" i="13"/>
  <c r="AQ169" i="13"/>
  <c r="AP169" i="13"/>
  <c r="AO169" i="13"/>
  <c r="AN169" i="13"/>
  <c r="AM169" i="13"/>
  <c r="AL169" i="13"/>
  <c r="AK169" i="13"/>
  <c r="AJ169" i="13"/>
  <c r="AI169" i="13"/>
  <c r="AH169" i="13"/>
  <c r="AG169" i="13"/>
  <c r="AF169" i="13"/>
  <c r="AE169" i="13"/>
  <c r="AD169" i="13"/>
  <c r="AC169" i="13"/>
  <c r="AB169" i="13"/>
  <c r="AA169" i="13"/>
  <c r="Z169" i="13"/>
  <c r="Y169" i="13"/>
  <c r="X169" i="13"/>
  <c r="W169" i="13"/>
  <c r="V169" i="13"/>
  <c r="U169" i="13"/>
  <c r="T169" i="13"/>
  <c r="S169" i="13"/>
  <c r="R169" i="13"/>
  <c r="Q169" i="13"/>
  <c r="P169" i="13"/>
  <c r="O169" i="13"/>
  <c r="N169" i="13"/>
  <c r="M169" i="13"/>
  <c r="L169" i="13"/>
  <c r="K169" i="13"/>
  <c r="J169" i="13"/>
  <c r="I169" i="13"/>
  <c r="H169" i="13"/>
  <c r="G169" i="13"/>
  <c r="F169" i="13"/>
  <c r="E169" i="13"/>
  <c r="C169" i="13"/>
  <c r="D168" i="13"/>
  <c r="C168" i="13"/>
  <c r="B168" i="13" s="1"/>
  <c r="CA167" i="13"/>
  <c r="D167" i="13"/>
  <c r="C167" i="13"/>
  <c r="B167" i="13"/>
  <c r="CG167" i="13" s="1"/>
  <c r="D166" i="13"/>
  <c r="C166" i="13"/>
  <c r="B166" i="13"/>
  <c r="CA166" i="13" s="1"/>
  <c r="D165" i="13"/>
  <c r="C165" i="13"/>
  <c r="B165" i="13" s="1"/>
  <c r="D164" i="13"/>
  <c r="C164" i="13"/>
  <c r="B164" i="13" s="1"/>
  <c r="CA163" i="13"/>
  <c r="D163" i="13"/>
  <c r="C163" i="13"/>
  <c r="B163" i="13"/>
  <c r="CG163" i="13" s="1"/>
  <c r="D162" i="13"/>
  <c r="C162" i="13"/>
  <c r="B162" i="13"/>
  <c r="CA162" i="13" s="1"/>
  <c r="D161" i="13"/>
  <c r="C161" i="13"/>
  <c r="B161" i="13" s="1"/>
  <c r="D160" i="13"/>
  <c r="C160" i="13"/>
  <c r="B160" i="13" s="1"/>
  <c r="CA159" i="13"/>
  <c r="D159" i="13"/>
  <c r="C159" i="13"/>
  <c r="B159" i="13"/>
  <c r="CG159" i="13" s="1"/>
  <c r="D158" i="13"/>
  <c r="C158" i="13"/>
  <c r="B158" i="13"/>
  <c r="CA158" i="13" s="1"/>
  <c r="D157" i="13"/>
  <c r="C157" i="13"/>
  <c r="B157" i="13" s="1"/>
  <c r="D156" i="13"/>
  <c r="C156" i="13"/>
  <c r="B156" i="13" s="1"/>
  <c r="CA155" i="13"/>
  <c r="D155" i="13"/>
  <c r="C155" i="13"/>
  <c r="B155" i="13"/>
  <c r="CG155" i="13" s="1"/>
  <c r="D154" i="13"/>
  <c r="C154" i="13"/>
  <c r="B154" i="13"/>
  <c r="CA154" i="13" s="1"/>
  <c r="D153" i="13"/>
  <c r="C153" i="13"/>
  <c r="B153" i="13" s="1"/>
  <c r="D152" i="13"/>
  <c r="C152" i="13"/>
  <c r="B152" i="13" s="1"/>
  <c r="CA151" i="13"/>
  <c r="D151" i="13"/>
  <c r="C151" i="13"/>
  <c r="B151" i="13"/>
  <c r="CG151" i="13" s="1"/>
  <c r="CB150" i="13"/>
  <c r="D150" i="13"/>
  <c r="C150" i="13"/>
  <c r="B150" i="13" s="1"/>
  <c r="B124" i="13"/>
  <c r="CG124" i="13" s="1"/>
  <c r="B123" i="13"/>
  <c r="CG123" i="13" s="1"/>
  <c r="CG122" i="13"/>
  <c r="CA122" i="13"/>
  <c r="B122" i="13"/>
  <c r="D118" i="13"/>
  <c r="D117" i="13"/>
  <c r="C113" i="13"/>
  <c r="C112" i="13"/>
  <c r="E108" i="13"/>
  <c r="D108" i="13"/>
  <c r="C108" i="13"/>
  <c r="B108" i="13"/>
  <c r="E100" i="13"/>
  <c r="D100" i="13"/>
  <c r="C100" i="13"/>
  <c r="B100" i="13"/>
  <c r="E92" i="13"/>
  <c r="D92" i="13"/>
  <c r="C92" i="13"/>
  <c r="B92" i="13"/>
  <c r="B74" i="13"/>
  <c r="B67" i="13"/>
  <c r="AU60" i="13"/>
  <c r="AT60" i="13"/>
  <c r="AS60" i="13"/>
  <c r="AR60" i="13"/>
  <c r="AQ60" i="13"/>
  <c r="AP60" i="13"/>
  <c r="AO60" i="13"/>
  <c r="AN60" i="13"/>
  <c r="AM60" i="13"/>
  <c r="AL60" i="13"/>
  <c r="AK60" i="13"/>
  <c r="AJ60" i="13"/>
  <c r="AI60" i="13"/>
  <c r="AH60" i="13"/>
  <c r="AG60" i="13"/>
  <c r="AF60" i="13"/>
  <c r="AE60" i="13"/>
  <c r="AD60" i="13"/>
  <c r="AC60" i="13"/>
  <c r="AB60" i="13"/>
  <c r="AA60" i="13"/>
  <c r="Z60" i="13"/>
  <c r="Y60" i="13"/>
  <c r="X60" i="13"/>
  <c r="W60" i="13"/>
  <c r="V60" i="13"/>
  <c r="U60" i="13"/>
  <c r="T60" i="13"/>
  <c r="S60" i="13"/>
  <c r="R60" i="13"/>
  <c r="Q60" i="13"/>
  <c r="P60" i="13"/>
  <c r="O60" i="13"/>
  <c r="N60" i="13"/>
  <c r="M60" i="13"/>
  <c r="L60" i="13"/>
  <c r="K60" i="13"/>
  <c r="J60" i="13"/>
  <c r="I60" i="13"/>
  <c r="H60" i="13"/>
  <c r="G60" i="13"/>
  <c r="F60" i="13"/>
  <c r="E60" i="13"/>
  <c r="D59" i="13"/>
  <c r="C59" i="13"/>
  <c r="B59" i="13" s="1"/>
  <c r="D58" i="13"/>
  <c r="C58" i="13"/>
  <c r="B58" i="13"/>
  <c r="CA58" i="13" s="1"/>
  <c r="CA57" i="13"/>
  <c r="D57" i="13"/>
  <c r="C57" i="13"/>
  <c r="B57" i="13"/>
  <c r="CH57" i="13" s="1"/>
  <c r="D56" i="13"/>
  <c r="D60" i="13" s="1"/>
  <c r="C56" i="13"/>
  <c r="B56" i="13" s="1"/>
  <c r="D55" i="13"/>
  <c r="C55" i="13"/>
  <c r="C60" i="13" s="1"/>
  <c r="D50" i="13"/>
  <c r="D49" i="13"/>
  <c r="D48" i="13"/>
  <c r="D47" i="13"/>
  <c r="D46" i="13"/>
  <c r="D45" i="13"/>
  <c r="D44" i="13"/>
  <c r="D43" i="13"/>
  <c r="D42" i="13"/>
  <c r="D41" i="13"/>
  <c r="D40" i="13"/>
  <c r="D39" i="13"/>
  <c r="D38" i="13"/>
  <c r="D37" i="13"/>
  <c r="D36" i="13"/>
  <c r="D35" i="13"/>
  <c r="D34" i="13"/>
  <c r="D33" i="13"/>
  <c r="D32" i="13"/>
  <c r="D31" i="13"/>
  <c r="CJ30" i="13"/>
  <c r="CI30" i="13"/>
  <c r="CH30" i="13"/>
  <c r="CG30" i="13"/>
  <c r="CD30" i="13"/>
  <c r="CC30" i="13"/>
  <c r="CB30" i="13"/>
  <c r="CA30" i="13"/>
  <c r="D30" i="13"/>
  <c r="CG31" i="13" s="1"/>
  <c r="D27" i="13"/>
  <c r="C27" i="13"/>
  <c r="B27" i="13"/>
  <c r="D26" i="13"/>
  <c r="C26" i="13"/>
  <c r="B26" i="13" s="1"/>
  <c r="D25" i="13"/>
  <c r="C25" i="13"/>
  <c r="B25" i="13" s="1"/>
  <c r="D24" i="13"/>
  <c r="C24" i="13"/>
  <c r="B24" i="13"/>
  <c r="D23" i="13"/>
  <c r="C23" i="13"/>
  <c r="B23" i="13"/>
  <c r="D22" i="13"/>
  <c r="D21" i="13" s="1"/>
  <c r="C22" i="13"/>
  <c r="B22" i="13" s="1"/>
  <c r="AT21" i="13"/>
  <c r="AS21" i="13"/>
  <c r="AR21" i="13"/>
  <c r="AQ21" i="13"/>
  <c r="AP21" i="13"/>
  <c r="AO21" i="13"/>
  <c r="AN21"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D20" i="13"/>
  <c r="C20" i="13"/>
  <c r="B20" i="13" s="1"/>
  <c r="D19" i="13"/>
  <c r="C19" i="13"/>
  <c r="B19" i="13" s="1"/>
  <c r="D18" i="13"/>
  <c r="C18" i="13"/>
  <c r="B18" i="13"/>
  <c r="D17" i="13"/>
  <c r="C17" i="13"/>
  <c r="B17" i="13"/>
  <c r="D16" i="13"/>
  <c r="C16" i="13"/>
  <c r="B16" i="13" s="1"/>
  <c r="D15" i="13"/>
  <c r="C15" i="13"/>
  <c r="B15" i="13" s="1"/>
  <c r="D14" i="13"/>
  <c r="C14" i="13"/>
  <c r="B14" i="13"/>
  <c r="D13" i="13"/>
  <c r="C13" i="13"/>
  <c r="B13" i="13"/>
  <c r="A5" i="13"/>
  <c r="A4" i="13"/>
  <c r="A3" i="13"/>
  <c r="A2" i="13"/>
  <c r="CG152" i="13" l="1"/>
  <c r="CA152" i="13"/>
  <c r="CB59" i="13"/>
  <c r="CH59" i="13"/>
  <c r="CA59" i="13"/>
  <c r="CG59" i="13"/>
  <c r="CG157" i="13"/>
  <c r="CA157" i="13"/>
  <c r="CA164" i="13"/>
  <c r="CG164" i="13"/>
  <c r="CB182" i="13"/>
  <c r="CA182" i="13"/>
  <c r="CH182" i="13"/>
  <c r="CG182" i="13"/>
  <c r="CG153" i="13"/>
  <c r="CA153" i="13"/>
  <c r="CG160" i="13"/>
  <c r="CA160" i="13"/>
  <c r="CG56" i="13"/>
  <c r="CA56" i="13"/>
  <c r="CH56" i="13"/>
  <c r="CB56" i="13"/>
  <c r="CG161" i="13"/>
  <c r="CA161" i="13"/>
  <c r="CG168" i="13"/>
  <c r="CA168" i="13"/>
  <c r="CA150" i="13"/>
  <c r="CG150" i="13"/>
  <c r="CA156" i="13"/>
  <c r="CG156" i="13"/>
  <c r="CG165" i="13"/>
  <c r="CA165" i="13"/>
  <c r="CG183" i="13"/>
  <c r="CB183" i="13"/>
  <c r="CA183" i="13"/>
  <c r="CH183" i="13"/>
  <c r="CB58" i="13"/>
  <c r="CG158" i="13"/>
  <c r="CG162" i="13"/>
  <c r="CB57" i="13"/>
  <c r="CA124" i="13"/>
  <c r="CG181" i="13"/>
  <c r="C21" i="13"/>
  <c r="B21" i="13" s="1"/>
  <c r="CA31" i="13"/>
  <c r="CG57" i="13"/>
  <c r="CH58" i="13"/>
  <c r="CA123" i="13"/>
  <c r="B179" i="13"/>
  <c r="CG180" i="13"/>
  <c r="CH181" i="13"/>
  <c r="CG154" i="13"/>
  <c r="CG166" i="13"/>
  <c r="CB181" i="13"/>
  <c r="CG58" i="13"/>
  <c r="CB180" i="13"/>
  <c r="B55" i="13"/>
  <c r="CB55" i="13" l="1"/>
  <c r="CG55" i="13"/>
  <c r="B295" i="13" s="1"/>
  <c r="B60" i="13"/>
  <c r="A295" i="13" s="1"/>
  <c r="CA55" i="13"/>
  <c r="CH55" i="13"/>
  <c r="CG179" i="13"/>
  <c r="CH179" i="13"/>
  <c r="CB179" i="13"/>
  <c r="B184" i="13"/>
  <c r="CA179" i="13"/>
  <c r="B191" i="1" l="1"/>
  <c r="C183" i="1"/>
  <c r="D183" i="1"/>
  <c r="C182" i="1"/>
  <c r="D182" i="1"/>
  <c r="C181" i="1"/>
  <c r="D181" i="1"/>
  <c r="D180" i="1"/>
  <c r="AR184" i="1"/>
  <c r="AQ184" i="1"/>
  <c r="AP184" i="1"/>
  <c r="AM184" i="1"/>
  <c r="AL184" i="1"/>
  <c r="AJ184" i="1"/>
  <c r="AI184" i="1"/>
  <c r="AH184" i="1"/>
  <c r="AE184" i="1"/>
  <c r="AD184" i="1"/>
  <c r="AB184" i="1"/>
  <c r="Z184" i="1"/>
  <c r="X184" i="1"/>
  <c r="W184" i="1"/>
  <c r="V184" i="1"/>
  <c r="R184" i="1"/>
  <c r="N184" i="1"/>
  <c r="L184" i="1"/>
  <c r="K184" i="1"/>
  <c r="J184" i="1"/>
  <c r="F184" i="1"/>
  <c r="C174" i="1"/>
  <c r="D173" i="1"/>
  <c r="C172" i="1"/>
  <c r="AL169" i="1"/>
  <c r="AH169" i="1"/>
  <c r="AD169" i="1"/>
  <c r="Z169" i="1"/>
  <c r="V169" i="1"/>
  <c r="N169" i="1"/>
  <c r="J169" i="1"/>
  <c r="F169" i="1"/>
  <c r="C170" i="1"/>
  <c r="D165" i="1"/>
  <c r="C164" i="1"/>
  <c r="D161" i="1"/>
  <c r="C160" i="1"/>
  <c r="C158" i="1"/>
  <c r="D156" i="1"/>
  <c r="D154" i="1"/>
  <c r="C151" i="1"/>
  <c r="C150" i="1"/>
  <c r="D150" i="1"/>
  <c r="D117" i="1"/>
  <c r="C108" i="1"/>
  <c r="B108" i="1"/>
  <c r="E100" i="1"/>
  <c r="E92" i="1"/>
  <c r="C92" i="1"/>
  <c r="B92" i="1"/>
  <c r="B67" i="1"/>
  <c r="AS60" i="1"/>
  <c r="U60" i="1"/>
  <c r="D57" i="1"/>
  <c r="AC60" i="1"/>
  <c r="E60" i="1"/>
  <c r="AG60" i="1"/>
  <c r="M60" i="1"/>
  <c r="D42" i="1"/>
  <c r="D38" i="1"/>
  <c r="CJ30" i="1"/>
  <c r="D30" i="1"/>
  <c r="C27" i="1"/>
  <c r="D27" i="1"/>
  <c r="D26" i="1"/>
  <c r="C25" i="1"/>
  <c r="D24" i="1"/>
  <c r="C24" i="1"/>
  <c r="D22" i="1"/>
  <c r="C17" i="1"/>
  <c r="D18" i="1"/>
  <c r="B198" i="1"/>
  <c r="AO184" i="1"/>
  <c r="AN184" i="1"/>
  <c r="AK184" i="1"/>
  <c r="AG184" i="1"/>
  <c r="AF184" i="1"/>
  <c r="AC184" i="1"/>
  <c r="AA184" i="1"/>
  <c r="Y184" i="1"/>
  <c r="U184" i="1"/>
  <c r="T184" i="1"/>
  <c r="S184" i="1"/>
  <c r="Q184" i="1"/>
  <c r="P184" i="1"/>
  <c r="O184" i="1"/>
  <c r="M184" i="1"/>
  <c r="I184" i="1"/>
  <c r="H184" i="1"/>
  <c r="E184" i="1"/>
  <c r="C180" i="1"/>
  <c r="D179" i="1"/>
  <c r="AP169" i="1"/>
  <c r="R169" i="1"/>
  <c r="D167" i="1"/>
  <c r="C167" i="1"/>
  <c r="B167" i="1" s="1"/>
  <c r="D163" i="1"/>
  <c r="C162" i="1"/>
  <c r="D151" i="1"/>
  <c r="E108" i="1"/>
  <c r="D108" i="1"/>
  <c r="D100" i="1"/>
  <c r="C100" i="1"/>
  <c r="B100" i="1"/>
  <c r="D92" i="1"/>
  <c r="AK60" i="1"/>
  <c r="Q60" i="1"/>
  <c r="D59" i="1"/>
  <c r="C58" i="1"/>
  <c r="D55" i="1"/>
  <c r="D46" i="1"/>
  <c r="CD30" i="1"/>
  <c r="C26" i="1"/>
  <c r="D25" i="1"/>
  <c r="C23" i="1"/>
  <c r="D20" i="1"/>
  <c r="C19" i="1"/>
  <c r="D15" i="1"/>
  <c r="C15" i="1"/>
  <c r="A5" i="1"/>
  <c r="A4" i="1"/>
  <c r="A3" i="1"/>
  <c r="A2" i="1"/>
  <c r="B231" i="14"/>
  <c r="B198" i="14"/>
  <c r="B191" i="14"/>
  <c r="AR184" i="14"/>
  <c r="AQ184" i="14"/>
  <c r="AP184" i="14"/>
  <c r="AO184" i="14"/>
  <c r="AN184" i="14"/>
  <c r="AM184" i="14"/>
  <c r="AL184" i="14"/>
  <c r="AK184" i="14"/>
  <c r="AJ184" i="14"/>
  <c r="AI184" i="14"/>
  <c r="AH184" i="14"/>
  <c r="AG184" i="14"/>
  <c r="AF184" i="14"/>
  <c r="AE184" i="14"/>
  <c r="AD184" i="14"/>
  <c r="AC184" i="14"/>
  <c r="AB184" i="14"/>
  <c r="AA184" i="14"/>
  <c r="Z184" i="14"/>
  <c r="Y184" i="14"/>
  <c r="X184" i="14"/>
  <c r="W184" i="14"/>
  <c r="V184" i="14"/>
  <c r="U184" i="14"/>
  <c r="T184" i="14"/>
  <c r="S184" i="14"/>
  <c r="R184" i="14"/>
  <c r="Q184" i="14"/>
  <c r="P184" i="14"/>
  <c r="O184" i="14"/>
  <c r="N184" i="14"/>
  <c r="M184" i="14"/>
  <c r="L184" i="14"/>
  <c r="K184" i="14"/>
  <c r="J184" i="14"/>
  <c r="I184" i="14"/>
  <c r="H184" i="14"/>
  <c r="G184" i="14"/>
  <c r="F184" i="14"/>
  <c r="E184" i="14"/>
  <c r="D183" i="14"/>
  <c r="C183" i="14"/>
  <c r="D182" i="14"/>
  <c r="C182" i="14"/>
  <c r="B182" i="14"/>
  <c r="D181" i="14"/>
  <c r="C181" i="14"/>
  <c r="B181" i="14"/>
  <c r="CH181" i="14" s="1"/>
  <c r="D180" i="14"/>
  <c r="C180" i="14"/>
  <c r="D179" i="14"/>
  <c r="C179" i="14"/>
  <c r="D174" i="14"/>
  <c r="C174" i="14"/>
  <c r="B174" i="14"/>
  <c r="D173" i="14"/>
  <c r="B173" i="14" s="1"/>
  <c r="C173" i="14"/>
  <c r="D172" i="14"/>
  <c r="C172" i="14"/>
  <c r="D171" i="14"/>
  <c r="C171" i="14"/>
  <c r="D170" i="14"/>
  <c r="C170" i="14"/>
  <c r="B170" i="14" s="1"/>
  <c r="AS169" i="14"/>
  <c r="AR169" i="14"/>
  <c r="AQ169" i="14"/>
  <c r="AP169" i="14"/>
  <c r="AO169" i="14"/>
  <c r="AN169" i="14"/>
  <c r="AM169" i="14"/>
  <c r="AL169" i="14"/>
  <c r="AK169" i="14"/>
  <c r="AJ169" i="14"/>
  <c r="AI169" i="14"/>
  <c r="AH169" i="14"/>
  <c r="AG169" i="14"/>
  <c r="AF169" i="14"/>
  <c r="AE169" i="14"/>
  <c r="AD169" i="14"/>
  <c r="AC169" i="14"/>
  <c r="AB169" i="14"/>
  <c r="AA169" i="14"/>
  <c r="Z169" i="14"/>
  <c r="Y169" i="14"/>
  <c r="X169" i="14"/>
  <c r="W169" i="14"/>
  <c r="V169" i="14"/>
  <c r="U169" i="14"/>
  <c r="T169" i="14"/>
  <c r="S169" i="14"/>
  <c r="R169" i="14"/>
  <c r="Q169" i="14"/>
  <c r="P169" i="14"/>
  <c r="O169" i="14"/>
  <c r="N169" i="14"/>
  <c r="M169" i="14"/>
  <c r="L169" i="14"/>
  <c r="K169" i="14"/>
  <c r="J169" i="14"/>
  <c r="I169" i="14"/>
  <c r="H169" i="14"/>
  <c r="G169" i="14"/>
  <c r="F169" i="14"/>
  <c r="E169" i="14"/>
  <c r="D168" i="14"/>
  <c r="C168" i="14"/>
  <c r="B168" i="14" s="1"/>
  <c r="D167" i="14"/>
  <c r="C167" i="14"/>
  <c r="D166" i="14"/>
  <c r="B166" i="14" s="1"/>
  <c r="C166" i="14"/>
  <c r="D165" i="14"/>
  <c r="C165" i="14"/>
  <c r="B165" i="14" s="1"/>
  <c r="CA165" i="14" s="1"/>
  <c r="D164" i="14"/>
  <c r="C164" i="14"/>
  <c r="B164" i="14" s="1"/>
  <c r="D163" i="14"/>
  <c r="B163" i="14" s="1"/>
  <c r="C163" i="14"/>
  <c r="D162" i="14"/>
  <c r="C162" i="14"/>
  <c r="B162" i="14" s="1"/>
  <c r="D161" i="14"/>
  <c r="C161" i="14"/>
  <c r="B161" i="14"/>
  <c r="CA161" i="14" s="1"/>
  <c r="D160" i="14"/>
  <c r="C160" i="14"/>
  <c r="B160" i="14" s="1"/>
  <c r="D159" i="14"/>
  <c r="C159" i="14"/>
  <c r="D158" i="14"/>
  <c r="C158" i="14"/>
  <c r="B158" i="14"/>
  <c r="CG158" i="14" s="1"/>
  <c r="D157" i="14"/>
  <c r="C157" i="14"/>
  <c r="B157" i="14"/>
  <c r="CA157" i="14" s="1"/>
  <c r="D156" i="14"/>
  <c r="C156" i="14"/>
  <c r="D155" i="14"/>
  <c r="C155" i="14"/>
  <c r="CA154" i="14"/>
  <c r="D154" i="14"/>
  <c r="C154" i="14"/>
  <c r="B154" i="14"/>
  <c r="CG154" i="14" s="1"/>
  <c r="D153" i="14"/>
  <c r="B153" i="14" s="1"/>
  <c r="CA153" i="14" s="1"/>
  <c r="C153" i="14"/>
  <c r="D152" i="14"/>
  <c r="C152" i="14"/>
  <c r="B152" i="14" s="1"/>
  <c r="D151" i="14"/>
  <c r="C151" i="14"/>
  <c r="CB150" i="14"/>
  <c r="D150" i="14"/>
  <c r="B150" i="14" s="1"/>
  <c r="C150" i="14"/>
  <c r="B124" i="14"/>
  <c r="B123" i="14"/>
  <c r="B122" i="14"/>
  <c r="D118" i="14"/>
  <c r="D117" i="14"/>
  <c r="C113" i="14"/>
  <c r="C112" i="14"/>
  <c r="E108" i="14"/>
  <c r="D108" i="14"/>
  <c r="C108" i="14"/>
  <c r="B108" i="14"/>
  <c r="E100" i="14"/>
  <c r="D100" i="14"/>
  <c r="C100" i="14"/>
  <c r="B100" i="14"/>
  <c r="E92" i="14"/>
  <c r="D92" i="14"/>
  <c r="C92" i="14"/>
  <c r="B92" i="14"/>
  <c r="B74" i="14"/>
  <c r="B67" i="14"/>
  <c r="AU60" i="14"/>
  <c r="AT60" i="14"/>
  <c r="AS60" i="14"/>
  <c r="AR60" i="14"/>
  <c r="AQ60" i="14"/>
  <c r="AP60" i="14"/>
  <c r="AO60" i="14"/>
  <c r="AN60" i="14"/>
  <c r="AM60" i="14"/>
  <c r="AL60" i="14"/>
  <c r="AK60" i="14"/>
  <c r="AJ60" i="14"/>
  <c r="AI60" i="14"/>
  <c r="AH60" i="14"/>
  <c r="AG60" i="14"/>
  <c r="AF60" i="14"/>
  <c r="AE60" i="14"/>
  <c r="AD60" i="14"/>
  <c r="AC60" i="14"/>
  <c r="AB60" i="14"/>
  <c r="AA60" i="14"/>
  <c r="Z60" i="14"/>
  <c r="Y60" i="14"/>
  <c r="X60" i="14"/>
  <c r="W60" i="14"/>
  <c r="V60" i="14"/>
  <c r="U60" i="14"/>
  <c r="T60" i="14"/>
  <c r="S60" i="14"/>
  <c r="R60" i="14"/>
  <c r="Q60" i="14"/>
  <c r="P60" i="14"/>
  <c r="O60" i="14"/>
  <c r="N60" i="14"/>
  <c r="M60" i="14"/>
  <c r="L60" i="14"/>
  <c r="K60" i="14"/>
  <c r="J60" i="14"/>
  <c r="I60" i="14"/>
  <c r="H60" i="14"/>
  <c r="G60" i="14"/>
  <c r="F60" i="14"/>
  <c r="E60" i="14"/>
  <c r="D59" i="14"/>
  <c r="C59" i="14"/>
  <c r="D58" i="14"/>
  <c r="C58" i="14"/>
  <c r="B58" i="14" s="1"/>
  <c r="D57" i="14"/>
  <c r="C57" i="14"/>
  <c r="B57" i="14" s="1"/>
  <c r="D56" i="14"/>
  <c r="C56" i="14"/>
  <c r="B56" i="14"/>
  <c r="D55" i="14"/>
  <c r="C55" i="14"/>
  <c r="D50" i="14"/>
  <c r="D49" i="14"/>
  <c r="D48" i="14"/>
  <c r="D47" i="14"/>
  <c r="D46" i="14"/>
  <c r="D45" i="14"/>
  <c r="D44" i="14"/>
  <c r="D43" i="14"/>
  <c r="D42" i="14"/>
  <c r="D41" i="14"/>
  <c r="D40" i="14"/>
  <c r="D39" i="14"/>
  <c r="D38" i="14"/>
  <c r="D37" i="14"/>
  <c r="D36" i="14"/>
  <c r="D35" i="14"/>
  <c r="D34" i="14"/>
  <c r="D33" i="14"/>
  <c r="D32" i="14"/>
  <c r="D31" i="14"/>
  <c r="CJ30" i="14"/>
  <c r="CI30" i="14"/>
  <c r="CH30" i="14"/>
  <c r="CG30" i="14"/>
  <c r="CD30" i="14"/>
  <c r="CC30" i="14"/>
  <c r="CB30" i="14"/>
  <c r="CA30" i="14"/>
  <c r="D30" i="14"/>
  <c r="D27" i="14"/>
  <c r="B27" i="14" s="1"/>
  <c r="C27" i="14"/>
  <c r="D26" i="14"/>
  <c r="C26" i="14"/>
  <c r="B26" i="14" s="1"/>
  <c r="D25" i="14"/>
  <c r="C25" i="14"/>
  <c r="D24" i="14"/>
  <c r="C24" i="14"/>
  <c r="D23" i="14"/>
  <c r="C23" i="14"/>
  <c r="B23" i="14"/>
  <c r="D22" i="14"/>
  <c r="C22" i="14"/>
  <c r="B22"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I21" i="14"/>
  <c r="H21" i="14"/>
  <c r="G21" i="14"/>
  <c r="F21" i="14"/>
  <c r="E21" i="14"/>
  <c r="D20" i="14"/>
  <c r="C20" i="14"/>
  <c r="B20" i="14"/>
  <c r="D19" i="14"/>
  <c r="C19" i="14"/>
  <c r="D18" i="14"/>
  <c r="C18" i="14"/>
  <c r="B18" i="14" s="1"/>
  <c r="D17" i="14"/>
  <c r="C17" i="14"/>
  <c r="B17" i="14"/>
  <c r="D16" i="14"/>
  <c r="B16" i="14" s="1"/>
  <c r="C16" i="14"/>
  <c r="D15" i="14"/>
  <c r="C15" i="14"/>
  <c r="D14" i="14"/>
  <c r="C14" i="14"/>
  <c r="B14" i="14" s="1"/>
  <c r="D13" i="14"/>
  <c r="C13" i="14"/>
  <c r="B13" i="14" s="1"/>
  <c r="A5" i="14"/>
  <c r="A4" i="14"/>
  <c r="A3" i="14"/>
  <c r="A2" i="14"/>
  <c r="B151" i="1" l="1"/>
  <c r="B25" i="1"/>
  <c r="CG162" i="14"/>
  <c r="CA162" i="14"/>
  <c r="CG166" i="14"/>
  <c r="CA166" i="14"/>
  <c r="D13" i="1"/>
  <c r="B27" i="1"/>
  <c r="B150" i="1"/>
  <c r="CG150" i="1" s="1"/>
  <c r="B15" i="14"/>
  <c r="B59" i="14"/>
  <c r="B159" i="14"/>
  <c r="CG159" i="14" s="1"/>
  <c r="B172" i="14"/>
  <c r="D23" i="1"/>
  <c r="B23" i="1" s="1"/>
  <c r="D19" i="1"/>
  <c r="B19" i="1" s="1"/>
  <c r="D17" i="1"/>
  <c r="B17" i="1" s="1"/>
  <c r="D34" i="1"/>
  <c r="D50" i="1"/>
  <c r="B74" i="1"/>
  <c r="C112" i="1"/>
  <c r="C113" i="1"/>
  <c r="D118" i="1"/>
  <c r="B122" i="1"/>
  <c r="C179" i="1"/>
  <c r="C184" i="1" s="1"/>
  <c r="G184" i="1"/>
  <c r="B25" i="14"/>
  <c r="B155" i="14"/>
  <c r="CG155" i="14" s="1"/>
  <c r="C56" i="1"/>
  <c r="D171" i="1"/>
  <c r="C20" i="1"/>
  <c r="B20" i="1" s="1"/>
  <c r="C18" i="1"/>
  <c r="B18" i="1" s="1"/>
  <c r="C16" i="1"/>
  <c r="C14" i="1"/>
  <c r="CH30" i="1"/>
  <c r="CG30" i="1"/>
  <c r="D33" i="1"/>
  <c r="D35" i="1"/>
  <c r="D37" i="1"/>
  <c r="D39" i="1"/>
  <c r="D41" i="1"/>
  <c r="D43" i="1"/>
  <c r="D45" i="1"/>
  <c r="D47" i="1"/>
  <c r="D49" i="1"/>
  <c r="C55" i="1"/>
  <c r="B55" i="1" s="1"/>
  <c r="I60" i="1"/>
  <c r="Y60" i="1"/>
  <c r="AO60" i="1"/>
  <c r="F60" i="1"/>
  <c r="J60" i="1"/>
  <c r="N60" i="1"/>
  <c r="R60" i="1"/>
  <c r="V60" i="1"/>
  <c r="Z60" i="1"/>
  <c r="AD60" i="1"/>
  <c r="AH60" i="1"/>
  <c r="AL60" i="1"/>
  <c r="AP60" i="1"/>
  <c r="AT60" i="1"/>
  <c r="G60" i="1"/>
  <c r="K60" i="1"/>
  <c r="O60" i="1"/>
  <c r="S60" i="1"/>
  <c r="W60" i="1"/>
  <c r="AA60" i="1"/>
  <c r="AE60" i="1"/>
  <c r="AI60" i="1"/>
  <c r="AM60" i="1"/>
  <c r="AQ60" i="1"/>
  <c r="AU60" i="1"/>
  <c r="D58" i="1"/>
  <c r="B58" i="1" s="1"/>
  <c r="L60" i="1"/>
  <c r="P60" i="1"/>
  <c r="T60" i="1"/>
  <c r="X60" i="1"/>
  <c r="AB60" i="1"/>
  <c r="AF60" i="1"/>
  <c r="AJ60" i="1"/>
  <c r="AN60" i="1"/>
  <c r="AR60" i="1"/>
  <c r="C59" i="1"/>
  <c r="B59" i="1" s="1"/>
  <c r="D152" i="1"/>
  <c r="C153" i="1"/>
  <c r="C155" i="1"/>
  <c r="C157" i="1"/>
  <c r="D158" i="1"/>
  <c r="B158" i="1" s="1"/>
  <c r="CA158" i="1" s="1"/>
  <c r="C159" i="1"/>
  <c r="D160" i="1"/>
  <c r="B160" i="1" s="1"/>
  <c r="C161" i="1"/>
  <c r="B161" i="1" s="1"/>
  <c r="CG161" i="1" s="1"/>
  <c r="D162" i="1"/>
  <c r="B162" i="1" s="1"/>
  <c r="CA162" i="1" s="1"/>
  <c r="C163" i="1"/>
  <c r="B163" i="1" s="1"/>
  <c r="CG163" i="1" s="1"/>
  <c r="D164" i="1"/>
  <c r="B164" i="1" s="1"/>
  <c r="C165" i="1"/>
  <c r="B165" i="1" s="1"/>
  <c r="CG165" i="1" s="1"/>
  <c r="D166" i="1"/>
  <c r="D168" i="1"/>
  <c r="B19" i="14"/>
  <c r="B151" i="14"/>
  <c r="B156" i="14"/>
  <c r="CG156" i="14" s="1"/>
  <c r="CA158" i="14"/>
  <c r="B167" i="14"/>
  <c r="CA181" i="14"/>
  <c r="B183" i="14"/>
  <c r="CH183" i="14" s="1"/>
  <c r="C22" i="1"/>
  <c r="C21" i="1" s="1"/>
  <c r="D56" i="1"/>
  <c r="D60" i="1" s="1"/>
  <c r="D16" i="1"/>
  <c r="D14" i="1"/>
  <c r="CI30" i="1"/>
  <c r="D32" i="1"/>
  <c r="D36" i="1"/>
  <c r="D40" i="1"/>
  <c r="D44" i="1"/>
  <c r="D48" i="1"/>
  <c r="B123" i="1"/>
  <c r="B124" i="1"/>
  <c r="CB150" i="1"/>
  <c r="C152" i="1"/>
  <c r="D153" i="1"/>
  <c r="C154" i="1"/>
  <c r="B154" i="1" s="1"/>
  <c r="CG154" i="1" s="1"/>
  <c r="D155" i="1"/>
  <c r="C156" i="1"/>
  <c r="B156" i="1" s="1"/>
  <c r="CG156" i="1" s="1"/>
  <c r="D157" i="1"/>
  <c r="D159" i="1"/>
  <c r="C166" i="1"/>
  <c r="C168" i="1"/>
  <c r="D170" i="1"/>
  <c r="B170" i="1" s="1"/>
  <c r="C171" i="1"/>
  <c r="I169" i="1"/>
  <c r="M169" i="1"/>
  <c r="Q169" i="1"/>
  <c r="U169" i="1"/>
  <c r="Y169" i="1"/>
  <c r="AC169" i="1"/>
  <c r="AG169" i="1"/>
  <c r="AK169" i="1"/>
  <c r="AO169" i="1"/>
  <c r="AS169" i="1"/>
  <c r="D172" i="1"/>
  <c r="B172" i="1" s="1"/>
  <c r="L169" i="1"/>
  <c r="P169" i="1"/>
  <c r="T169" i="1"/>
  <c r="X169" i="1"/>
  <c r="AB169" i="1"/>
  <c r="AF169" i="1"/>
  <c r="AJ169" i="1"/>
  <c r="AN169" i="1"/>
  <c r="AR169" i="1"/>
  <c r="C173" i="1"/>
  <c r="B173" i="1" s="1"/>
  <c r="K169" i="1"/>
  <c r="O169" i="1"/>
  <c r="S169" i="1"/>
  <c r="W169" i="1"/>
  <c r="AA169" i="1"/>
  <c r="AE169" i="1"/>
  <c r="AI169" i="1"/>
  <c r="AM169" i="1"/>
  <c r="AQ169" i="1"/>
  <c r="D174" i="1"/>
  <c r="B174" i="1" s="1"/>
  <c r="B231" i="1"/>
  <c r="B183" i="1"/>
  <c r="CH183" i="1" s="1"/>
  <c r="B181" i="1"/>
  <c r="CB181" i="1" s="1"/>
  <c r="B182" i="1"/>
  <c r="CG182" i="1" s="1"/>
  <c r="D184" i="1"/>
  <c r="B180" i="1"/>
  <c r="CB180" i="1" s="1"/>
  <c r="G169" i="1"/>
  <c r="H169" i="1"/>
  <c r="E169" i="1"/>
  <c r="H60" i="1"/>
  <c r="C57" i="1"/>
  <c r="B57" i="1" s="1"/>
  <c r="CA30" i="1"/>
  <c r="D31" i="1"/>
  <c r="CB30" i="1"/>
  <c r="CC30" i="1"/>
  <c r="B26" i="1"/>
  <c r="B15" i="1"/>
  <c r="C13" i="1"/>
  <c r="CA151" i="1"/>
  <c r="CG151" i="1"/>
  <c r="CA167" i="1"/>
  <c r="CG167" i="1"/>
  <c r="CA182" i="1"/>
  <c r="B24" i="1"/>
  <c r="CG31" i="14"/>
  <c r="CA31" i="14"/>
  <c r="CA150" i="14"/>
  <c r="CG150" i="14"/>
  <c r="CA183" i="14"/>
  <c r="B24" i="14"/>
  <c r="C21" i="14"/>
  <c r="B21" i="14" s="1"/>
  <c r="D60" i="14"/>
  <c r="B55" i="14"/>
  <c r="CG151" i="14"/>
  <c r="CA151" i="14"/>
  <c r="CA159" i="14"/>
  <c r="CG163" i="14"/>
  <c r="CA163" i="14"/>
  <c r="CG167" i="14"/>
  <c r="CA167" i="14"/>
  <c r="B171" i="14"/>
  <c r="B169" i="14" s="1"/>
  <c r="C169" i="14"/>
  <c r="CA182" i="14"/>
  <c r="CH182" i="14"/>
  <c r="CG182" i="14"/>
  <c r="CB182" i="14"/>
  <c r="D21" i="14"/>
  <c r="CG152" i="14"/>
  <c r="CA152" i="14"/>
  <c r="CG160" i="14"/>
  <c r="CA160" i="14"/>
  <c r="CG164" i="14"/>
  <c r="CA164" i="14"/>
  <c r="CG168" i="14"/>
  <c r="CA168" i="14"/>
  <c r="D169" i="14"/>
  <c r="C60" i="14"/>
  <c r="CG153" i="14"/>
  <c r="CG157" i="14"/>
  <c r="CG161" i="14"/>
  <c r="CG165" i="14"/>
  <c r="C184" i="14"/>
  <c r="B179" i="14"/>
  <c r="B180" i="14"/>
  <c r="D184" i="14"/>
  <c r="CB181" i="14"/>
  <c r="CG181" i="14"/>
  <c r="CA165" i="1" l="1"/>
  <c r="CA161" i="1"/>
  <c r="B171" i="1"/>
  <c r="B169" i="1" s="1"/>
  <c r="B152" i="1"/>
  <c r="CA152" i="1" s="1"/>
  <c r="CA181" i="1"/>
  <c r="CG158" i="1"/>
  <c r="B153" i="1"/>
  <c r="CG153" i="1" s="1"/>
  <c r="CH181" i="1"/>
  <c r="CG162" i="1"/>
  <c r="CA163" i="1"/>
  <c r="B22" i="1"/>
  <c r="B13" i="1"/>
  <c r="CA31" i="1" s="1"/>
  <c r="CA183" i="1"/>
  <c r="CA180" i="1"/>
  <c r="B179" i="1"/>
  <c r="CB179" i="1" s="1"/>
  <c r="D169" i="1"/>
  <c r="CG164" i="1"/>
  <c r="CA164" i="1"/>
  <c r="CA156" i="1"/>
  <c r="B168" i="1"/>
  <c r="CA168" i="1" s="1"/>
  <c r="CG152" i="1"/>
  <c r="CA150" i="1"/>
  <c r="D21" i="1"/>
  <c r="B21" i="1" s="1"/>
  <c r="B16" i="1"/>
  <c r="CG160" i="1"/>
  <c r="CA160" i="1"/>
  <c r="B155" i="1"/>
  <c r="CA156" i="14"/>
  <c r="CB183" i="14"/>
  <c r="C169" i="1"/>
  <c r="B159" i="1"/>
  <c r="CA155" i="14"/>
  <c r="B60" i="14"/>
  <c r="CG183" i="14"/>
  <c r="CG183" i="1"/>
  <c r="CG180" i="1"/>
  <c r="B56" i="1"/>
  <c r="B60" i="1" s="1"/>
  <c r="B166" i="1"/>
  <c r="CB183" i="1"/>
  <c r="CH180" i="1"/>
  <c r="B157" i="1"/>
  <c r="B14" i="1"/>
  <c r="CB182" i="1"/>
  <c r="CG181" i="1"/>
  <c r="CH182" i="1"/>
  <c r="CA154" i="1"/>
  <c r="C60" i="1"/>
  <c r="CB179" i="14"/>
  <c r="B184" i="14"/>
  <c r="CA179" i="14"/>
  <c r="CH179" i="14"/>
  <c r="CG179" i="14"/>
  <c r="B295" i="14" s="1"/>
  <c r="CG180" i="14"/>
  <c r="CB180" i="14"/>
  <c r="CA180" i="14"/>
  <c r="CH180" i="14"/>
  <c r="CG31" i="1" l="1"/>
  <c r="CA153" i="1"/>
  <c r="CG179" i="1"/>
  <c r="CA179" i="1"/>
  <c r="CH179" i="1"/>
  <c r="B184" i="1"/>
  <c r="A295" i="1" s="1"/>
  <c r="CG168" i="1"/>
  <c r="CG166" i="1"/>
  <c r="CA166" i="1"/>
  <c r="CA159" i="1"/>
  <c r="CG159" i="1"/>
  <c r="A295" i="14"/>
  <c r="CG157" i="1"/>
  <c r="CA157" i="1"/>
  <c r="CG155" i="1"/>
  <c r="CA155" i="1"/>
  <c r="B231" i="5"/>
  <c r="B198" i="5"/>
  <c r="B191" i="5"/>
  <c r="AR184" i="5"/>
  <c r="AQ184" i="5"/>
  <c r="AP184" i="5"/>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3" i="5"/>
  <c r="C183" i="5"/>
  <c r="B183" i="5" s="1"/>
  <c r="D182" i="5"/>
  <c r="C182" i="5"/>
  <c r="D181" i="5"/>
  <c r="C181" i="5"/>
  <c r="D180" i="5"/>
  <c r="C180" i="5"/>
  <c r="B180" i="5"/>
  <c r="CA180" i="5" s="1"/>
  <c r="D179" i="5"/>
  <c r="C179" i="5"/>
  <c r="B179" i="5"/>
  <c r="CH179" i="5" s="1"/>
  <c r="D174" i="5"/>
  <c r="C174" i="5"/>
  <c r="D173" i="5"/>
  <c r="C173" i="5"/>
  <c r="B173" i="5" s="1"/>
  <c r="D172" i="5"/>
  <c r="C172" i="5"/>
  <c r="B172" i="5"/>
  <c r="D171" i="5"/>
  <c r="B171" i="5" s="1"/>
  <c r="C171" i="5"/>
  <c r="D170" i="5"/>
  <c r="C170"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8" i="5"/>
  <c r="B168" i="5" s="1"/>
  <c r="C168" i="5"/>
  <c r="D167" i="5"/>
  <c r="C167" i="5"/>
  <c r="B167" i="5" s="1"/>
  <c r="CA167" i="5" s="1"/>
  <c r="D166" i="5"/>
  <c r="C166" i="5"/>
  <c r="B166" i="5" s="1"/>
  <c r="D165" i="5"/>
  <c r="B165" i="5" s="1"/>
  <c r="C165" i="5"/>
  <c r="D164" i="5"/>
  <c r="C164" i="5"/>
  <c r="B164" i="5" s="1"/>
  <c r="D163" i="5"/>
  <c r="C163" i="5"/>
  <c r="B163" i="5"/>
  <c r="CA163" i="5" s="1"/>
  <c r="D162" i="5"/>
  <c r="C162" i="5"/>
  <c r="B162" i="5" s="1"/>
  <c r="D161" i="5"/>
  <c r="C161" i="5"/>
  <c r="D160" i="5"/>
  <c r="C160" i="5"/>
  <c r="B160" i="5"/>
  <c r="CG160" i="5" s="1"/>
  <c r="D159" i="5"/>
  <c r="C159" i="5"/>
  <c r="B159" i="5"/>
  <c r="CA159" i="5" s="1"/>
  <c r="D158" i="5"/>
  <c r="C158" i="5"/>
  <c r="D157" i="5"/>
  <c r="C157" i="5"/>
  <c r="CA156" i="5"/>
  <c r="D156" i="5"/>
  <c r="C156" i="5"/>
  <c r="B156" i="5"/>
  <c r="CG156" i="5" s="1"/>
  <c r="D155" i="5"/>
  <c r="B155" i="5" s="1"/>
  <c r="C155" i="5"/>
  <c r="D154" i="5"/>
  <c r="C154" i="5"/>
  <c r="B154" i="5" s="1"/>
  <c r="D153" i="5"/>
  <c r="C153" i="5"/>
  <c r="D152" i="5"/>
  <c r="B152" i="5" s="1"/>
  <c r="C152" i="5"/>
  <c r="D151" i="5"/>
  <c r="C151" i="5"/>
  <c r="B151" i="5" s="1"/>
  <c r="CA151" i="5" s="1"/>
  <c r="D150" i="5"/>
  <c r="C150" i="5"/>
  <c r="B150" i="5" s="1"/>
  <c r="B124" i="5"/>
  <c r="B123" i="5"/>
  <c r="B122" i="5"/>
  <c r="D118" i="5"/>
  <c r="D117" i="5"/>
  <c r="C113" i="5"/>
  <c r="C112" i="5"/>
  <c r="E108" i="5"/>
  <c r="D108" i="5"/>
  <c r="C108" i="5"/>
  <c r="B108" i="5"/>
  <c r="E100" i="5"/>
  <c r="D100" i="5"/>
  <c r="C100" i="5"/>
  <c r="B100" i="5"/>
  <c r="E92" i="5"/>
  <c r="D92" i="5"/>
  <c r="C92" i="5"/>
  <c r="B92" i="5"/>
  <c r="B74" i="5"/>
  <c r="B67" i="5"/>
  <c r="AU60" i="5"/>
  <c r="AT60" i="5"/>
  <c r="AS60" i="5"/>
  <c r="AR60" i="5"/>
  <c r="AQ60" i="5"/>
  <c r="AP60" i="5"/>
  <c r="AO60" i="5"/>
  <c r="AN60" i="5"/>
  <c r="AM60" i="5"/>
  <c r="AL60" i="5"/>
  <c r="AK60" i="5"/>
  <c r="AJ60" i="5"/>
  <c r="AI60" i="5"/>
  <c r="AH60" i="5"/>
  <c r="AG60" i="5"/>
  <c r="AF60" i="5"/>
  <c r="AE60" i="5"/>
  <c r="AD60" i="5"/>
  <c r="AC60" i="5"/>
  <c r="AB60" i="5"/>
  <c r="AA60" i="5"/>
  <c r="Z60" i="5"/>
  <c r="Y60" i="5"/>
  <c r="X60" i="5"/>
  <c r="W60" i="5"/>
  <c r="V60" i="5"/>
  <c r="U60" i="5"/>
  <c r="T60" i="5"/>
  <c r="S60" i="5"/>
  <c r="R60" i="5"/>
  <c r="Q60" i="5"/>
  <c r="P60" i="5"/>
  <c r="O60" i="5"/>
  <c r="N60" i="5"/>
  <c r="M60" i="5"/>
  <c r="L60" i="5"/>
  <c r="K60" i="5"/>
  <c r="J60" i="5"/>
  <c r="I60" i="5"/>
  <c r="H60" i="5"/>
  <c r="G60" i="5"/>
  <c r="F60" i="5"/>
  <c r="E60" i="5"/>
  <c r="D59" i="5"/>
  <c r="B59" i="5" s="1"/>
  <c r="C59" i="5"/>
  <c r="D58" i="5"/>
  <c r="C58" i="5"/>
  <c r="D57" i="5"/>
  <c r="C57" i="5"/>
  <c r="B57" i="5" s="1"/>
  <c r="D56" i="5"/>
  <c r="C56" i="5"/>
  <c r="C60" i="5" s="1"/>
  <c r="D55" i="5"/>
  <c r="C55" i="5"/>
  <c r="B55" i="5"/>
  <c r="D50" i="5"/>
  <c r="D49" i="5"/>
  <c r="D48" i="5"/>
  <c r="D47" i="5"/>
  <c r="D46" i="5"/>
  <c r="D45" i="5"/>
  <c r="D44" i="5"/>
  <c r="D43" i="5"/>
  <c r="D42" i="5"/>
  <c r="D41" i="5"/>
  <c r="D40" i="5"/>
  <c r="D39" i="5"/>
  <c r="D38" i="5"/>
  <c r="D37" i="5"/>
  <c r="D36" i="5"/>
  <c r="D35" i="5"/>
  <c r="D34" i="5"/>
  <c r="D33" i="5"/>
  <c r="D32" i="5"/>
  <c r="D31" i="5"/>
  <c r="CJ30" i="5"/>
  <c r="CI30" i="5"/>
  <c r="CH30" i="5"/>
  <c r="CG30" i="5"/>
  <c r="CD30" i="5"/>
  <c r="CC30" i="5"/>
  <c r="CB30" i="5"/>
  <c r="CA30" i="5"/>
  <c r="D30" i="5"/>
  <c r="D27" i="5"/>
  <c r="C27" i="5"/>
  <c r="B27" i="5" s="1"/>
  <c r="D26" i="5"/>
  <c r="B26" i="5" s="1"/>
  <c r="C26" i="5"/>
  <c r="D25" i="5"/>
  <c r="C25" i="5"/>
  <c r="B25" i="5" s="1"/>
  <c r="D24" i="5"/>
  <c r="C24" i="5"/>
  <c r="D23" i="5"/>
  <c r="C23" i="5"/>
  <c r="D22" i="5"/>
  <c r="C22" i="5"/>
  <c r="B22"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I21" i="5"/>
  <c r="H21" i="5"/>
  <c r="G21" i="5"/>
  <c r="F21" i="5"/>
  <c r="D20" i="5"/>
  <c r="B20" i="5" s="1"/>
  <c r="C20" i="5"/>
  <c r="D19" i="5"/>
  <c r="C19" i="5"/>
  <c r="B19" i="5" s="1"/>
  <c r="D18" i="5"/>
  <c r="C18" i="5"/>
  <c r="D17" i="5"/>
  <c r="C17" i="5"/>
  <c r="D16" i="5"/>
  <c r="C16" i="5"/>
  <c r="B16" i="5"/>
  <c r="D15" i="5"/>
  <c r="C15" i="5"/>
  <c r="B15" i="5"/>
  <c r="D14" i="5"/>
  <c r="B14" i="5" s="1"/>
  <c r="C14" i="5"/>
  <c r="D13" i="5"/>
  <c r="C13" i="5"/>
  <c r="B13" i="5" s="1"/>
  <c r="CA31" i="5" s="1"/>
  <c r="A5" i="5"/>
  <c r="A4" i="5"/>
  <c r="A3" i="5"/>
  <c r="A2" i="5"/>
  <c r="B295" i="1" l="1"/>
  <c r="CG152" i="5"/>
  <c r="CA152" i="5"/>
  <c r="CG164" i="5"/>
  <c r="CA164" i="5"/>
  <c r="CH183" i="5"/>
  <c r="CA183" i="5"/>
  <c r="CG168" i="5"/>
  <c r="CA168" i="5"/>
  <c r="C21" i="5"/>
  <c r="D60" i="5"/>
  <c r="B58" i="5"/>
  <c r="B60" i="5" s="1"/>
  <c r="B161" i="5"/>
  <c r="CG161" i="5" s="1"/>
  <c r="B170" i="5"/>
  <c r="C184" i="5"/>
  <c r="B18" i="5"/>
  <c r="B157" i="5"/>
  <c r="CA157" i="5" s="1"/>
  <c r="D169" i="5"/>
  <c r="D184" i="5"/>
  <c r="B182" i="5"/>
  <c r="CB182" i="5" s="1"/>
  <c r="B17" i="5"/>
  <c r="B23" i="5"/>
  <c r="B56" i="5"/>
  <c r="B153" i="5"/>
  <c r="CA153" i="5" s="1"/>
  <c r="B158" i="5"/>
  <c r="CG158" i="5" s="1"/>
  <c r="CA160" i="5"/>
  <c r="C169" i="5"/>
  <c r="B174" i="5"/>
  <c r="B169" i="5" s="1"/>
  <c r="CA179" i="5"/>
  <c r="B181" i="5"/>
  <c r="CA155" i="5"/>
  <c r="CG155" i="5"/>
  <c r="CG157" i="5"/>
  <c r="CG162" i="5"/>
  <c r="CA162" i="5"/>
  <c r="CG182" i="5"/>
  <c r="CH182" i="5"/>
  <c r="B24" i="5"/>
  <c r="D21" i="5"/>
  <c r="CB181" i="5"/>
  <c r="CA181" i="5"/>
  <c r="CH181" i="5"/>
  <c r="CG181" i="5"/>
  <c r="CG150" i="5"/>
  <c r="CG153" i="5"/>
  <c r="CA150" i="5"/>
  <c r="CG154" i="5"/>
  <c r="CA154" i="5"/>
  <c r="CG165" i="5"/>
  <c r="CA165" i="5"/>
  <c r="CG31" i="5"/>
  <c r="B21" i="5"/>
  <c r="CG151" i="5"/>
  <c r="CG166" i="5"/>
  <c r="CA166" i="5"/>
  <c r="CG159" i="5"/>
  <c r="CG163" i="5"/>
  <c r="CG167" i="5"/>
  <c r="CB180" i="5"/>
  <c r="B184" i="5"/>
  <c r="CB179" i="5"/>
  <c r="CG180" i="5"/>
  <c r="CB183" i="5"/>
  <c r="CG179" i="5"/>
  <c r="CH180" i="5"/>
  <c r="CG183" i="5"/>
  <c r="B295" i="5" l="1"/>
  <c r="A295" i="5"/>
  <c r="CA161" i="5"/>
  <c r="CA158" i="5"/>
  <c r="CA182" i="5"/>
  <c r="B231" i="6"/>
  <c r="B198" i="6"/>
  <c r="B191" i="6"/>
  <c r="AR184" i="6"/>
  <c r="AQ184" i="6"/>
  <c r="AP184" i="6"/>
  <c r="AO184" i="6"/>
  <c r="AN184" i="6"/>
  <c r="AM184" i="6"/>
  <c r="AL184" i="6"/>
  <c r="AK184" i="6"/>
  <c r="AJ184" i="6"/>
  <c r="AI184" i="6"/>
  <c r="AH184" i="6"/>
  <c r="AG184" i="6"/>
  <c r="AF184" i="6"/>
  <c r="AE184" i="6"/>
  <c r="AD184" i="6"/>
  <c r="AC184" i="6"/>
  <c r="AB184" i="6"/>
  <c r="AA184" i="6"/>
  <c r="Z184" i="6"/>
  <c r="Y184" i="6"/>
  <c r="X184" i="6"/>
  <c r="W184" i="6"/>
  <c r="V184" i="6"/>
  <c r="U184" i="6"/>
  <c r="T184" i="6"/>
  <c r="S184" i="6"/>
  <c r="R184" i="6"/>
  <c r="Q184" i="6"/>
  <c r="P184" i="6"/>
  <c r="O184" i="6"/>
  <c r="N184" i="6"/>
  <c r="M184" i="6"/>
  <c r="L184" i="6"/>
  <c r="K184" i="6"/>
  <c r="J184" i="6"/>
  <c r="I184" i="6"/>
  <c r="H184" i="6"/>
  <c r="G184" i="6"/>
  <c r="F184" i="6"/>
  <c r="E184" i="6"/>
  <c r="D183" i="6"/>
  <c r="C183" i="6"/>
  <c r="B183" i="6" s="1"/>
  <c r="D182" i="6"/>
  <c r="C182" i="6"/>
  <c r="B182" i="6" s="1"/>
  <c r="CG182" i="6" s="1"/>
  <c r="D181" i="6"/>
  <c r="C181" i="6"/>
  <c r="B181" i="6" s="1"/>
  <c r="D180" i="6"/>
  <c r="D184" i="6" s="1"/>
  <c r="C180" i="6"/>
  <c r="D179" i="6"/>
  <c r="C179" i="6"/>
  <c r="D174" i="6"/>
  <c r="B174" i="6" s="1"/>
  <c r="C174" i="6"/>
  <c r="D173" i="6"/>
  <c r="C173" i="6"/>
  <c r="B173" i="6" s="1"/>
  <c r="D172" i="6"/>
  <c r="C172" i="6"/>
  <c r="B172" i="6" s="1"/>
  <c r="D171" i="6"/>
  <c r="C171" i="6"/>
  <c r="C169" i="6" s="1"/>
  <c r="D170" i="6"/>
  <c r="C170" i="6"/>
  <c r="B170" i="6"/>
  <c r="AS169" i="6"/>
  <c r="AR169" i="6"/>
  <c r="AQ169" i="6"/>
  <c r="AP169" i="6"/>
  <c r="AO169" i="6"/>
  <c r="AN169" i="6"/>
  <c r="AM169" i="6"/>
  <c r="AL169" i="6"/>
  <c r="AK169" i="6"/>
  <c r="AJ169" i="6"/>
  <c r="AI169" i="6"/>
  <c r="AH169" i="6"/>
  <c r="AG169" i="6"/>
  <c r="AF169" i="6"/>
  <c r="AE169" i="6"/>
  <c r="AD169" i="6"/>
  <c r="AC169" i="6"/>
  <c r="AB169" i="6"/>
  <c r="AA169" i="6"/>
  <c r="Z169" i="6"/>
  <c r="Y169" i="6"/>
  <c r="X169" i="6"/>
  <c r="W169" i="6"/>
  <c r="V169" i="6"/>
  <c r="U169" i="6"/>
  <c r="T169" i="6"/>
  <c r="S169" i="6"/>
  <c r="R169" i="6"/>
  <c r="Q169" i="6"/>
  <c r="P169" i="6"/>
  <c r="O169" i="6"/>
  <c r="N169" i="6"/>
  <c r="M169" i="6"/>
  <c r="L169" i="6"/>
  <c r="K169" i="6"/>
  <c r="J169" i="6"/>
  <c r="I169" i="6"/>
  <c r="H169" i="6"/>
  <c r="G169" i="6"/>
  <c r="F169" i="6"/>
  <c r="E169" i="6"/>
  <c r="D168" i="6"/>
  <c r="C168" i="6"/>
  <c r="B168" i="6" s="1"/>
  <c r="D167" i="6"/>
  <c r="C167" i="6"/>
  <c r="B167" i="6" s="1"/>
  <c r="D166" i="6"/>
  <c r="C166" i="6"/>
  <c r="B166" i="6" s="1"/>
  <c r="D165" i="6"/>
  <c r="C165" i="6"/>
  <c r="B165" i="6" s="1"/>
  <c r="CG165" i="6" s="1"/>
  <c r="D164" i="6"/>
  <c r="C164" i="6"/>
  <c r="B164" i="6" s="1"/>
  <c r="D163" i="6"/>
  <c r="C163" i="6"/>
  <c r="D162" i="6"/>
  <c r="C162" i="6"/>
  <c r="B162" i="6" s="1"/>
  <c r="D161" i="6"/>
  <c r="B161" i="6" s="1"/>
  <c r="CG161" i="6" s="1"/>
  <c r="C161" i="6"/>
  <c r="D160" i="6"/>
  <c r="C160" i="6"/>
  <c r="B160" i="6" s="1"/>
  <c r="D159" i="6"/>
  <c r="C159" i="6"/>
  <c r="B159" i="6" s="1"/>
  <c r="D158" i="6"/>
  <c r="C158" i="6"/>
  <c r="B158" i="6" s="1"/>
  <c r="D157" i="6"/>
  <c r="C157" i="6"/>
  <c r="B157" i="6"/>
  <c r="CG157" i="6" s="1"/>
  <c r="D156" i="6"/>
  <c r="C156" i="6"/>
  <c r="D155" i="6"/>
  <c r="C155" i="6"/>
  <c r="B155" i="6" s="1"/>
  <c r="D154" i="6"/>
  <c r="C154" i="6"/>
  <c r="D153" i="6"/>
  <c r="C153" i="6"/>
  <c r="B153" i="6"/>
  <c r="CA153" i="6" s="1"/>
  <c r="D152" i="6"/>
  <c r="C152" i="6"/>
  <c r="B152" i="6" s="1"/>
  <c r="D151" i="6"/>
  <c r="C151" i="6"/>
  <c r="B151" i="6" s="1"/>
  <c r="D150" i="6"/>
  <c r="C150" i="6"/>
  <c r="B150" i="6" s="1"/>
  <c r="B124" i="6"/>
  <c r="B123" i="6"/>
  <c r="B122" i="6"/>
  <c r="D118" i="6"/>
  <c r="D117" i="6"/>
  <c r="C113" i="6"/>
  <c r="C112" i="6"/>
  <c r="E108" i="6"/>
  <c r="D108" i="6"/>
  <c r="C108" i="6"/>
  <c r="B108" i="6"/>
  <c r="E100" i="6"/>
  <c r="D100" i="6"/>
  <c r="C100" i="6"/>
  <c r="B100" i="6"/>
  <c r="E92" i="6"/>
  <c r="D92" i="6"/>
  <c r="C92" i="6"/>
  <c r="B92" i="6"/>
  <c r="B74" i="6"/>
  <c r="B67"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E60" i="6"/>
  <c r="D59" i="6"/>
  <c r="C59" i="6"/>
  <c r="B59" i="6" s="1"/>
  <c r="D58" i="6"/>
  <c r="C58" i="6"/>
  <c r="B58" i="6"/>
  <c r="D57" i="6"/>
  <c r="C57" i="6"/>
  <c r="D56" i="6"/>
  <c r="C56" i="6"/>
  <c r="B56" i="6" s="1"/>
  <c r="D55" i="6"/>
  <c r="C55" i="6"/>
  <c r="D50" i="6"/>
  <c r="D49" i="6"/>
  <c r="D48" i="6"/>
  <c r="D47" i="6"/>
  <c r="D46" i="6"/>
  <c r="D45" i="6"/>
  <c r="D44" i="6"/>
  <c r="D43" i="6"/>
  <c r="D42" i="6"/>
  <c r="D41" i="6"/>
  <c r="D40" i="6"/>
  <c r="D39" i="6"/>
  <c r="D38" i="6"/>
  <c r="D37" i="6"/>
  <c r="D36" i="6"/>
  <c r="D35" i="6"/>
  <c r="D34" i="6"/>
  <c r="D33" i="6"/>
  <c r="D32" i="6"/>
  <c r="D31" i="6"/>
  <c r="CJ30" i="6"/>
  <c r="CI30" i="6"/>
  <c r="CH30" i="6"/>
  <c r="CG30" i="6"/>
  <c r="CD30" i="6"/>
  <c r="CC30" i="6"/>
  <c r="CB30" i="6"/>
  <c r="CA30" i="6"/>
  <c r="D30" i="6"/>
  <c r="D27" i="6"/>
  <c r="C27" i="6"/>
  <c r="B27" i="6" s="1"/>
  <c r="D26" i="6"/>
  <c r="C26" i="6"/>
  <c r="B26" i="6" s="1"/>
  <c r="D25" i="6"/>
  <c r="C25" i="6"/>
  <c r="D24" i="6"/>
  <c r="C24" i="6"/>
  <c r="B24" i="6"/>
  <c r="D23" i="6"/>
  <c r="C23" i="6"/>
  <c r="B23" i="6"/>
  <c r="D22" i="6"/>
  <c r="D21" i="6" s="1"/>
  <c r="C22" i="6"/>
  <c r="AT21" i="6"/>
  <c r="AS21" i="6"/>
  <c r="AR21" i="6"/>
  <c r="AQ21" i="6"/>
  <c r="AP21" i="6"/>
  <c r="AO21" i="6"/>
  <c r="AN21" i="6"/>
  <c r="AM21" i="6"/>
  <c r="AL21" i="6"/>
  <c r="AK21" i="6"/>
  <c r="AJ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E21" i="6"/>
  <c r="D20" i="6"/>
  <c r="C20" i="6"/>
  <c r="D19" i="6"/>
  <c r="C19" i="6"/>
  <c r="B19" i="6" s="1"/>
  <c r="D18" i="6"/>
  <c r="B18" i="6" s="1"/>
  <c r="C18" i="6"/>
  <c r="D17" i="6"/>
  <c r="C17" i="6"/>
  <c r="B17" i="6" s="1"/>
  <c r="D16" i="6"/>
  <c r="C16" i="6"/>
  <c r="B16" i="6" s="1"/>
  <c r="D15" i="6"/>
  <c r="C15" i="6"/>
  <c r="D14" i="6"/>
  <c r="C14" i="6"/>
  <c r="B14" i="6"/>
  <c r="D13" i="6"/>
  <c r="C13" i="6"/>
  <c r="B13" i="6"/>
  <c r="A5" i="6"/>
  <c r="A4" i="6"/>
  <c r="A3" i="6"/>
  <c r="A2" i="6"/>
  <c r="C184" i="6" l="1"/>
  <c r="CG31" i="6"/>
  <c r="D60" i="6"/>
  <c r="B15" i="6"/>
  <c r="B20" i="6"/>
  <c r="B22" i="6"/>
  <c r="B21" i="6" s="1"/>
  <c r="B25" i="6"/>
  <c r="C60" i="6"/>
  <c r="B57" i="6"/>
  <c r="B154" i="6"/>
  <c r="CA154" i="6" s="1"/>
  <c r="B156" i="6"/>
  <c r="B163" i="6"/>
  <c r="CA163" i="6" s="1"/>
  <c r="D169" i="6"/>
  <c r="B180" i="6"/>
  <c r="CH180" i="6" s="1"/>
  <c r="CG150" i="6"/>
  <c r="CG153" i="6"/>
  <c r="CA150" i="6"/>
  <c r="CG152" i="6"/>
  <c r="CA152" i="6"/>
  <c r="CA159" i="6"/>
  <c r="CG159" i="6"/>
  <c r="CG166" i="6"/>
  <c r="CA166" i="6"/>
  <c r="CG168" i="6"/>
  <c r="CA168" i="6"/>
  <c r="CH183" i="6"/>
  <c r="CG183" i="6"/>
  <c r="CB183" i="6"/>
  <c r="CA183" i="6"/>
  <c r="CG154" i="6"/>
  <c r="CG156" i="6"/>
  <c r="CA156" i="6"/>
  <c r="CA180" i="6"/>
  <c r="CG180" i="6"/>
  <c r="CB180" i="6"/>
  <c r="CA151" i="6"/>
  <c r="CG151" i="6"/>
  <c r="CG158" i="6"/>
  <c r="CA158" i="6"/>
  <c r="CG160" i="6"/>
  <c r="CA160" i="6"/>
  <c r="CA167" i="6"/>
  <c r="CG167" i="6"/>
  <c r="CA155" i="6"/>
  <c r="CG155" i="6"/>
  <c r="CG162" i="6"/>
  <c r="CA162" i="6"/>
  <c r="CG164" i="6"/>
  <c r="CA164" i="6"/>
  <c r="CB181" i="6"/>
  <c r="CA181" i="6"/>
  <c r="CH181" i="6"/>
  <c r="CG181" i="6"/>
  <c r="C21" i="6"/>
  <c r="CA31" i="6"/>
  <c r="CH182" i="6"/>
  <c r="B55" i="6"/>
  <c r="B60" i="6" s="1"/>
  <c r="CA157" i="6"/>
  <c r="CA161" i="6"/>
  <c r="CA165" i="6"/>
  <c r="B171" i="6"/>
  <c r="B169" i="6" s="1"/>
  <c r="B179" i="6"/>
  <c r="CA182" i="6"/>
  <c r="CB182" i="6"/>
  <c r="CG163" i="6" l="1"/>
  <c r="B295" i="6"/>
  <c r="CH179" i="6"/>
  <c r="CG179" i="6"/>
  <c r="CB179" i="6"/>
  <c r="B184" i="6"/>
  <c r="A295" i="6" s="1"/>
  <c r="CA179" i="6"/>
</calcChain>
</file>

<file path=xl/sharedStrings.xml><?xml version="1.0" encoding="utf-8"?>
<sst xmlns="http://schemas.openxmlformats.org/spreadsheetml/2006/main" count="5065" uniqueCount="204">
  <si>
    <t>SERVICIO DE SALUD</t>
  </si>
  <si>
    <t>TOTAL</t>
  </si>
  <si>
    <t>35 - 39</t>
  </si>
  <si>
    <t>40 - 44</t>
  </si>
  <si>
    <t>50 - 54</t>
  </si>
  <si>
    <t>55 - 59</t>
  </si>
  <si>
    <t>60 - 64</t>
  </si>
  <si>
    <t>65 - 69</t>
  </si>
  <si>
    <t>70 - 74</t>
  </si>
  <si>
    <t>75 - 79</t>
  </si>
  <si>
    <t>80 y mas</t>
  </si>
  <si>
    <t>Hombres</t>
  </si>
  <si>
    <t>Mujeres</t>
  </si>
  <si>
    <t>OTROS</t>
  </si>
  <si>
    <t>POR DE EDAD (en años)</t>
  </si>
  <si>
    <t xml:space="preserve">A. NIVEL PRIMARIO </t>
  </si>
  <si>
    <t>TIPO DE INGRESO</t>
  </si>
  <si>
    <t>POR EDAD (en años)</t>
  </si>
  <si>
    <t>INGRESOS CON PTI CUIDADOR</t>
  </si>
  <si>
    <t>&lt; 12 meses</t>
  </si>
  <si>
    <t>12 a 23 meses</t>
  </si>
  <si>
    <t>2 - 4</t>
  </si>
  <si>
    <t>5 - 9</t>
  </si>
  <si>
    <t>10 - 14</t>
  </si>
  <si>
    <t xml:space="preserve">15 - 19 </t>
  </si>
  <si>
    <t xml:space="preserve">20 - 24 </t>
  </si>
  <si>
    <t>25-29</t>
  </si>
  <si>
    <t>30-34</t>
  </si>
  <si>
    <t>45- 49</t>
  </si>
  <si>
    <t>INGRESOS</t>
  </si>
  <si>
    <t>INGRESOS CON PLAN DE TRATAMIENTO INTEGRAL (PTI)</t>
  </si>
  <si>
    <t xml:space="preserve">INGRESOS  DE USUARIOS CON CUIDADOR </t>
  </si>
  <si>
    <t>INGRESOS ACV REFERIDOS DESDE HOSPITAL</t>
  </si>
  <si>
    <t xml:space="preserve">TIPO DE ESTRATEGIA </t>
  </si>
  <si>
    <t>Otros</t>
  </si>
  <si>
    <t>Rehabilitación Base Comunitaria (RBC)</t>
  </si>
  <si>
    <t>Rehabilitación Integral(RI)</t>
  </si>
  <si>
    <t>Rehabilitación Rural (RR)</t>
  </si>
  <si>
    <t>EGRESOS POR ALTA</t>
  </si>
  <si>
    <t>EGRESOS POR ABANDONO</t>
  </si>
  <si>
    <t>EGRESOS POR FALLECIMIENTO</t>
  </si>
  <si>
    <t>CONCEPTO</t>
  </si>
  <si>
    <t>Rehabilitación Integral (RI)</t>
  </si>
  <si>
    <t>TOTAL INGRESO (N° DE PERSONAS)</t>
  </si>
  <si>
    <t>ARTROSIS LEVE Y MODERADA DE RODILLA Y CADERA</t>
  </si>
  <si>
    <t>SECUELA QUEMADURA</t>
  </si>
  <si>
    <t>ENFERMEDAD DE PARKINSON</t>
  </si>
  <si>
    <t>ADQUIRIDO</t>
  </si>
  <si>
    <t>CUIDADORES</t>
  </si>
  <si>
    <t>PROFESIONAL</t>
  </si>
  <si>
    <t xml:space="preserve">TOTAL      </t>
  </si>
  <si>
    <t>MÉDICO</t>
  </si>
  <si>
    <t>KINESIÓLOGO</t>
  </si>
  <si>
    <t>TERAPEUTA OCUPACIONAL</t>
  </si>
  <si>
    <t>FONOAUDIÓLOGO</t>
  </si>
  <si>
    <t>PSICÓLOGO/A</t>
  </si>
  <si>
    <t>TIPO</t>
  </si>
  <si>
    <t>Total Rehabilitacion Base Comunitaria</t>
  </si>
  <si>
    <t>Total Rehabilitación Integral</t>
  </si>
  <si>
    <t xml:space="preserve">Total Rehabilitacion  Rural </t>
  </si>
  <si>
    <t>ASISTENTE SOCIAL</t>
  </si>
  <si>
    <t>FAMILIA</t>
  </si>
  <si>
    <t>VISITA DOMICILIARIA INTEGRAL</t>
  </si>
  <si>
    <t>VISITA DE TRATAMIENTO Y/O PROCEDIMIENTO</t>
  </si>
  <si>
    <t>ÁREA TEMÁTICA DE PREVENCIÓN Y TRATAMIENTO</t>
  </si>
  <si>
    <t>COMPONENTE (Nº PERSONAS)</t>
  </si>
  <si>
    <t>LABORAL</t>
  </si>
  <si>
    <t>EDUCATIVA</t>
  </si>
  <si>
    <t>COMUNITARIO</t>
  </si>
  <si>
    <t>MODALIDADES DE INTERVENCIÓN</t>
  </si>
  <si>
    <t>GRUPO OBJETIVO</t>
  </si>
  <si>
    <t>COMUNAS, COMUNIDADES</t>
  </si>
  <si>
    <t>ORGANIZACIONES ASOCIADAS A DISCAPACIDAD</t>
  </si>
  <si>
    <t>ORGANIZACIONES COMUNITARIAS</t>
  </si>
  <si>
    <t>COMUNIDAD EDUCATIVA</t>
  </si>
  <si>
    <t>ACTIVIDADES DE PROMOCIÓN DE LA SALUD</t>
  </si>
  <si>
    <t>COMUNAS, COMUNIDADES.</t>
  </si>
  <si>
    <t>EMPLEADORES Y COMPAÑEROS DE TRABAJO</t>
  </si>
  <si>
    <t>RED DE APOYO</t>
  </si>
  <si>
    <t>ACTIVIDADES PARA FORTALECER LOS CONOCIMIENTOS Y DESTREZAS PERSONALES</t>
  </si>
  <si>
    <t>PROFESIONALES DE SALUD</t>
  </si>
  <si>
    <t>MONITORES</t>
  </si>
  <si>
    <t>ASESORÍA A GRUPOS COMUNITARIOS</t>
  </si>
  <si>
    <t>ORGANIZACIONES DE PSD</t>
  </si>
  <si>
    <t>ORGANIZACIONES PARA/POR PSD</t>
  </si>
  <si>
    <t>TIPO ATENCION</t>
  </si>
  <si>
    <t>EGRESOS ACV REFERIDO A APS</t>
  </si>
  <si>
    <t>INTERCONSULTAS A 
HOSPITALIZADOS 
(EN SALA)</t>
  </si>
  <si>
    <t>DERIVACIÓN</t>
  </si>
  <si>
    <t>A OTRO HOSPITAL (hospitalizado)</t>
  </si>
  <si>
    <t>A NIVEL SECUNDARIO (ambulatorio)</t>
  </si>
  <si>
    <t>A NIVEL PRIMARIO</t>
  </si>
  <si>
    <t>REM-28.  PROGRAMA DE REHABILITACIÓN INTEGRAL</t>
  </si>
  <si>
    <t>SECCIÓN A.1: INGRESOS Y EGRESOS  AL PROGRAMA DE REHABILITACIÓN INTEGRAL</t>
  </si>
  <si>
    <t>Ambos Sexos</t>
  </si>
  <si>
    <t>INGRESOS CON PLAN DE TRATAMIENTO INTEGRAL (PTI) CON OBJETIVOS PARA EL TRABAJO</t>
  </si>
  <si>
    <t>INGRESOS AMPUTADO PIE DIABÉTICO</t>
  </si>
  <si>
    <t xml:space="preserve">REINGRESO Al PROGRAMA </t>
  </si>
  <si>
    <t>EGRESOS</t>
  </si>
  <si>
    <t>EGRESOS CON PERFIL PRELABORAL</t>
  </si>
  <si>
    <t>EGRESOS CON PTI CUIDADOR</t>
  </si>
  <si>
    <t>SECCION A.2: INGRESOS POR CONDICIÓN DE SALUD</t>
  </si>
  <si>
    <t>CONDICIÓN DE SALUD</t>
  </si>
  <si>
    <t xml:space="preserve">    </t>
  </si>
  <si>
    <t>CONDICIÓN FÍSICA</t>
  </si>
  <si>
    <t>SÍNDROME DOLOROSO DE ORIGEN TRAUMÁTICO</t>
  </si>
  <si>
    <t>SÍNDROME DOLOROSO DE ORIGEN NO TRAUMÁTICO</t>
  </si>
  <si>
    <t>SECUELA DE ACCIDENTE CEREBRO VASCULAR (ACV)</t>
  </si>
  <si>
    <t>SECUELAS DE TRAUMATISMO ENCEFALO CRANEANO (TEC)</t>
  </si>
  <si>
    <t>SECUELA DE TRAUMATISMO RAQUIMEDULAR (TRM)</t>
  </si>
  <si>
    <t>OTRO DÉFICIT SECUNDARIO CON COMPROMISO NEUROMUSCULAR EN MENOR DE 20 AÑOS CONGÉNITO</t>
  </si>
  <si>
    <t>OTRO DÉFICIT SECUNDARIO CON COMPROMISO NEUROMUSCULAR EN MENOR DE 20 AÑOS ADQUIRIDO</t>
  </si>
  <si>
    <t xml:space="preserve">OTRO DÉFICIT SECUNDARIO CON COMPROMISO NEUROMUSCULAR  EN MAYOR DE 20 AÑOS </t>
  </si>
  <si>
    <t>AMPUTACIÓN POR PIE DIABETICO</t>
  </si>
  <si>
    <t>CONDICIÓN SENSORIAL VISUAL</t>
  </si>
  <si>
    <t>CONGÉNITO</t>
  </si>
  <si>
    <t>CONDICIÓN SENSORIAL AUDITIVO</t>
  </si>
  <si>
    <t>OTRAS CONDICIONES</t>
  </si>
  <si>
    <t>SECCIÓN A.3: EVALUACIÓN INICIAL</t>
  </si>
  <si>
    <t>A BENEFICIARIOS</t>
  </si>
  <si>
    <t xml:space="preserve"> </t>
  </si>
  <si>
    <t>SECCIÓN A.4: EVALUACIÓN INTERMEDIA</t>
  </si>
  <si>
    <t>SECCIÓN A.5: SESIONES DE REHABILITACIÓN</t>
  </si>
  <si>
    <t>SECCIÓN A.6: PROCEDIMIENTOS Y ACTIVIDADES</t>
  </si>
  <si>
    <t>EVALUACIÓN AYUDAS TÉCNICAS</t>
  </si>
  <si>
    <t>FISIOTERAPIA</t>
  </si>
  <si>
    <t>MASOTERAPIA</t>
  </si>
  <si>
    <t>EJERCICIOS TERAPÉUTICOS</t>
  </si>
  <si>
    <t>HABILITACIÓN Y/O REHABILITACIÓN EDUCACIONAL</t>
  </si>
  <si>
    <t>CONFECCIÓN ÓRTESIS Y/O ADAPTACIONES</t>
  </si>
  <si>
    <t>HABILITACIÓN Y REHABILITACIÓN DE AVD</t>
  </si>
  <si>
    <t>ADAPTACIÓN DEL HOGAR</t>
  </si>
  <si>
    <t>ACTIVIDADES RECREATIVAS</t>
  </si>
  <si>
    <t>ACTIVIDADES TERAPÉUTICAS</t>
  </si>
  <si>
    <t>ORIENTACIÓN Y MOVILIDAD</t>
  </si>
  <si>
    <t>ENTRENAMIENTO DE AYUDAS TECNICAS</t>
  </si>
  <si>
    <t>ORIENTACIÓN SOCIOLABORAL</t>
  </si>
  <si>
    <t>ORIENTACIÓN FAMILIAR Y A LA RED DE APOYO PARA EL TRABAJO</t>
  </si>
  <si>
    <t>GESTIÓN DE LA RED LOCAL PARA EL TRABAJO</t>
  </si>
  <si>
    <t>SECCIÓN A.7: CONSEJERÍA INDIVIDUAL AGENDADA</t>
  </si>
  <si>
    <t>SECCIÓN A.8: CONSEJERÍA FAMILIAR AGENDADA</t>
  </si>
  <si>
    <t>SECCIÓN A.9: VISITAS DOMICILIARIAS INTEGRALES</t>
  </si>
  <si>
    <t>SECCIÓN A.10:NÚMERO DE PERSONAS QUE INGRESAN Y NÚMERO DE SESIONES DE EDUCACIÓN GRUPAL</t>
  </si>
  <si>
    <t>NÙMERO DE PERSONAS (REHABILITACIÓN FÍSICA)</t>
  </si>
  <si>
    <t>NÙMERO DE SESIONES</t>
  </si>
  <si>
    <t xml:space="preserve">SECCIÓN A.11: PERSONAS QUE LOGRAN PARTICIPACION EN COMUNIDAD </t>
  </si>
  <si>
    <t>CON OBJETIVOS DE  HABILITACION Y REHABILITACION PRELABORAL</t>
  </si>
  <si>
    <t>Trabajo con objetivos de habilitación y rehabilitación</t>
  </si>
  <si>
    <t>Trabajo sin objetivos de habilitación y rehabilitación</t>
  </si>
  <si>
    <t>Dueña/o de casa</t>
  </si>
  <si>
    <t>SECCIÓN A.12: ACTIVIDADES Y PARTICIPACION</t>
  </si>
  <si>
    <t>TOTALES RBC</t>
  </si>
  <si>
    <t>TOTALES RI</t>
  </si>
  <si>
    <t>TOTALES RR</t>
  </si>
  <si>
    <t>OTROS TOTALES</t>
  </si>
  <si>
    <t xml:space="preserve"> Actividades </t>
  </si>
  <si>
    <t xml:space="preserve">Participantes </t>
  </si>
  <si>
    <t xml:space="preserve">DIAGNÓSTICO O PLANIFICACIÓN PARTICIPATIVA </t>
  </si>
  <si>
    <t>SECCIÓN B: NIVEL HOSPITALARIO</t>
  </si>
  <si>
    <t>SECCIÓN B.1: INGRESOS Y EGRESOS  AL PROGRAMA DE REHABILITACIÓN INTEGRAL</t>
  </si>
  <si>
    <t>ABIERTA</t>
  </si>
  <si>
    <t>CERRADA</t>
  </si>
  <si>
    <t>UPC</t>
  </si>
  <si>
    <t>Cuidados Medios y Básicos</t>
  </si>
  <si>
    <t>NEUROLÓGICOS TRAUMATISMO ENCÉFALO CRANEANO (TEC)</t>
  </si>
  <si>
    <t>NEUROLÓGICOS LM</t>
  </si>
  <si>
    <t>NEUROLÓGICOS ACV</t>
  </si>
  <si>
    <t>NEUROLÓGICAS TUMORES</t>
  </si>
  <si>
    <t>PARÁLISIS CEREBRAL</t>
  </si>
  <si>
    <t>QUEMADOS</t>
  </si>
  <si>
    <t>SENSORIALES AUDITIVOS</t>
  </si>
  <si>
    <t>SENSORIALES VISUALES</t>
  </si>
  <si>
    <t>TRAUMATOLÓGICOS</t>
  </si>
  <si>
    <t>AMPUTADOS</t>
  </si>
  <si>
    <t>AMPUTADOS PIE DIABÉTICO</t>
  </si>
  <si>
    <t>CARDIOVASCULAR</t>
  </si>
  <si>
    <t>RESPIRATORIO</t>
  </si>
  <si>
    <t>NEUROMUSCULARES AGUDAS</t>
  </si>
  <si>
    <t>NEUROMUSCULARES CRÓNICAS</t>
  </si>
  <si>
    <t>REUMATOLÓGICAS</t>
  </si>
  <si>
    <t>SECCIÓN B.2: EVALUACIÓN INICIAL</t>
  </si>
  <si>
    <t>SECCIÓN B.3: EVALUACION INTERMEDIA</t>
  </si>
  <si>
    <t>SECCIÓN B.4: SESIONES DE REHABILITACIÓN</t>
  </si>
  <si>
    <t>SECCION B.5: DERIVACIONES Y CONTINUIDAD EN LOS CUIDADOS</t>
  </si>
  <si>
    <t>SECCION B.6: PROCEDIMIENTOS Y OTRAS ACTIVIDADES</t>
  </si>
  <si>
    <t>TRATAMIENTO COMPRESIVO</t>
  </si>
  <si>
    <t>ATENCIÓN KINESIOLÓGICA INTEGRAL</t>
  </si>
  <si>
    <t>ENTRENAMIENTO PROTÉSICO</t>
  </si>
  <si>
    <t>EDUCACIÓN GRUPAL</t>
  </si>
  <si>
    <t>EDUCACIÓN FAMILIAR</t>
  </si>
  <si>
    <t>ASPIRACIÓN</t>
  </si>
  <si>
    <t>EVALUACIÓN DE LA VOZ, HABLA Y LENGUAJE</t>
  </si>
  <si>
    <t>TRATAMIENTO (VOZ, HABLA Y/O LENGUAJE)</t>
  </si>
  <si>
    <t xml:space="preserve">TRATAMIENTO FUNCIONES MOTORAS ORALES </t>
  </si>
  <si>
    <t>ESTIMULACIÓN COGNITIVA</t>
  </si>
  <si>
    <t>PREVENCIÓN DE DETERIORO DE ÓRGANOS FONO ARTICULATORIOS (OFA)</t>
  </si>
  <si>
    <t xml:space="preserve">EVALUACIÓN DE DEGLUCIÓN </t>
  </si>
  <si>
    <t>MANEJO TRASTORNO DEGLUCIÓN</t>
  </si>
  <si>
    <t>HABILITACIÓN Y REHABILITACIÓN EN ACTIVIDADES DE LA VIDA DIARIA (AVD)</t>
  </si>
  <si>
    <t>HABILITACIÓN Y REHABILITACIÓN LABORAL</t>
  </si>
  <si>
    <t>HABILITACIÓN Y REHABILITACIÓN EDUCACIONAL</t>
  </si>
  <si>
    <t>INTEGRACIÓN SENSORIAL</t>
  </si>
  <si>
    <t>PSICOTERAPIA INDIVIDUAL</t>
  </si>
  <si>
    <t>EGRESOS POR OTRAS CAUSAS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</si>
</sst>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1" formatCode="_-* #,##0_-;\-* #,##0_-;_-* &quot;-&quot;_-;_-@_-"/>
    <numFmt numFmtId="164" formatCode="_-* #,##0_-;\-* #,##0_-;_-* &quot;-&quot;??_-;_-@_-"/>
  </numFmts>
  <fonts count="20" x14ac:knownFonts="1">
    <font>
      <sz val="11"/>
      <color theme="1"/>
      <name val="Calibri"/>
      <family val="2"/>
      <scheme val="minor"/>
    </font>
    <font>
      <b/>
      <sz val="8"/>
      <name val="Verdana"/>
      <family val="2"/>
    </font>
    <font>
      <sz val="10"/>
      <name val="Verdana"/>
      <family val="2"/>
    </font>
    <font>
      <sz val="8"/>
      <name val="Verdana"/>
      <family val="2"/>
    </font>
    <font>
      <b/>
      <sz val="12"/>
      <name val="Verdana"/>
      <family val="2"/>
    </font>
    <font>
      <b/>
      <sz val="11"/>
      <name val="Verdana"/>
      <family val="2"/>
    </font>
    <font>
      <sz val="9"/>
      <name val="Verdana"/>
      <family val="2"/>
    </font>
    <font>
      <b/>
      <sz val="10"/>
      <name val="Verdana"/>
      <family val="2"/>
    </font>
    <font>
      <sz val="11"/>
      <name val="Verdana"/>
      <family val="2"/>
    </font>
    <font>
      <b/>
      <sz val="20"/>
      <name val="Verdana"/>
      <family val="2"/>
    </font>
    <font>
      <b/>
      <sz val="8"/>
      <color indexed="8"/>
      <name val="Verdana"/>
      <family val="2"/>
    </font>
    <font>
      <sz val="11"/>
      <color indexed="8"/>
      <name val="Verdana"/>
      <family val="2"/>
    </font>
    <font>
      <sz val="7"/>
      <name val="Verdana"/>
      <family val="2"/>
    </font>
    <font>
      <sz val="8"/>
      <color indexed="10"/>
      <name val="Verdana"/>
      <family val="2"/>
    </font>
    <font>
      <b/>
      <sz val="11"/>
      <color indexed="8"/>
      <name val="Verdana"/>
      <family val="2"/>
    </font>
    <font>
      <sz val="8"/>
      <color indexed="8"/>
      <name val="Verdana"/>
      <family val="2"/>
    </font>
    <font>
      <sz val="8"/>
      <color rgb="FFFF0000"/>
      <name val="Verdana"/>
      <family val="2"/>
    </font>
    <font>
      <sz val="10"/>
      <color rgb="FFFF0000"/>
      <name val="Verdana"/>
      <family val="2"/>
    </font>
    <font>
      <sz val="11"/>
      <color indexed="8"/>
      <name val="Calibri"/>
      <family val="2"/>
    </font>
    <font>
      <sz val="10"/>
      <name val="Arial"/>
      <family val="2"/>
    </font>
  </fonts>
  <fills count="10">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13"/>
        <bgColor indexed="64"/>
      </patternFill>
    </fill>
    <fill>
      <patternFill patternType="solid">
        <fgColor theme="9" tint="0.39994506668294322"/>
        <bgColor indexed="64"/>
      </patternFill>
    </fill>
    <fill>
      <patternFill patternType="solid">
        <fgColor indexed="26"/>
      </patternFill>
    </fill>
    <fill>
      <patternFill patternType="solid">
        <fgColor theme="0" tint="-4.9989318521683403E-2"/>
        <bgColor indexed="64"/>
      </patternFill>
    </fill>
    <fill>
      <patternFill patternType="solid">
        <fgColor theme="0" tint="-0.249977111117893"/>
        <bgColor indexed="64"/>
      </patternFill>
    </fill>
  </fills>
  <borders count="11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style="thin">
        <color indexed="64"/>
      </left>
      <right/>
      <top/>
      <bottom style="hair">
        <color indexed="64"/>
      </bottom>
      <diagonal/>
    </border>
    <border>
      <left style="thin">
        <color indexed="64"/>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diagonal/>
    </border>
    <border>
      <left/>
      <right style="thin">
        <color indexed="64"/>
      </right>
      <top/>
      <bottom/>
      <diagonal/>
    </border>
    <border>
      <left style="thin">
        <color indexed="9"/>
      </left>
      <right style="thin">
        <color indexed="9"/>
      </right>
      <top/>
      <bottom/>
      <diagonal/>
    </border>
    <border>
      <left/>
      <right style="double">
        <color indexed="64"/>
      </right>
      <top style="thin">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right/>
      <top/>
      <bottom style="hair">
        <color indexed="64"/>
      </bottom>
      <diagonal/>
    </border>
    <border>
      <left/>
      <right style="thin">
        <color indexed="9"/>
      </right>
      <top/>
      <bottom style="thin">
        <color indexed="64"/>
      </bottom>
      <diagonal/>
    </border>
    <border>
      <left style="thin">
        <color indexed="9"/>
      </left>
      <right style="thin">
        <color indexed="9"/>
      </right>
      <top style="thin">
        <color indexed="9"/>
      </top>
      <bottom style="thin">
        <color indexed="64"/>
      </bottom>
      <diagonal/>
    </border>
    <border>
      <left/>
      <right style="thin">
        <color indexed="9"/>
      </right>
      <top style="thin">
        <color indexed="9"/>
      </top>
      <bottom style="thin">
        <color indexed="64"/>
      </bottom>
      <diagonal/>
    </border>
    <border>
      <left/>
      <right/>
      <top style="thin">
        <color indexed="9"/>
      </top>
      <bottom style="thin">
        <color indexed="64"/>
      </bottom>
      <diagonal/>
    </border>
    <border>
      <left style="thin">
        <color indexed="9"/>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9"/>
      </left>
      <right style="thin">
        <color indexed="9"/>
      </right>
      <top/>
      <bottom style="thin">
        <color indexed="64"/>
      </bottom>
      <diagonal/>
    </border>
    <border>
      <left/>
      <right/>
      <top/>
      <bottom style="thin">
        <color indexed="9"/>
      </bottom>
      <diagonal/>
    </border>
    <border>
      <left style="thin">
        <color indexed="64"/>
      </left>
      <right style="thin">
        <color indexed="9"/>
      </right>
      <top style="thin">
        <color indexed="9"/>
      </top>
      <bottom style="thin">
        <color indexed="9"/>
      </bottom>
      <diagonal/>
    </border>
    <border>
      <left style="thin">
        <color indexed="9"/>
      </left>
      <right/>
      <top style="thin">
        <color indexed="9"/>
      </top>
      <bottom/>
      <diagonal/>
    </border>
    <border>
      <left/>
      <right/>
      <top style="hair">
        <color indexed="64"/>
      </top>
      <bottom/>
      <diagonal/>
    </border>
    <border>
      <left/>
      <right style="double">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hair">
        <color indexed="64"/>
      </left>
      <right style="double">
        <color indexed="64"/>
      </right>
      <top/>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s>
  <cellStyleXfs count="5">
    <xf numFmtId="0" fontId="0" fillId="0" borderId="0"/>
    <xf numFmtId="0" fontId="19" fillId="0" borderId="0"/>
    <xf numFmtId="41" fontId="18" fillId="0" borderId="0" applyFont="0" applyFill="0" applyBorder="0" applyAlignment="0" applyProtection="0"/>
    <xf numFmtId="0" fontId="19" fillId="0" borderId="0"/>
    <xf numFmtId="0" fontId="19" fillId="7" borderId="104" applyNumberFormat="0" applyFont="0" applyAlignment="0" applyProtection="0"/>
  </cellStyleXfs>
  <cellXfs count="960">
    <xf numFmtId="0" fontId="0" fillId="0" borderId="0" xfId="0"/>
    <xf numFmtId="0" fontId="3" fillId="0" borderId="0" xfId="0" applyNumberFormat="1" applyFont="1" applyFill="1" applyBorder="1" applyAlignment="1" applyProtection="1"/>
    <xf numFmtId="3" fontId="3" fillId="0" borderId="2" xfId="0" applyNumberFormat="1" applyFont="1" applyFill="1" applyBorder="1" applyAlignment="1" applyProtection="1"/>
    <xf numFmtId="3" fontId="3" fillId="3" borderId="8" xfId="0" applyNumberFormat="1" applyFont="1" applyFill="1" applyBorder="1" applyAlignment="1" applyProtection="1">
      <protection locked="0"/>
    </xf>
    <xf numFmtId="3" fontId="3" fillId="3" borderId="7" xfId="0" applyNumberFormat="1" applyFont="1" applyFill="1" applyBorder="1" applyAlignment="1" applyProtection="1">
      <protection locked="0"/>
    </xf>
    <xf numFmtId="3" fontId="3" fillId="3" borderId="10" xfId="0" applyNumberFormat="1" applyFont="1" applyFill="1" applyBorder="1" applyAlignment="1" applyProtection="1">
      <protection locked="0"/>
    </xf>
    <xf numFmtId="3" fontId="3" fillId="0" borderId="13" xfId="0" applyNumberFormat="1" applyFont="1" applyFill="1" applyBorder="1" applyAlignment="1" applyProtection="1"/>
    <xf numFmtId="3" fontId="3" fillId="3" borderId="14" xfId="0" applyNumberFormat="1" applyFont="1" applyFill="1" applyBorder="1" applyAlignment="1" applyProtection="1">
      <protection locked="0"/>
    </xf>
    <xf numFmtId="3" fontId="3" fillId="3" borderId="15" xfId="0" applyNumberFormat="1" applyFont="1" applyFill="1" applyBorder="1" applyAlignment="1" applyProtection="1">
      <protection locked="0"/>
    </xf>
    <xf numFmtId="3" fontId="3" fillId="3" borderId="16" xfId="0" applyNumberFormat="1" applyFont="1" applyFill="1" applyBorder="1" applyAlignment="1" applyProtection="1">
      <protection locked="0"/>
    </xf>
    <xf numFmtId="3" fontId="3" fillId="0" borderId="17" xfId="0" applyNumberFormat="1" applyFont="1" applyFill="1" applyBorder="1" applyAlignment="1" applyProtection="1"/>
    <xf numFmtId="3" fontId="3" fillId="3" borderId="19" xfId="0" applyNumberFormat="1" applyFont="1" applyFill="1" applyBorder="1" applyAlignment="1" applyProtection="1">
      <protection locked="0"/>
    </xf>
    <xf numFmtId="3" fontId="3" fillId="3" borderId="21" xfId="0" applyNumberFormat="1" applyFont="1" applyFill="1" applyBorder="1" applyAlignment="1" applyProtection="1">
      <protection locked="0"/>
    </xf>
    <xf numFmtId="3" fontId="3" fillId="3" borderId="22" xfId="0" applyNumberFormat="1" applyFont="1" applyFill="1" applyBorder="1" applyAlignment="1" applyProtection="1">
      <protection locked="0"/>
    </xf>
    <xf numFmtId="3" fontId="3" fillId="3" borderId="18" xfId="0" applyNumberFormat="1" applyFont="1" applyFill="1" applyBorder="1" applyAlignment="1" applyProtection="1">
      <protection locked="0"/>
    </xf>
    <xf numFmtId="3" fontId="3" fillId="3" borderId="20" xfId="0" applyNumberFormat="1" applyFont="1" applyFill="1" applyBorder="1" applyAlignment="1" applyProtection="1">
      <protection locked="0"/>
    </xf>
    <xf numFmtId="3" fontId="3" fillId="0" borderId="23" xfId="0" applyNumberFormat="1" applyFont="1" applyFill="1" applyBorder="1" applyAlignment="1" applyProtection="1"/>
    <xf numFmtId="3" fontId="3" fillId="3" borderId="25" xfId="0" applyNumberFormat="1" applyFont="1" applyFill="1" applyBorder="1" applyAlignment="1" applyProtection="1">
      <protection locked="0"/>
    </xf>
    <xf numFmtId="3" fontId="3" fillId="3" borderId="26" xfId="0" applyNumberFormat="1" applyFont="1" applyFill="1" applyBorder="1" applyAlignment="1" applyProtection="1">
      <protection locked="0"/>
    </xf>
    <xf numFmtId="3" fontId="3" fillId="3" borderId="27" xfId="0" applyNumberFormat="1" applyFont="1" applyFill="1" applyBorder="1" applyAlignment="1" applyProtection="1">
      <protection locked="0"/>
    </xf>
    <xf numFmtId="0" fontId="3" fillId="0" borderId="29" xfId="0" applyFont="1" applyFill="1" applyBorder="1" applyAlignment="1" applyProtection="1">
      <alignment horizontal="center" vertical="center" wrapText="1"/>
    </xf>
    <xf numFmtId="3" fontId="3" fillId="3" borderId="30" xfId="0" applyNumberFormat="1" applyFont="1" applyFill="1" applyBorder="1" applyAlignment="1" applyProtection="1">
      <protection locked="0"/>
    </xf>
    <xf numFmtId="3" fontId="3" fillId="3" borderId="17" xfId="0" applyNumberFormat="1" applyFont="1" applyFill="1" applyBorder="1" applyAlignment="1" applyProtection="1">
      <protection locked="0"/>
    </xf>
    <xf numFmtId="3" fontId="3" fillId="3" borderId="32" xfId="0" applyNumberFormat="1" applyFont="1" applyFill="1" applyBorder="1" applyAlignment="1" applyProtection="1">
      <protection locked="0"/>
    </xf>
    <xf numFmtId="3" fontId="3" fillId="0" borderId="30" xfId="0" applyNumberFormat="1" applyFont="1" applyFill="1" applyBorder="1" applyAlignment="1" applyProtection="1"/>
    <xf numFmtId="3" fontId="3" fillId="3" borderId="13" xfId="0" applyNumberFormat="1" applyFont="1" applyFill="1" applyBorder="1" applyAlignment="1" applyProtection="1">
      <protection locked="0"/>
    </xf>
    <xf numFmtId="3" fontId="3" fillId="3" borderId="23" xfId="0" applyNumberFormat="1" applyFont="1" applyFill="1" applyBorder="1" applyAlignment="1" applyProtection="1">
      <protection locked="0"/>
    </xf>
    <xf numFmtId="3" fontId="3" fillId="3" borderId="37" xfId="0" applyNumberFormat="1" applyFont="1" applyFill="1" applyBorder="1" applyAlignment="1" applyProtection="1">
      <protection locked="0"/>
    </xf>
    <xf numFmtId="3" fontId="3" fillId="3" borderId="39" xfId="0" applyNumberFormat="1" applyFont="1" applyFill="1" applyBorder="1" applyAlignment="1" applyProtection="1">
      <protection locked="0"/>
    </xf>
    <xf numFmtId="3" fontId="3" fillId="3" borderId="40" xfId="0" applyNumberFormat="1" applyFont="1" applyFill="1" applyBorder="1" applyAlignment="1" applyProtection="1">
      <protection locked="0"/>
    </xf>
    <xf numFmtId="3" fontId="3" fillId="3" borderId="34" xfId="0" applyNumberFormat="1" applyFont="1" applyFill="1" applyBorder="1" applyAlignment="1" applyProtection="1">
      <protection locked="0"/>
    </xf>
    <xf numFmtId="3" fontId="3" fillId="0" borderId="6" xfId="0" applyNumberFormat="1" applyFont="1" applyFill="1" applyBorder="1" applyAlignment="1" applyProtection="1"/>
    <xf numFmtId="3" fontId="3" fillId="3" borderId="43" xfId="0" applyNumberFormat="1" applyFont="1" applyFill="1" applyBorder="1" applyAlignment="1" applyProtection="1">
      <protection locked="0"/>
    </xf>
    <xf numFmtId="3" fontId="3" fillId="3" borderId="45" xfId="0" applyNumberFormat="1" applyFont="1" applyFill="1" applyBorder="1" applyAlignment="1" applyProtection="1">
      <protection locked="0"/>
    </xf>
    <xf numFmtId="3" fontId="3" fillId="0" borderId="32" xfId="0" applyNumberFormat="1" applyFont="1" applyFill="1" applyBorder="1" applyAlignment="1" applyProtection="1"/>
    <xf numFmtId="3" fontId="3" fillId="0" borderId="7" xfId="0" applyNumberFormat="1" applyFont="1" applyFill="1" applyBorder="1" applyAlignment="1" applyProtection="1"/>
    <xf numFmtId="3" fontId="3" fillId="0" borderId="10" xfId="0" applyNumberFormat="1" applyFont="1" applyFill="1" applyBorder="1" applyAlignment="1" applyProtection="1"/>
    <xf numFmtId="3" fontId="3" fillId="3" borderId="54" xfId="0" applyNumberFormat="1" applyFont="1" applyFill="1" applyBorder="1" applyAlignment="1" applyProtection="1">
      <protection locked="0"/>
    </xf>
    <xf numFmtId="0" fontId="3" fillId="0" borderId="2" xfId="0" applyFont="1" applyFill="1" applyBorder="1" applyAlignment="1">
      <alignment horizontal="center" vertical="center"/>
    </xf>
    <xf numFmtId="0" fontId="3" fillId="0" borderId="7"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2" fillId="2" borderId="0" xfId="0" applyFont="1" applyFill="1"/>
    <xf numFmtId="0" fontId="3" fillId="2" borderId="0" xfId="0" applyFont="1" applyFill="1"/>
    <xf numFmtId="0" fontId="3" fillId="2" borderId="0" xfId="0" applyFont="1" applyFill="1" applyBorder="1"/>
    <xf numFmtId="0" fontId="3" fillId="0" borderId="0" xfId="0" applyFont="1" applyFill="1" applyBorder="1"/>
    <xf numFmtId="0" fontId="3" fillId="5" borderId="0" xfId="0" applyFont="1" applyFill="1" applyBorder="1"/>
    <xf numFmtId="0" fontId="1" fillId="2" borderId="0" xfId="0" applyFont="1" applyFill="1" applyBorder="1" applyAlignment="1" applyProtection="1">
      <alignment vertical="center" wrapText="1"/>
    </xf>
    <xf numFmtId="0" fontId="5" fillId="2" borderId="0" xfId="0" applyFont="1" applyFill="1"/>
    <xf numFmtId="0" fontId="8" fillId="0" borderId="0" xfId="0" applyFont="1"/>
    <xf numFmtId="0" fontId="5" fillId="0" borderId="56" xfId="0" applyFont="1" applyFill="1" applyBorder="1" applyProtection="1"/>
    <xf numFmtId="0" fontId="8" fillId="2" borderId="0" xfId="0" applyFont="1" applyFill="1"/>
    <xf numFmtId="0" fontId="3" fillId="2" borderId="0" xfId="0" applyNumberFormat="1" applyFont="1" applyFill="1" applyBorder="1" applyAlignment="1" applyProtection="1"/>
    <xf numFmtId="3" fontId="3" fillId="3" borderId="4" xfId="0" applyNumberFormat="1" applyFont="1" applyFill="1" applyBorder="1" applyAlignment="1" applyProtection="1">
      <protection locked="0"/>
    </xf>
    <xf numFmtId="0" fontId="3" fillId="0" borderId="13" xfId="0" applyFont="1" applyFill="1" applyBorder="1" applyAlignment="1" applyProtection="1">
      <alignment vertical="center" wrapText="1"/>
    </xf>
    <xf numFmtId="0" fontId="3" fillId="0" borderId="17" xfId="0" applyFont="1" applyFill="1" applyBorder="1" applyAlignment="1" applyProtection="1">
      <alignment vertical="center" wrapText="1"/>
    </xf>
    <xf numFmtId="3" fontId="3" fillId="4" borderId="22" xfId="0" applyNumberFormat="1" applyFont="1" applyFill="1" applyBorder="1" applyAlignment="1" applyProtection="1"/>
    <xf numFmtId="0" fontId="3" fillId="2" borderId="17" xfId="0" applyFont="1" applyFill="1" applyBorder="1" applyAlignment="1" applyProtection="1">
      <alignment vertical="center" wrapText="1"/>
    </xf>
    <xf numFmtId="0" fontId="3" fillId="0" borderId="30" xfId="0" applyFont="1" applyFill="1" applyBorder="1" applyAlignment="1" applyProtection="1">
      <alignment vertical="center" wrapText="1"/>
    </xf>
    <xf numFmtId="0" fontId="3" fillId="0" borderId="32" xfId="0" applyFont="1" applyFill="1" applyBorder="1" applyAlignment="1" applyProtection="1">
      <alignment vertical="center" wrapText="1"/>
    </xf>
    <xf numFmtId="3" fontId="3" fillId="0" borderId="2" xfId="0" applyNumberFormat="1" applyFont="1" applyFill="1" applyBorder="1" applyAlignment="1" applyProtection="1">
      <alignment horizontal="left"/>
    </xf>
    <xf numFmtId="0" fontId="5" fillId="0" borderId="0" xfId="0" applyFont="1" applyFill="1" applyBorder="1" applyProtection="1"/>
    <xf numFmtId="0" fontId="8" fillId="0" borderId="0" xfId="0" applyFont="1" applyBorder="1"/>
    <xf numFmtId="0" fontId="3" fillId="0" borderId="2" xfId="0" applyFont="1" applyBorder="1" applyAlignment="1" applyProtection="1">
      <alignment horizontal="center" vertical="center" wrapText="1"/>
    </xf>
    <xf numFmtId="3" fontId="3" fillId="0" borderId="4" xfId="0" applyNumberFormat="1" applyFont="1" applyBorder="1" applyAlignment="1" applyProtection="1">
      <alignment horizontal="right" vertical="center"/>
    </xf>
    <xf numFmtId="3" fontId="3" fillId="3" borderId="7" xfId="0" applyNumberFormat="1" applyFont="1" applyFill="1" applyBorder="1" applyAlignment="1" applyProtection="1">
      <alignment horizontal="right"/>
      <protection locked="0"/>
    </xf>
    <xf numFmtId="3" fontId="3" fillId="3" borderId="8" xfId="0" applyNumberFormat="1" applyFont="1" applyFill="1" applyBorder="1" applyAlignment="1" applyProtection="1">
      <alignment horizontal="right"/>
      <protection locked="0"/>
    </xf>
    <xf numFmtId="3" fontId="3" fillId="3" borderId="10" xfId="0" applyNumberFormat="1" applyFont="1" applyFill="1" applyBorder="1" applyAlignment="1" applyProtection="1">
      <alignment horizontal="right"/>
      <protection locked="0"/>
    </xf>
    <xf numFmtId="3" fontId="3" fillId="3" borderId="2" xfId="0" applyNumberFormat="1" applyFont="1" applyFill="1" applyBorder="1" applyAlignment="1" applyProtection="1">
      <alignment horizontal="right"/>
      <protection locked="0"/>
    </xf>
    <xf numFmtId="3" fontId="3" fillId="3" borderId="21" xfId="0" applyNumberFormat="1" applyFont="1" applyFill="1" applyBorder="1" applyAlignment="1" applyProtection="1">
      <alignment horizontal="right"/>
      <protection locked="0"/>
    </xf>
    <xf numFmtId="3" fontId="3" fillId="3" borderId="19" xfId="0" applyNumberFormat="1" applyFont="1" applyFill="1" applyBorder="1" applyAlignment="1" applyProtection="1">
      <alignment horizontal="right"/>
      <protection locked="0"/>
    </xf>
    <xf numFmtId="3" fontId="3" fillId="3" borderId="22" xfId="0" applyNumberFormat="1" applyFont="1" applyFill="1" applyBorder="1" applyAlignment="1" applyProtection="1">
      <alignment horizontal="right"/>
      <protection locked="0"/>
    </xf>
    <xf numFmtId="3" fontId="3" fillId="3" borderId="17" xfId="0" applyNumberFormat="1" applyFont="1" applyFill="1" applyBorder="1" applyAlignment="1" applyProtection="1">
      <alignment horizontal="right"/>
      <protection locked="0"/>
    </xf>
    <xf numFmtId="3" fontId="3" fillId="3" borderId="26" xfId="0" applyNumberFormat="1" applyFont="1" applyFill="1" applyBorder="1" applyAlignment="1" applyProtection="1">
      <alignment horizontal="right"/>
      <protection locked="0"/>
    </xf>
    <xf numFmtId="3" fontId="3" fillId="3" borderId="24" xfId="0" applyNumberFormat="1" applyFont="1" applyFill="1" applyBorder="1" applyAlignment="1" applyProtection="1">
      <alignment horizontal="right"/>
      <protection locked="0"/>
    </xf>
    <xf numFmtId="3" fontId="3" fillId="3" borderId="27" xfId="0" applyNumberFormat="1" applyFont="1" applyFill="1" applyBorder="1" applyAlignment="1" applyProtection="1">
      <alignment horizontal="right"/>
      <protection locked="0"/>
    </xf>
    <xf numFmtId="3" fontId="3" fillId="3" borderId="23" xfId="0" applyNumberFormat="1" applyFont="1" applyFill="1" applyBorder="1" applyAlignment="1" applyProtection="1">
      <alignment horizontal="right"/>
      <protection locked="0"/>
    </xf>
    <xf numFmtId="3" fontId="3" fillId="3" borderId="40" xfId="0" applyNumberFormat="1" applyFont="1" applyFill="1" applyBorder="1" applyAlignment="1" applyProtection="1">
      <alignment horizontal="right"/>
      <protection locked="0"/>
    </xf>
    <xf numFmtId="3" fontId="3" fillId="3" borderId="31" xfId="0" applyNumberFormat="1" applyFont="1" applyFill="1" applyBorder="1" applyAlignment="1" applyProtection="1">
      <alignment horizontal="right"/>
      <protection locked="0"/>
    </xf>
    <xf numFmtId="3" fontId="3" fillId="3" borderId="41" xfId="0" applyNumberFormat="1" applyFont="1" applyFill="1" applyBorder="1" applyAlignment="1" applyProtection="1">
      <alignment horizontal="right"/>
      <protection locked="0"/>
    </xf>
    <xf numFmtId="3" fontId="3" fillId="3" borderId="30" xfId="0" applyNumberFormat="1" applyFont="1" applyFill="1" applyBorder="1" applyAlignment="1" applyProtection="1">
      <alignment horizontal="right"/>
      <protection locked="0"/>
    </xf>
    <xf numFmtId="3" fontId="3" fillId="3" borderId="43" xfId="0" applyNumberFormat="1" applyFont="1" applyFill="1" applyBorder="1" applyAlignment="1" applyProtection="1">
      <alignment horizontal="right"/>
      <protection locked="0"/>
    </xf>
    <xf numFmtId="3" fontId="3" fillId="3" borderId="44" xfId="0" applyNumberFormat="1" applyFont="1" applyFill="1" applyBorder="1" applyAlignment="1" applyProtection="1">
      <alignment horizontal="right"/>
      <protection locked="0"/>
    </xf>
    <xf numFmtId="3" fontId="3" fillId="3" borderId="45" xfId="0" applyNumberFormat="1" applyFont="1" applyFill="1" applyBorder="1" applyAlignment="1" applyProtection="1">
      <alignment horizontal="right"/>
      <protection locked="0"/>
    </xf>
    <xf numFmtId="3" fontId="3" fillId="3" borderId="6" xfId="0" applyNumberFormat="1" applyFont="1" applyFill="1" applyBorder="1" applyAlignment="1" applyProtection="1">
      <alignment horizontal="right"/>
      <protection locked="0"/>
    </xf>
    <xf numFmtId="0" fontId="5" fillId="2" borderId="0" xfId="0" applyFont="1" applyFill="1" applyProtection="1"/>
    <xf numFmtId="0" fontId="3" fillId="0" borderId="12" xfId="0" applyFont="1" applyFill="1" applyBorder="1" applyAlignment="1" applyProtection="1">
      <alignment horizontal="center" vertical="center" wrapText="1"/>
    </xf>
    <xf numFmtId="0" fontId="3" fillId="0" borderId="17" xfId="0" applyNumberFormat="1" applyFont="1" applyFill="1" applyBorder="1" applyAlignment="1" applyProtection="1">
      <alignment horizontal="left"/>
    </xf>
    <xf numFmtId="3" fontId="3" fillId="3" borderId="17" xfId="0" applyNumberFormat="1" applyFont="1" applyFill="1" applyBorder="1" applyAlignment="1" applyProtection="1">
      <alignment wrapText="1"/>
      <protection locked="0"/>
    </xf>
    <xf numFmtId="0" fontId="3" fillId="0" borderId="23" xfId="0" applyNumberFormat="1" applyFont="1" applyFill="1" applyBorder="1" applyAlignment="1" applyProtection="1">
      <alignment horizontal="left" vertical="center"/>
    </xf>
    <xf numFmtId="3" fontId="3" fillId="3" borderId="23" xfId="0" applyNumberFormat="1" applyFont="1" applyFill="1" applyBorder="1" applyAlignment="1" applyProtection="1">
      <alignment wrapText="1"/>
      <protection locked="0"/>
    </xf>
    <xf numFmtId="0" fontId="3" fillId="2" borderId="3" xfId="0" applyNumberFormat="1" applyFont="1" applyFill="1" applyBorder="1" applyAlignment="1" applyProtection="1">
      <alignment wrapText="1"/>
    </xf>
    <xf numFmtId="3" fontId="3" fillId="2" borderId="2" xfId="0" applyNumberFormat="1" applyFont="1" applyFill="1" applyBorder="1" applyAlignment="1" applyProtection="1"/>
    <xf numFmtId="3" fontId="3" fillId="0" borderId="26" xfId="0" applyNumberFormat="1" applyFont="1" applyFill="1" applyBorder="1" applyAlignment="1" applyProtection="1"/>
    <xf numFmtId="3" fontId="3" fillId="0" borderId="25" xfId="0" applyNumberFormat="1" applyFont="1" applyFill="1" applyBorder="1" applyAlignment="1" applyProtection="1"/>
    <xf numFmtId="3" fontId="3" fillId="0" borderId="27" xfId="0" applyNumberFormat="1" applyFont="1" applyFill="1" applyBorder="1" applyAlignment="1" applyProtection="1"/>
    <xf numFmtId="3" fontId="3" fillId="0" borderId="23" xfId="0" applyNumberFormat="1" applyFont="1" applyFill="1" applyBorder="1" applyAlignment="1" applyProtection="1">
      <alignment wrapText="1"/>
    </xf>
    <xf numFmtId="0" fontId="5" fillId="0" borderId="0" xfId="0" applyFont="1" applyProtection="1"/>
    <xf numFmtId="0" fontId="3" fillId="0" borderId="13" xfId="0" applyNumberFormat="1" applyFont="1" applyFill="1" applyBorder="1" applyAlignment="1" applyProtection="1">
      <alignment horizontal="left"/>
    </xf>
    <xf numFmtId="0" fontId="5" fillId="2" borderId="0" xfId="0" applyNumberFormat="1" applyFont="1" applyFill="1" applyBorder="1" applyAlignment="1" applyProtection="1">
      <alignment horizontal="left"/>
    </xf>
    <xf numFmtId="0" fontId="3" fillId="2" borderId="0" xfId="0" applyNumberFormat="1" applyFont="1" applyFill="1" applyBorder="1" applyAlignment="1" applyProtection="1">
      <alignment horizontal="left" wrapText="1"/>
    </xf>
    <xf numFmtId="164" fontId="6" fillId="2" borderId="0" xfId="0" applyNumberFormat="1" applyFont="1" applyFill="1" applyBorder="1" applyAlignment="1" applyProtection="1">
      <protection locked="0"/>
    </xf>
    <xf numFmtId="0" fontId="3" fillId="2" borderId="2" xfId="0" applyNumberFormat="1" applyFont="1" applyFill="1" applyBorder="1" applyAlignment="1" applyProtection="1">
      <alignment horizontal="center" vertical="center" wrapText="1"/>
    </xf>
    <xf numFmtId="0" fontId="3" fillId="2" borderId="4" xfId="0" applyNumberFormat="1" applyFont="1" applyFill="1" applyBorder="1" applyAlignment="1" applyProtection="1">
      <alignment horizontal="center" vertical="center" wrapText="1"/>
    </xf>
    <xf numFmtId="0" fontId="3" fillId="0" borderId="46" xfId="0" applyNumberFormat="1" applyFont="1" applyFill="1" applyBorder="1" applyAlignment="1" applyProtection="1">
      <alignment vertical="center"/>
    </xf>
    <xf numFmtId="0" fontId="3" fillId="0" borderId="36" xfId="0" applyFont="1" applyBorder="1" applyAlignment="1" applyProtection="1">
      <alignment horizontal="left" vertical="center"/>
    </xf>
    <xf numFmtId="0" fontId="3" fillId="0" borderId="36" xfId="0" applyFont="1" applyBorder="1" applyAlignment="1"/>
    <xf numFmtId="0" fontId="3" fillId="0" borderId="46" xfId="0" applyFont="1" applyBorder="1" applyAlignment="1" applyProtection="1">
      <alignment horizontal="left" vertical="center"/>
    </xf>
    <xf numFmtId="0" fontId="1" fillId="2" borderId="0" xfId="0" applyNumberFormat="1" applyFont="1" applyFill="1" applyBorder="1" applyAlignment="1" applyProtection="1">
      <alignment horizontal="left"/>
    </xf>
    <xf numFmtId="0" fontId="3" fillId="2" borderId="2" xfId="0" applyNumberFormat="1" applyFont="1" applyFill="1" applyBorder="1" applyAlignment="1" applyProtection="1">
      <alignment horizontal="center" vertical="center"/>
    </xf>
    <xf numFmtId="0" fontId="9" fillId="2" borderId="0" xfId="0" applyFont="1" applyFill="1"/>
    <xf numFmtId="0" fontId="3" fillId="2" borderId="30" xfId="0" applyNumberFormat="1" applyFont="1" applyFill="1" applyBorder="1" applyAlignment="1" applyProtection="1">
      <alignment horizontal="left"/>
    </xf>
    <xf numFmtId="0" fontId="3" fillId="2" borderId="17" xfId="0" applyNumberFormat="1" applyFont="1" applyFill="1" applyBorder="1" applyAlignment="1" applyProtection="1">
      <alignment horizontal="left"/>
    </xf>
    <xf numFmtId="0" fontId="3" fillId="2" borderId="23" xfId="0" applyNumberFormat="1" applyFont="1" applyFill="1" applyBorder="1" applyAlignment="1" applyProtection="1">
      <alignment wrapText="1"/>
    </xf>
    <xf numFmtId="0" fontId="8" fillId="2" borderId="0" xfId="0" applyFont="1" applyFill="1" applyAlignment="1" applyProtection="1"/>
    <xf numFmtId="0" fontId="8" fillId="2" borderId="0" xfId="0" applyFont="1" applyFill="1" applyBorder="1" applyAlignment="1" applyProtection="1"/>
    <xf numFmtId="0" fontId="3" fillId="2" borderId="42" xfId="0" applyFont="1" applyFill="1" applyBorder="1" applyAlignment="1" applyProtection="1">
      <alignment vertical="center"/>
    </xf>
    <xf numFmtId="0" fontId="3" fillId="2" borderId="48" xfId="0" applyFont="1" applyFill="1" applyBorder="1" applyAlignment="1" applyProtection="1">
      <alignment vertical="center"/>
    </xf>
    <xf numFmtId="0" fontId="3" fillId="2" borderId="11" xfId="0" applyFont="1" applyFill="1" applyBorder="1" applyAlignment="1" applyProtection="1">
      <alignment vertical="center"/>
    </xf>
    <xf numFmtId="3" fontId="3" fillId="3" borderId="2" xfId="0" applyNumberFormat="1" applyFont="1" applyFill="1" applyBorder="1" applyAlignment="1" applyProtection="1">
      <protection locked="0"/>
    </xf>
    <xf numFmtId="0" fontId="3" fillId="0" borderId="0" xfId="0" applyNumberFormat="1" applyFont="1" applyFill="1" applyBorder="1" applyAlignment="1" applyProtection="1">
      <alignment horizontal="left" wrapText="1"/>
    </xf>
    <xf numFmtId="164" fontId="6" fillId="0" borderId="0" xfId="0" applyNumberFormat="1" applyFont="1" applyFill="1" applyBorder="1" applyAlignment="1" applyProtection="1">
      <protection locked="0"/>
    </xf>
    <xf numFmtId="0" fontId="3" fillId="2" borderId="7" xfId="0" applyNumberFormat="1" applyFont="1" applyFill="1" applyBorder="1" applyAlignment="1" applyProtection="1">
      <alignment horizontal="center" vertical="center" wrapText="1"/>
    </xf>
    <xf numFmtId="0" fontId="3" fillId="0" borderId="30" xfId="0" applyNumberFormat="1" applyFont="1" applyFill="1" applyBorder="1" applyAlignment="1" applyProtection="1">
      <alignment horizontal="left" vertical="center" wrapText="1"/>
    </xf>
    <xf numFmtId="3" fontId="3" fillId="3" borderId="59" xfId="0" applyNumberFormat="1" applyFont="1" applyFill="1" applyBorder="1" applyAlignment="1" applyProtection="1">
      <protection locked="0"/>
    </xf>
    <xf numFmtId="0" fontId="3" fillId="0" borderId="17" xfId="0" applyNumberFormat="1" applyFont="1" applyFill="1" applyBorder="1" applyAlignment="1" applyProtection="1">
      <alignment horizontal="left" vertical="center" wrapText="1"/>
    </xf>
    <xf numFmtId="3" fontId="3" fillId="3" borderId="60" xfId="0" applyNumberFormat="1" applyFont="1" applyFill="1" applyBorder="1" applyAlignment="1" applyProtection="1">
      <protection locked="0"/>
    </xf>
    <xf numFmtId="0" fontId="3" fillId="0" borderId="23" xfId="0" applyNumberFormat="1" applyFont="1" applyFill="1" applyBorder="1" applyAlignment="1" applyProtection="1">
      <alignment horizontal="left" vertical="center" wrapText="1"/>
    </xf>
    <xf numFmtId="3" fontId="3" fillId="3" borderId="61" xfId="0" applyNumberFormat="1" applyFont="1" applyFill="1" applyBorder="1" applyAlignment="1" applyProtection="1">
      <protection locked="0"/>
    </xf>
    <xf numFmtId="0" fontId="3" fillId="0" borderId="0" xfId="0" applyFont="1" applyProtection="1"/>
    <xf numFmtId="0" fontId="3" fillId="0" borderId="47" xfId="0" applyFont="1" applyFill="1" applyBorder="1" applyAlignment="1" applyProtection="1">
      <alignment horizontal="center" vertical="center" wrapText="1"/>
    </xf>
    <xf numFmtId="0" fontId="3" fillId="0" borderId="62"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3" fontId="3" fillId="3" borderId="33" xfId="0" applyNumberFormat="1" applyFont="1" applyFill="1" applyBorder="1" applyAlignment="1" applyProtection="1">
      <protection locked="0"/>
    </xf>
    <xf numFmtId="3" fontId="3" fillId="3" borderId="63" xfId="0" applyNumberFormat="1" applyFont="1" applyFill="1" applyBorder="1" applyAlignment="1" applyProtection="1">
      <protection locked="0"/>
    </xf>
    <xf numFmtId="3" fontId="3" fillId="3" borderId="64" xfId="0" applyNumberFormat="1" applyFont="1" applyFill="1" applyBorder="1" applyAlignment="1" applyProtection="1">
      <protection locked="0"/>
    </xf>
    <xf numFmtId="3" fontId="3" fillId="3" borderId="36" xfId="0" applyNumberFormat="1" applyFont="1" applyFill="1" applyBorder="1" applyAlignment="1" applyProtection="1">
      <protection locked="0"/>
    </xf>
    <xf numFmtId="3" fontId="3" fillId="3" borderId="65" xfId="0" applyNumberFormat="1" applyFont="1" applyFill="1" applyBorder="1" applyAlignment="1" applyProtection="1">
      <protection locked="0"/>
    </xf>
    <xf numFmtId="3" fontId="3" fillId="3" borderId="66" xfId="0" applyNumberFormat="1" applyFont="1" applyFill="1" applyBorder="1" applyAlignment="1" applyProtection="1">
      <protection locked="0"/>
    </xf>
    <xf numFmtId="3" fontId="3" fillId="3" borderId="38" xfId="0" applyNumberFormat="1" applyFont="1" applyFill="1" applyBorder="1" applyAlignment="1" applyProtection="1">
      <protection locked="0"/>
    </xf>
    <xf numFmtId="3" fontId="3" fillId="3" borderId="67" xfId="0" applyNumberFormat="1" applyFont="1" applyFill="1" applyBorder="1" applyAlignment="1" applyProtection="1">
      <protection locked="0"/>
    </xf>
    <xf numFmtId="3" fontId="3" fillId="3" borderId="68" xfId="0" applyNumberFormat="1" applyFont="1" applyFill="1" applyBorder="1" applyAlignment="1" applyProtection="1">
      <protection locked="0"/>
    </xf>
    <xf numFmtId="0" fontId="3" fillId="0" borderId="35" xfId="0" applyNumberFormat="1" applyFont="1" applyFill="1" applyBorder="1" applyAlignment="1" applyProtection="1">
      <alignment horizontal="left" vertical="center" wrapText="1"/>
    </xf>
    <xf numFmtId="3" fontId="3" fillId="3" borderId="51" xfId="0" applyNumberFormat="1" applyFont="1" applyFill="1" applyBorder="1" applyAlignment="1" applyProtection="1">
      <protection locked="0"/>
    </xf>
    <xf numFmtId="3" fontId="3" fillId="3" borderId="69" xfId="0" applyNumberFormat="1" applyFont="1" applyFill="1" applyBorder="1" applyAlignment="1" applyProtection="1">
      <protection locked="0"/>
    </xf>
    <xf numFmtId="3" fontId="3" fillId="3" borderId="70" xfId="0" applyNumberFormat="1" applyFont="1" applyFill="1" applyBorder="1" applyAlignment="1" applyProtection="1">
      <protection locked="0"/>
    </xf>
    <xf numFmtId="3" fontId="3" fillId="3" borderId="35" xfId="0" applyNumberFormat="1" applyFont="1" applyFill="1" applyBorder="1" applyAlignment="1" applyProtection="1">
      <protection locked="0"/>
    </xf>
    <xf numFmtId="3" fontId="3" fillId="3" borderId="46" xfId="0" applyNumberFormat="1" applyFont="1" applyFill="1" applyBorder="1" applyAlignment="1" applyProtection="1">
      <protection locked="0"/>
    </xf>
    <xf numFmtId="3" fontId="3" fillId="3" borderId="71" xfId="0" applyNumberFormat="1" applyFont="1" applyFill="1" applyBorder="1" applyAlignment="1" applyProtection="1">
      <protection locked="0"/>
    </xf>
    <xf numFmtId="3" fontId="3" fillId="3" borderId="72" xfId="0" applyNumberFormat="1" applyFont="1" applyFill="1" applyBorder="1" applyAlignment="1" applyProtection="1">
      <protection locked="0"/>
    </xf>
    <xf numFmtId="3" fontId="3" fillId="3" borderId="55" xfId="0" applyNumberFormat="1" applyFont="1" applyFill="1" applyBorder="1" applyAlignment="1" applyProtection="1">
      <protection locked="0"/>
    </xf>
    <xf numFmtId="0" fontId="5" fillId="2" borderId="0" xfId="0" applyFont="1" applyFill="1" applyBorder="1"/>
    <xf numFmtId="0" fontId="7" fillId="2" borderId="0" xfId="0" applyFont="1" applyFill="1" applyBorder="1"/>
    <xf numFmtId="0" fontId="2" fillId="2" borderId="0" xfId="0" applyFont="1" applyFill="1" applyBorder="1"/>
    <xf numFmtId="0" fontId="8" fillId="2" borderId="0" xfId="0" applyFont="1" applyFill="1" applyBorder="1"/>
    <xf numFmtId="0" fontId="3" fillId="2" borderId="3" xfId="0" applyFont="1" applyFill="1" applyBorder="1" applyAlignment="1">
      <alignment horizontal="left" wrapText="1"/>
    </xf>
    <xf numFmtId="0" fontId="3" fillId="2" borderId="42" xfId="0" applyFont="1" applyFill="1" applyBorder="1" applyAlignment="1">
      <alignment horizontal="left" wrapText="1"/>
    </xf>
    <xf numFmtId="0" fontId="3" fillId="2" borderId="50" xfId="0" applyFont="1" applyFill="1" applyBorder="1" applyAlignment="1">
      <alignment horizontal="left" wrapText="1"/>
    </xf>
    <xf numFmtId="0" fontId="3" fillId="2" borderId="36" xfId="0" applyFont="1" applyFill="1" applyBorder="1" applyAlignment="1">
      <alignment horizontal="left" wrapText="1"/>
    </xf>
    <xf numFmtId="0" fontId="8" fillId="0" borderId="0" xfId="0" applyFont="1" applyBorder="1" applyAlignment="1">
      <alignment wrapText="1"/>
    </xf>
    <xf numFmtId="0" fontId="8" fillId="0" borderId="0" xfId="0" applyFont="1" applyAlignment="1">
      <alignment wrapText="1"/>
    </xf>
    <xf numFmtId="0" fontId="3" fillId="2" borderId="51" xfId="0" applyFont="1" applyFill="1" applyBorder="1" applyAlignment="1">
      <alignment horizontal="left" wrapText="1"/>
    </xf>
    <xf numFmtId="3" fontId="3" fillId="3" borderId="52" xfId="0" applyNumberFormat="1" applyFont="1" applyFill="1" applyBorder="1" applyAlignment="1" applyProtection="1">
      <alignment wrapText="1"/>
      <protection locked="0"/>
    </xf>
    <xf numFmtId="3" fontId="3" fillId="3" borderId="73" xfId="0" applyNumberFormat="1" applyFont="1" applyFill="1" applyBorder="1" applyAlignment="1" applyProtection="1">
      <alignment wrapText="1"/>
      <protection locked="0"/>
    </xf>
    <xf numFmtId="3" fontId="3" fillId="3" borderId="74" xfId="0" applyNumberFormat="1" applyFont="1" applyFill="1" applyBorder="1" applyAlignment="1" applyProtection="1">
      <alignment wrapText="1"/>
      <protection locked="0"/>
    </xf>
    <xf numFmtId="0" fontId="3" fillId="0" borderId="17" xfId="0" applyNumberFormat="1" applyFont="1" applyFill="1" applyBorder="1" applyAlignment="1" applyProtection="1">
      <alignment horizontal="left" vertical="center"/>
    </xf>
    <xf numFmtId="0" fontId="3" fillId="0" borderId="6" xfId="0" applyNumberFormat="1" applyFont="1" applyFill="1" applyBorder="1" applyAlignment="1" applyProtection="1">
      <alignment horizontal="left" vertical="center"/>
    </xf>
    <xf numFmtId="3" fontId="3" fillId="3" borderId="53" xfId="0" applyNumberFormat="1" applyFont="1" applyFill="1" applyBorder="1" applyAlignment="1" applyProtection="1">
      <alignment wrapText="1"/>
      <protection locked="0"/>
    </xf>
    <xf numFmtId="3" fontId="3" fillId="3" borderId="75" xfId="0" applyNumberFormat="1" applyFont="1" applyFill="1" applyBorder="1" applyAlignment="1" applyProtection="1">
      <alignment wrapText="1"/>
      <protection locked="0"/>
    </xf>
    <xf numFmtId="3" fontId="3" fillId="0" borderId="28" xfId="0" applyNumberFormat="1" applyFont="1" applyFill="1" applyBorder="1" applyAlignment="1" applyProtection="1"/>
    <xf numFmtId="3" fontId="3" fillId="0" borderId="76" xfId="0" applyNumberFormat="1" applyFont="1" applyFill="1" applyBorder="1" applyAlignment="1" applyProtection="1"/>
    <xf numFmtId="0" fontId="2" fillId="0" borderId="0" xfId="0" applyFont="1" applyFill="1" applyBorder="1"/>
    <xf numFmtId="3" fontId="3" fillId="2" borderId="13" xfId="0" applyNumberFormat="1" applyFont="1" applyFill="1" applyBorder="1" applyAlignment="1" applyProtection="1"/>
    <xf numFmtId="3" fontId="3" fillId="2" borderId="17" xfId="0" applyNumberFormat="1" applyFont="1" applyFill="1" applyBorder="1" applyAlignment="1" applyProtection="1"/>
    <xf numFmtId="3" fontId="3" fillId="2" borderId="23" xfId="0" applyNumberFormat="1" applyFont="1" applyFill="1" applyBorder="1" applyAlignment="1" applyProtection="1"/>
    <xf numFmtId="0" fontId="5" fillId="0" borderId="0" xfId="0" applyFont="1" applyFill="1" applyBorder="1"/>
    <xf numFmtId="0" fontId="3" fillId="0" borderId="33" xfId="0" applyFont="1" applyFill="1" applyBorder="1" applyAlignment="1"/>
    <xf numFmtId="0" fontId="3" fillId="0" borderId="36" xfId="0" applyFont="1" applyBorder="1" applyAlignment="1">
      <alignment wrapText="1"/>
    </xf>
    <xf numFmtId="0" fontId="3" fillId="0" borderId="36" xfId="0" applyFont="1" applyFill="1" applyBorder="1" applyAlignment="1"/>
    <xf numFmtId="0" fontId="3" fillId="0" borderId="36" xfId="0" applyFont="1" applyFill="1" applyBorder="1" applyAlignment="1">
      <alignment vertical="center" wrapText="1"/>
    </xf>
    <xf numFmtId="0" fontId="3" fillId="0" borderId="38" xfId="0" applyFont="1" applyBorder="1" applyAlignment="1"/>
    <xf numFmtId="0" fontId="3" fillId="0" borderId="1"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3" fillId="0" borderId="5" xfId="0" applyFont="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57"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10" fillId="2" borderId="0" xfId="0" applyFont="1" applyFill="1"/>
    <xf numFmtId="0" fontId="11" fillId="2" borderId="0" xfId="0" applyFont="1" applyFill="1"/>
    <xf numFmtId="0" fontId="11" fillId="2" borderId="0" xfId="0" applyFont="1" applyFill="1" applyProtection="1">
      <protection locked="0"/>
    </xf>
    <xf numFmtId="0" fontId="11" fillId="2" borderId="48" xfId="0" applyFont="1" applyFill="1" applyBorder="1"/>
    <xf numFmtId="0" fontId="11" fillId="2" borderId="0" xfId="0" applyFont="1" applyFill="1" applyBorder="1"/>
    <xf numFmtId="0" fontId="11" fillId="2" borderId="46" xfId="0" applyFont="1" applyFill="1" applyBorder="1"/>
    <xf numFmtId="3" fontId="3" fillId="0" borderId="2" xfId="0" applyNumberFormat="1" applyFont="1" applyFill="1" applyBorder="1" applyAlignment="1" applyProtection="1">
      <protection locked="0"/>
    </xf>
    <xf numFmtId="3" fontId="3" fillId="3" borderId="3" xfId="0" applyNumberFormat="1" applyFont="1" applyFill="1" applyBorder="1" applyAlignment="1" applyProtection="1">
      <protection locked="0"/>
    </xf>
    <xf numFmtId="3" fontId="3" fillId="0" borderId="13" xfId="0" applyNumberFormat="1" applyFont="1" applyFill="1" applyBorder="1" applyAlignment="1" applyProtection="1">
      <alignment vertical="center" wrapText="1"/>
      <protection locked="0"/>
    </xf>
    <xf numFmtId="3" fontId="3" fillId="0" borderId="13" xfId="0" applyNumberFormat="1" applyFont="1" applyFill="1" applyBorder="1" applyAlignment="1" applyProtection="1">
      <protection locked="0"/>
    </xf>
    <xf numFmtId="3" fontId="3" fillId="3" borderId="77" xfId="0" applyNumberFormat="1" applyFont="1" applyFill="1" applyBorder="1" applyAlignment="1" applyProtection="1">
      <protection locked="0"/>
    </xf>
    <xf numFmtId="3" fontId="3" fillId="3" borderId="50" xfId="0" applyNumberFormat="1" applyFont="1" applyFill="1" applyBorder="1" applyAlignment="1" applyProtection="1">
      <protection locked="0"/>
    </xf>
    <xf numFmtId="3" fontId="3" fillId="0" borderId="17" xfId="0" applyNumberFormat="1" applyFont="1" applyFill="1" applyBorder="1" applyAlignment="1" applyProtection="1">
      <alignment vertical="center" wrapText="1"/>
      <protection locked="0"/>
    </xf>
    <xf numFmtId="3" fontId="3" fillId="0" borderId="17" xfId="0" applyNumberFormat="1" applyFont="1" applyFill="1" applyBorder="1" applyAlignment="1" applyProtection="1">
      <protection locked="0"/>
    </xf>
    <xf numFmtId="3" fontId="3" fillId="4" borderId="21" xfId="0" applyNumberFormat="1" applyFont="1" applyFill="1" applyBorder="1" applyAlignment="1" applyProtection="1"/>
    <xf numFmtId="3" fontId="3" fillId="4" borderId="37" xfId="0" applyNumberFormat="1" applyFont="1" applyFill="1" applyBorder="1" applyAlignment="1" applyProtection="1"/>
    <xf numFmtId="3" fontId="3" fillId="2" borderId="17" xfId="0" applyNumberFormat="1" applyFont="1" applyFill="1" applyBorder="1" applyAlignment="1" applyProtection="1">
      <alignment vertical="center" wrapText="1"/>
      <protection locked="0"/>
    </xf>
    <xf numFmtId="3" fontId="3" fillId="2" borderId="32" xfId="0" applyNumberFormat="1" applyFont="1" applyFill="1" applyBorder="1" applyAlignment="1" applyProtection="1">
      <alignment vertical="center" wrapText="1"/>
      <protection locked="0"/>
    </xf>
    <xf numFmtId="3" fontId="3" fillId="0" borderId="32" xfId="0" applyNumberFormat="1" applyFont="1" applyFill="1" applyBorder="1" applyAlignment="1" applyProtection="1">
      <protection locked="0"/>
    </xf>
    <xf numFmtId="3" fontId="3" fillId="2" borderId="35" xfId="0" applyNumberFormat="1" applyFont="1" applyFill="1" applyBorder="1" applyAlignment="1" applyProtection="1">
      <alignment vertical="center" wrapText="1"/>
      <protection locked="0"/>
    </xf>
    <xf numFmtId="3" fontId="3" fillId="3" borderId="78" xfId="0" applyNumberFormat="1" applyFont="1" applyFill="1" applyBorder="1" applyAlignment="1" applyProtection="1">
      <protection locked="0"/>
    </xf>
    <xf numFmtId="3" fontId="3" fillId="3" borderId="79" xfId="0" applyNumberFormat="1" applyFont="1" applyFill="1" applyBorder="1" applyAlignment="1" applyProtection="1">
      <protection locked="0"/>
    </xf>
    <xf numFmtId="3" fontId="3" fillId="3" borderId="80" xfId="0" applyNumberFormat="1" applyFont="1" applyFill="1" applyBorder="1" applyAlignment="1" applyProtection="1">
      <protection locked="0"/>
    </xf>
    <xf numFmtId="3" fontId="3" fillId="0" borderId="35" xfId="0" applyNumberFormat="1" applyFont="1" applyFill="1" applyBorder="1" applyAlignment="1" applyProtection="1">
      <protection locked="0"/>
    </xf>
    <xf numFmtId="3" fontId="3" fillId="3" borderId="81" xfId="0" applyNumberFormat="1" applyFont="1" applyFill="1" applyBorder="1" applyAlignment="1" applyProtection="1">
      <protection locked="0"/>
    </xf>
    <xf numFmtId="3" fontId="3" fillId="2" borderId="23" xfId="0" applyNumberFormat="1" applyFont="1" applyFill="1" applyBorder="1" applyAlignment="1" applyProtection="1">
      <alignment vertical="center" wrapText="1"/>
      <protection locked="0"/>
    </xf>
    <xf numFmtId="3" fontId="3" fillId="2" borderId="6" xfId="0" applyNumberFormat="1" applyFont="1" applyFill="1" applyBorder="1" applyAlignment="1" applyProtection="1">
      <alignment vertical="center" wrapText="1"/>
      <protection locked="0"/>
    </xf>
    <xf numFmtId="3" fontId="3" fillId="0" borderId="23" xfId="0" applyNumberFormat="1" applyFont="1" applyFill="1" applyBorder="1" applyAlignment="1" applyProtection="1">
      <protection locked="0"/>
    </xf>
    <xf numFmtId="3" fontId="3" fillId="4" borderId="26" xfId="0" applyNumberFormat="1" applyFont="1" applyFill="1" applyBorder="1" applyAlignment="1" applyProtection="1"/>
    <xf numFmtId="3" fontId="3" fillId="4" borderId="11" xfId="0" applyNumberFormat="1" applyFont="1" applyFill="1" applyBorder="1" applyAlignment="1" applyProtection="1"/>
    <xf numFmtId="3" fontId="3" fillId="4" borderId="43" xfId="0" applyNumberFormat="1" applyFont="1" applyFill="1" applyBorder="1" applyAlignment="1" applyProtection="1"/>
    <xf numFmtId="3" fontId="3" fillId="4" borderId="45" xfId="0" applyNumberFormat="1" applyFont="1" applyFill="1" applyBorder="1" applyAlignment="1" applyProtection="1"/>
    <xf numFmtId="3" fontId="3" fillId="3" borderId="42" xfId="0" applyNumberFormat="1" applyFont="1" applyFill="1" applyBorder="1" applyAlignment="1" applyProtection="1">
      <protection locked="0"/>
    </xf>
    <xf numFmtId="3" fontId="3" fillId="0" borderId="7" xfId="0" applyNumberFormat="1" applyFont="1" applyFill="1" applyBorder="1" applyAlignment="1" applyProtection="1">
      <protection locked="0"/>
    </xf>
    <xf numFmtId="3" fontId="3" fillId="0" borderId="4" xfId="0" applyNumberFormat="1" applyFont="1" applyFill="1" applyBorder="1" applyAlignment="1" applyProtection="1">
      <protection locked="0"/>
    </xf>
    <xf numFmtId="3" fontId="3" fillId="0" borderId="10" xfId="0" applyNumberFormat="1" applyFont="1" applyFill="1" applyBorder="1" applyAlignment="1" applyProtection="1">
      <protection locked="0"/>
    </xf>
    <xf numFmtId="3" fontId="3" fillId="0" borderId="3" xfId="0" applyNumberFormat="1" applyFont="1" applyFill="1" applyBorder="1" applyAlignment="1" applyProtection="1">
      <protection locked="0"/>
    </xf>
    <xf numFmtId="3" fontId="3" fillId="0" borderId="1" xfId="0" applyNumberFormat="1" applyFont="1" applyFill="1" applyBorder="1" applyAlignment="1" applyProtection="1">
      <protection locked="0"/>
    </xf>
    <xf numFmtId="3" fontId="3" fillId="3" borderId="1" xfId="0" applyNumberFormat="1" applyFont="1" applyFill="1" applyBorder="1" applyAlignment="1" applyProtection="1">
      <protection locked="0"/>
    </xf>
    <xf numFmtId="0" fontId="3" fillId="0" borderId="22" xfId="0" applyFont="1" applyFill="1" applyBorder="1" applyAlignment="1" applyProtection="1">
      <alignment vertical="center" wrapText="1"/>
    </xf>
    <xf numFmtId="3" fontId="3" fillId="0" borderId="17" xfId="0" applyNumberFormat="1" applyFont="1" applyFill="1" applyBorder="1" applyAlignment="1" applyProtection="1">
      <alignment horizontal="left"/>
    </xf>
    <xf numFmtId="0" fontId="3" fillId="0" borderId="23" xfId="0" applyFont="1" applyFill="1" applyBorder="1" applyAlignment="1" applyProtection="1">
      <alignment vertical="center" wrapText="1"/>
    </xf>
    <xf numFmtId="3" fontId="3" fillId="0" borderId="6" xfId="0" applyNumberFormat="1" applyFont="1" applyFill="1" applyBorder="1" applyAlignment="1" applyProtection="1">
      <protection locked="0"/>
    </xf>
    <xf numFmtId="3" fontId="3" fillId="3" borderId="11" xfId="0" applyNumberFormat="1" applyFont="1" applyFill="1" applyBorder="1" applyAlignment="1" applyProtection="1">
      <protection locked="0"/>
    </xf>
    <xf numFmtId="3" fontId="3" fillId="0" borderId="4" xfId="0" applyNumberFormat="1" applyFont="1" applyBorder="1" applyAlignment="1" applyProtection="1">
      <alignment horizontal="right" vertical="center"/>
      <protection locked="0"/>
    </xf>
    <xf numFmtId="3" fontId="3" fillId="4" borderId="2" xfId="0" applyNumberFormat="1" applyFont="1" applyFill="1" applyBorder="1" applyAlignment="1" applyProtection="1">
      <alignment horizontal="right"/>
    </xf>
    <xf numFmtId="0" fontId="13" fillId="2" borderId="0" xfId="0" applyFont="1" applyFill="1" applyProtection="1">
      <protection locked="0"/>
    </xf>
    <xf numFmtId="3" fontId="3" fillId="0" borderId="30" xfId="0" applyNumberFormat="1" applyFont="1" applyBorder="1" applyAlignment="1" applyProtection="1">
      <alignment horizontal="right" vertical="center"/>
      <protection locked="0"/>
    </xf>
    <xf numFmtId="3" fontId="3" fillId="0" borderId="17" xfId="0" applyNumberFormat="1" applyFont="1" applyBorder="1" applyAlignment="1" applyProtection="1">
      <alignment horizontal="right" vertical="center"/>
      <protection locked="0"/>
    </xf>
    <xf numFmtId="3" fontId="3" fillId="3" borderId="81" xfId="0" applyNumberFormat="1" applyFont="1" applyFill="1" applyBorder="1" applyAlignment="1" applyProtection="1">
      <alignment horizontal="right"/>
      <protection locked="0"/>
    </xf>
    <xf numFmtId="3" fontId="3" fillId="3" borderId="82" xfId="0" applyNumberFormat="1" applyFont="1" applyFill="1" applyBorder="1" applyAlignment="1" applyProtection="1">
      <alignment horizontal="right"/>
      <protection locked="0"/>
    </xf>
    <xf numFmtId="3" fontId="3" fillId="3" borderId="80" xfId="0" applyNumberFormat="1" applyFont="1" applyFill="1" applyBorder="1" applyAlignment="1" applyProtection="1">
      <alignment horizontal="right"/>
      <protection locked="0"/>
    </xf>
    <xf numFmtId="3" fontId="3" fillId="3" borderId="35" xfId="0" applyNumberFormat="1" applyFont="1" applyFill="1" applyBorder="1" applyAlignment="1" applyProtection="1">
      <alignment horizontal="right"/>
      <protection locked="0"/>
    </xf>
    <xf numFmtId="3" fontId="3" fillId="0" borderId="23" xfId="0" applyNumberFormat="1" applyFont="1" applyBorder="1" applyAlignment="1" applyProtection="1">
      <alignment horizontal="right" vertical="center"/>
      <protection locked="0"/>
    </xf>
    <xf numFmtId="3" fontId="3" fillId="0" borderId="6" xfId="0" applyNumberFormat="1" applyFont="1" applyBorder="1" applyAlignment="1" applyProtection="1">
      <alignment horizontal="right"/>
      <protection locked="0"/>
    </xf>
    <xf numFmtId="0" fontId="14" fillId="0" borderId="0" xfId="0" applyFont="1"/>
    <xf numFmtId="0" fontId="3" fillId="0" borderId="28" xfId="0" applyFont="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3" fontId="3" fillId="0" borderId="13" xfId="0" applyNumberFormat="1" applyFont="1" applyFill="1" applyBorder="1" applyAlignment="1" applyProtection="1">
      <alignment horizontal="right"/>
      <protection locked="0"/>
    </xf>
    <xf numFmtId="3" fontId="3" fillId="0" borderId="83" xfId="0" applyNumberFormat="1" applyFont="1" applyFill="1" applyBorder="1" applyAlignment="1" applyProtection="1">
      <alignment horizontal="right"/>
      <protection locked="0"/>
    </xf>
    <xf numFmtId="3" fontId="3" fillId="3" borderId="83" xfId="0" applyNumberFormat="1" applyFont="1" applyFill="1" applyBorder="1" applyAlignment="1" applyProtection="1">
      <protection locked="0"/>
    </xf>
    <xf numFmtId="3" fontId="3" fillId="3" borderId="13" xfId="0" applyNumberFormat="1" applyFont="1" applyFill="1" applyBorder="1" applyAlignment="1" applyProtection="1">
      <alignment wrapText="1"/>
      <protection locked="0"/>
    </xf>
    <xf numFmtId="3" fontId="3" fillId="0" borderId="17" xfId="0" applyNumberFormat="1" applyFont="1" applyFill="1" applyBorder="1" applyAlignment="1" applyProtection="1">
      <alignment horizontal="right"/>
      <protection locked="0"/>
    </xf>
    <xf numFmtId="3" fontId="3" fillId="0" borderId="52" xfId="0" applyNumberFormat="1" applyFont="1" applyFill="1" applyBorder="1" applyAlignment="1" applyProtection="1">
      <alignment horizontal="right"/>
      <protection locked="0"/>
    </xf>
    <xf numFmtId="3" fontId="3" fillId="3" borderId="52" xfId="0" applyNumberFormat="1" applyFont="1" applyFill="1" applyBorder="1" applyAlignment="1" applyProtection="1">
      <protection locked="0"/>
    </xf>
    <xf numFmtId="3" fontId="3" fillId="0" borderId="23" xfId="0" applyNumberFormat="1" applyFont="1" applyFill="1" applyBorder="1" applyAlignment="1" applyProtection="1">
      <alignment horizontal="right" vertical="center"/>
      <protection locked="0"/>
    </xf>
    <xf numFmtId="3" fontId="3" fillId="0" borderId="53" xfId="0" applyNumberFormat="1" applyFont="1" applyFill="1" applyBorder="1" applyAlignment="1" applyProtection="1">
      <alignment horizontal="right"/>
      <protection locked="0"/>
    </xf>
    <xf numFmtId="3" fontId="3" fillId="3" borderId="53" xfId="0" applyNumberFormat="1" applyFont="1" applyFill="1" applyBorder="1" applyAlignment="1" applyProtection="1">
      <protection locked="0"/>
    </xf>
    <xf numFmtId="3" fontId="3" fillId="2" borderId="3" xfId="0" applyNumberFormat="1" applyFont="1" applyFill="1" applyBorder="1" applyAlignment="1" applyProtection="1">
      <alignment horizontal="right" wrapText="1"/>
      <protection locked="0"/>
    </xf>
    <xf numFmtId="3" fontId="3" fillId="2" borderId="2" xfId="0" applyNumberFormat="1" applyFont="1" applyFill="1" applyBorder="1" applyAlignment="1" applyProtection="1">
      <alignment horizontal="right" wrapText="1"/>
      <protection locked="0"/>
    </xf>
    <xf numFmtId="3" fontId="3" fillId="0" borderId="26" xfId="0" applyNumberFormat="1" applyFont="1" applyFill="1" applyBorder="1" applyAlignment="1" applyProtection="1">
      <protection locked="0"/>
    </xf>
    <xf numFmtId="3" fontId="3" fillId="0" borderId="39" xfId="0" applyNumberFormat="1" applyFont="1" applyFill="1" applyBorder="1" applyAlignment="1" applyProtection="1">
      <protection locked="0"/>
    </xf>
    <xf numFmtId="3" fontId="3" fillId="0" borderId="27" xfId="0" applyNumberFormat="1" applyFont="1" applyFill="1" applyBorder="1" applyAlignment="1" applyProtection="1">
      <protection locked="0"/>
    </xf>
    <xf numFmtId="3" fontId="3" fillId="0" borderId="38" xfId="0" applyNumberFormat="1" applyFont="1" applyFill="1" applyBorder="1" applyAlignment="1" applyProtection="1">
      <protection locked="0"/>
    </xf>
    <xf numFmtId="3" fontId="3" fillId="0" borderId="53" xfId="0" applyNumberFormat="1" applyFont="1" applyFill="1" applyBorder="1" applyAlignment="1" applyProtection="1">
      <protection locked="0"/>
    </xf>
    <xf numFmtId="3" fontId="3" fillId="0" borderId="25" xfId="0" applyNumberFormat="1" applyFont="1" applyFill="1" applyBorder="1" applyAlignment="1" applyProtection="1">
      <protection locked="0"/>
    </xf>
    <xf numFmtId="3" fontId="3" fillId="0" borderId="23" xfId="0" applyNumberFormat="1" applyFont="1" applyFill="1" applyBorder="1" applyAlignment="1" applyProtection="1">
      <alignment wrapText="1"/>
      <protection locked="0"/>
    </xf>
    <xf numFmtId="0" fontId="3" fillId="2" borderId="0" xfId="0" applyNumberFormat="1" applyFont="1" applyFill="1" applyBorder="1" applyAlignment="1" applyProtection="1">
      <protection locked="0"/>
    </xf>
    <xf numFmtId="3" fontId="3" fillId="2" borderId="2" xfId="0" applyNumberFormat="1" applyFont="1" applyFill="1" applyBorder="1" applyAlignment="1" applyProtection="1">
      <protection locked="0"/>
    </xf>
    <xf numFmtId="0" fontId="5" fillId="0" borderId="0" xfId="0" applyNumberFormat="1" applyFont="1" applyFill="1" applyBorder="1" applyAlignment="1" applyProtection="1">
      <alignment horizontal="left"/>
    </xf>
    <xf numFmtId="0" fontId="3" fillId="0" borderId="46" xfId="0" applyFont="1" applyFill="1" applyBorder="1" applyAlignment="1" applyProtection="1">
      <alignment horizontal="left" vertical="center"/>
    </xf>
    <xf numFmtId="0" fontId="15" fillId="0" borderId="0" xfId="0" applyFont="1"/>
    <xf numFmtId="0" fontId="3" fillId="0" borderId="46" xfId="0" applyFont="1" applyFill="1" applyBorder="1" applyAlignment="1" applyProtection="1">
      <alignment horizontal="left" vertical="center" wrapText="1"/>
    </xf>
    <xf numFmtId="3" fontId="3" fillId="3" borderId="6" xfId="0" applyNumberFormat="1" applyFont="1" applyFill="1" applyBorder="1" applyAlignment="1" applyProtection="1">
      <protection locked="0"/>
    </xf>
    <xf numFmtId="0" fontId="2" fillId="2" borderId="0" xfId="0" applyFont="1" applyFill="1" applyProtection="1">
      <protection locked="0"/>
    </xf>
    <xf numFmtId="3" fontId="3" fillId="2" borderId="11" xfId="0" applyNumberFormat="1" applyFont="1" applyFill="1" applyBorder="1" applyAlignment="1" applyProtection="1">
      <alignment vertical="center"/>
    </xf>
    <xf numFmtId="164" fontId="6" fillId="0" borderId="84" xfId="0" applyNumberFormat="1" applyFont="1" applyFill="1" applyBorder="1" applyAlignment="1" applyProtection="1">
      <protection locked="0"/>
    </xf>
    <xf numFmtId="164" fontId="6" fillId="0" borderId="85" xfId="0" applyNumberFormat="1" applyFont="1" applyFill="1" applyBorder="1" applyAlignment="1" applyProtection="1">
      <protection locked="0"/>
    </xf>
    <xf numFmtId="0" fontId="6" fillId="0" borderId="86" xfId="0" applyFont="1" applyFill="1" applyBorder="1" applyAlignment="1" applyProtection="1">
      <alignment vertical="center"/>
    </xf>
    <xf numFmtId="0" fontId="8" fillId="0" borderId="85" xfId="0" applyFont="1" applyBorder="1"/>
    <xf numFmtId="0" fontId="8" fillId="0" borderId="87" xfId="0" applyFont="1" applyBorder="1"/>
    <xf numFmtId="0" fontId="8" fillId="0" borderId="88" xfId="0" applyFont="1" applyBorder="1"/>
    <xf numFmtId="0" fontId="11" fillId="0" borderId="88" xfId="0" applyFont="1" applyBorder="1"/>
    <xf numFmtId="3" fontId="3" fillId="0" borderId="30" xfId="0" applyNumberFormat="1" applyFont="1" applyFill="1" applyBorder="1" applyAlignment="1" applyProtection="1">
      <protection locked="0"/>
    </xf>
    <xf numFmtId="0" fontId="3" fillId="0" borderId="91"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protection locked="0"/>
    </xf>
    <xf numFmtId="0" fontId="7" fillId="0" borderId="0" xfId="0" applyFont="1" applyFill="1" applyBorder="1"/>
    <xf numFmtId="0" fontId="2" fillId="0" borderId="92" xfId="0" applyFont="1" applyFill="1" applyBorder="1"/>
    <xf numFmtId="0" fontId="2" fillId="0" borderId="88" xfId="0" applyFont="1" applyFill="1" applyBorder="1"/>
    <xf numFmtId="0" fontId="3" fillId="0" borderId="88" xfId="0" applyFont="1" applyFill="1" applyBorder="1"/>
    <xf numFmtId="0" fontId="3" fillId="0" borderId="92" xfId="0" applyFont="1" applyFill="1" applyBorder="1"/>
    <xf numFmtId="0" fontId="3" fillId="0" borderId="84" xfId="0" applyFont="1" applyFill="1" applyBorder="1"/>
    <xf numFmtId="0" fontId="11" fillId="0" borderId="93" xfId="0" applyFont="1" applyFill="1" applyBorder="1" applyProtection="1">
      <protection locked="0"/>
    </xf>
    <xf numFmtId="0" fontId="11" fillId="0" borderId="93" xfId="0" applyFont="1" applyFill="1" applyBorder="1"/>
    <xf numFmtId="0" fontId="11" fillId="0" borderId="94" xfId="0" applyFont="1" applyBorder="1"/>
    <xf numFmtId="0" fontId="8" fillId="0" borderId="95" xfId="0" applyFont="1" applyBorder="1"/>
    <xf numFmtId="49" fontId="3" fillId="2" borderId="46" xfId="0" applyNumberFormat="1" applyFont="1" applyFill="1" applyBorder="1" applyAlignment="1">
      <alignment horizontal="center" vertical="center" wrapText="1"/>
    </xf>
    <xf numFmtId="49" fontId="3" fillId="2" borderId="2" xfId="0" applyNumberFormat="1" applyFont="1" applyFill="1" applyBorder="1" applyAlignment="1">
      <alignment horizontal="center" vertical="center" wrapText="1"/>
    </xf>
    <xf numFmtId="0" fontId="3" fillId="0" borderId="55" xfId="0" applyFont="1" applyFill="1" applyBorder="1" applyAlignment="1" applyProtection="1">
      <alignment horizontal="center" vertical="center" wrapText="1"/>
    </xf>
    <xf numFmtId="3" fontId="3" fillId="0" borderId="4" xfId="0" applyNumberFormat="1" applyFont="1" applyFill="1" applyBorder="1" applyAlignment="1" applyProtection="1">
      <alignment horizontal="right"/>
      <protection locked="0"/>
    </xf>
    <xf numFmtId="3" fontId="3" fillId="3" borderId="28" xfId="0" applyNumberFormat="1" applyFont="1" applyFill="1" applyBorder="1" applyAlignment="1" applyProtection="1">
      <protection locked="0"/>
    </xf>
    <xf numFmtId="0" fontId="16" fillId="2" borderId="0" xfId="0" applyNumberFormat="1" applyFont="1" applyFill="1" applyBorder="1" applyAlignment="1" applyProtection="1">
      <protection locked="0"/>
    </xf>
    <xf numFmtId="3" fontId="3" fillId="2" borderId="42" xfId="0" applyNumberFormat="1" applyFont="1" applyFill="1" applyBorder="1" applyAlignment="1" applyProtection="1">
      <alignment horizontal="right" wrapText="1"/>
      <protection locked="0"/>
    </xf>
    <xf numFmtId="3" fontId="3" fillId="2" borderId="6" xfId="0" applyNumberFormat="1" applyFont="1" applyFill="1" applyBorder="1" applyAlignment="1" applyProtection="1">
      <alignment horizontal="right" wrapText="1"/>
      <protection locked="0"/>
    </xf>
    <xf numFmtId="3" fontId="3" fillId="0" borderId="11" xfId="0" applyNumberFormat="1" applyFont="1" applyFill="1" applyBorder="1" applyAlignment="1" applyProtection="1">
      <alignment horizontal="right"/>
      <protection locked="0"/>
    </xf>
    <xf numFmtId="3" fontId="3" fillId="3" borderId="48" xfId="0" applyNumberFormat="1" applyFont="1" applyFill="1" applyBorder="1" applyAlignment="1" applyProtection="1">
      <protection locked="0"/>
    </xf>
    <xf numFmtId="3" fontId="3" fillId="2" borderId="50" xfId="0" applyNumberFormat="1" applyFont="1" applyFill="1" applyBorder="1" applyAlignment="1" applyProtection="1">
      <alignment horizontal="right" wrapText="1"/>
      <protection locked="0"/>
    </xf>
    <xf numFmtId="3" fontId="3" fillId="2" borderId="13" xfId="0" applyNumberFormat="1" applyFont="1" applyFill="1" applyBorder="1" applyAlignment="1" applyProtection="1">
      <alignment horizontal="right" wrapText="1"/>
      <protection locked="0"/>
    </xf>
    <xf numFmtId="3" fontId="3" fillId="0" borderId="77" xfId="0" applyNumberFormat="1" applyFont="1" applyFill="1" applyBorder="1" applyAlignment="1" applyProtection="1">
      <alignment horizontal="right"/>
      <protection locked="0"/>
    </xf>
    <xf numFmtId="3" fontId="3" fillId="2" borderId="36" xfId="0" applyNumberFormat="1" applyFont="1" applyFill="1" applyBorder="1" applyAlignment="1" applyProtection="1">
      <alignment horizontal="right" wrapText="1"/>
      <protection locked="0"/>
    </xf>
    <xf numFmtId="3" fontId="3" fillId="2" borderId="17" xfId="0" applyNumberFormat="1" applyFont="1" applyFill="1" applyBorder="1" applyAlignment="1" applyProtection="1">
      <alignment horizontal="right" wrapText="1"/>
      <protection locked="0"/>
    </xf>
    <xf numFmtId="3" fontId="3" fillId="0" borderId="37" xfId="0" applyNumberFormat="1" applyFont="1" applyFill="1" applyBorder="1" applyAlignment="1" applyProtection="1">
      <alignment horizontal="right"/>
      <protection locked="0"/>
    </xf>
    <xf numFmtId="0" fontId="16" fillId="2" borderId="0" xfId="0" applyFont="1" applyFill="1" applyProtection="1">
      <protection locked="0"/>
    </xf>
    <xf numFmtId="3" fontId="3" fillId="2" borderId="51" xfId="0" applyNumberFormat="1" applyFont="1" applyFill="1" applyBorder="1" applyAlignment="1" applyProtection="1">
      <alignment horizontal="right" wrapText="1"/>
      <protection locked="0"/>
    </xf>
    <xf numFmtId="3" fontId="15" fillId="0" borderId="32" xfId="0" applyNumberFormat="1" applyFont="1" applyBorder="1" applyAlignment="1" applyProtection="1">
      <alignment horizontal="right"/>
      <protection locked="0"/>
    </xf>
    <xf numFmtId="3" fontId="3" fillId="0" borderId="54" xfId="0" applyNumberFormat="1" applyFont="1" applyFill="1" applyBorder="1" applyAlignment="1" applyProtection="1">
      <alignment horizontal="right"/>
      <protection locked="0"/>
    </xf>
    <xf numFmtId="3" fontId="3" fillId="3" borderId="96" xfId="0" applyNumberFormat="1" applyFont="1" applyFill="1" applyBorder="1" applyAlignment="1" applyProtection="1">
      <protection locked="0"/>
    </xf>
    <xf numFmtId="3" fontId="3" fillId="0" borderId="2" xfId="0" applyNumberFormat="1" applyFont="1" applyFill="1" applyBorder="1" applyAlignment="1" applyProtection="1">
      <alignment horizontal="center"/>
    </xf>
    <xf numFmtId="3" fontId="15" fillId="0" borderId="28" xfId="0" applyNumberFormat="1" applyFont="1" applyBorder="1" applyProtection="1">
      <protection locked="0"/>
    </xf>
    <xf numFmtId="3" fontId="3" fillId="2" borderId="35" xfId="0" applyNumberFormat="1" applyFont="1" applyFill="1" applyBorder="1" applyAlignment="1" applyProtection="1">
      <alignment horizontal="right" wrapText="1"/>
      <protection locked="0"/>
    </xf>
    <xf numFmtId="3" fontId="3" fillId="0" borderId="55" xfId="0" applyNumberFormat="1" applyFont="1" applyFill="1" applyBorder="1" applyAlignment="1" applyProtection="1">
      <alignment horizontal="right"/>
      <protection locked="0"/>
    </xf>
    <xf numFmtId="0" fontId="16" fillId="2" borderId="46" xfId="0" applyFont="1" applyFill="1" applyBorder="1" applyProtection="1">
      <protection locked="0"/>
    </xf>
    <xf numFmtId="0" fontId="3" fillId="0" borderId="51" xfId="0" applyFont="1" applyFill="1" applyBorder="1" applyAlignment="1">
      <alignment horizontal="left" wrapText="1"/>
    </xf>
    <xf numFmtId="3" fontId="3" fillId="0" borderId="0" xfId="0" applyNumberFormat="1" applyFont="1" applyFill="1" applyBorder="1" applyAlignment="1" applyProtection="1">
      <alignment horizontal="right"/>
      <protection locked="0"/>
    </xf>
    <xf numFmtId="3" fontId="3" fillId="0" borderId="6" xfId="0" applyNumberFormat="1" applyFont="1" applyFill="1" applyBorder="1" applyAlignment="1" applyProtection="1">
      <alignment horizontal="right"/>
      <protection locked="0"/>
    </xf>
    <xf numFmtId="3" fontId="3" fillId="0" borderId="23" xfId="0" applyNumberFormat="1" applyFont="1" applyFill="1" applyBorder="1" applyAlignment="1" applyProtection="1">
      <alignment horizontal="right"/>
      <protection locked="0"/>
    </xf>
    <xf numFmtId="3" fontId="3" fillId="0" borderId="39" xfId="0" applyNumberFormat="1" applyFont="1" applyFill="1" applyBorder="1" applyAlignment="1" applyProtection="1">
      <alignment horizontal="right"/>
      <protection locked="0"/>
    </xf>
    <xf numFmtId="0" fontId="13" fillId="2" borderId="0" xfId="0" applyNumberFormat="1" applyFont="1" applyFill="1" applyBorder="1" applyAlignment="1" applyProtection="1"/>
    <xf numFmtId="0" fontId="13" fillId="2" borderId="0" xfId="0" applyNumberFormat="1" applyFont="1" applyFill="1" applyBorder="1" applyAlignment="1" applyProtection="1">
      <protection locked="0"/>
    </xf>
    <xf numFmtId="3" fontId="3" fillId="0" borderId="28" xfId="0" applyNumberFormat="1" applyFont="1" applyFill="1" applyBorder="1" applyAlignment="1" applyProtection="1">
      <protection locked="0"/>
    </xf>
    <xf numFmtId="3" fontId="3" fillId="0" borderId="76" xfId="0" applyNumberFormat="1" applyFont="1" applyFill="1" applyBorder="1" applyAlignment="1" applyProtection="1">
      <protection locked="0"/>
    </xf>
    <xf numFmtId="0" fontId="5" fillId="0" borderId="0" xfId="0" applyFont="1" applyFill="1" applyProtection="1"/>
    <xf numFmtId="0" fontId="3" fillId="0" borderId="50" xfId="0" applyFont="1" applyFill="1" applyBorder="1" applyAlignment="1"/>
    <xf numFmtId="3" fontId="11" fillId="2" borderId="0" xfId="0" applyNumberFormat="1" applyFont="1" applyFill="1"/>
    <xf numFmtId="3" fontId="3" fillId="3" borderId="98" xfId="0" applyNumberFormat="1" applyFont="1" applyFill="1" applyBorder="1" applyAlignment="1" applyProtection="1">
      <protection locked="0"/>
    </xf>
    <xf numFmtId="3" fontId="3" fillId="3" borderId="99" xfId="0" applyNumberFormat="1" applyFont="1" applyFill="1" applyBorder="1" applyAlignment="1" applyProtection="1">
      <protection locked="0"/>
    </xf>
    <xf numFmtId="3" fontId="3" fillId="3" borderId="100" xfId="0" applyNumberFormat="1" applyFont="1" applyFill="1" applyBorder="1" applyAlignment="1" applyProtection="1">
      <protection locked="0"/>
    </xf>
    <xf numFmtId="3" fontId="3" fillId="3" borderId="101" xfId="0" applyNumberFormat="1" applyFont="1" applyFill="1" applyBorder="1" applyAlignment="1" applyProtection="1">
      <protection locked="0"/>
    </xf>
    <xf numFmtId="3" fontId="3" fillId="3" borderId="102" xfId="0" applyNumberFormat="1" applyFont="1" applyFill="1" applyBorder="1" applyAlignment="1" applyProtection="1">
      <protection locked="0"/>
    </xf>
    <xf numFmtId="3" fontId="15" fillId="0" borderId="3" xfId="0" applyNumberFormat="1" applyFont="1" applyBorder="1" applyProtection="1">
      <protection locked="0"/>
    </xf>
    <xf numFmtId="3" fontId="3" fillId="0" borderId="98" xfId="0" applyNumberFormat="1" applyFont="1" applyFill="1" applyBorder="1" applyAlignment="1" applyProtection="1">
      <protection locked="0"/>
    </xf>
    <xf numFmtId="3" fontId="3" fillId="3" borderId="103" xfId="0" applyNumberFormat="1" applyFont="1" applyFill="1" applyBorder="1" applyAlignment="1" applyProtection="1">
      <protection locked="0"/>
    </xf>
    <xf numFmtId="0" fontId="17" fillId="2" borderId="0" xfId="0" applyFont="1" applyFill="1" applyProtection="1"/>
    <xf numFmtId="3" fontId="11" fillId="6" borderId="0" xfId="0" applyNumberFormat="1" applyFont="1" applyFill="1"/>
    <xf numFmtId="0" fontId="11" fillId="6" borderId="0" xfId="0" applyFont="1" applyFill="1"/>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5"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5" xfId="0" applyFont="1" applyFill="1" applyBorder="1" applyAlignment="1" applyProtection="1">
      <alignment horizontal="center" vertical="center" wrapText="1"/>
    </xf>
    <xf numFmtId="0" fontId="3" fillId="0" borderId="55"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47"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3" fillId="0" borderId="1" xfId="0" applyFont="1" applyBorder="1" applyAlignment="1" applyProtection="1">
      <alignment horizontal="center" vertical="center" wrapText="1"/>
    </xf>
    <xf numFmtId="0" fontId="3" fillId="0" borderId="57"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1" fontId="10" fillId="2" borderId="0" xfId="0" applyNumberFormat="1" applyFont="1" applyFill="1"/>
    <xf numFmtId="1" fontId="11" fillId="2" borderId="0" xfId="0" applyNumberFormat="1" applyFont="1" applyFill="1"/>
    <xf numFmtId="1" fontId="11" fillId="2" borderId="0" xfId="0" applyNumberFormat="1" applyFont="1" applyFill="1" applyProtection="1">
      <protection locked="0"/>
    </xf>
    <xf numFmtId="1" fontId="1" fillId="2" borderId="0" xfId="0" applyNumberFormat="1" applyFont="1" applyFill="1" applyBorder="1" applyAlignment="1" applyProtection="1">
      <alignment vertical="center" wrapText="1"/>
    </xf>
    <xf numFmtId="1" fontId="3" fillId="2" borderId="0" xfId="0" applyNumberFormat="1" applyFont="1" applyFill="1"/>
    <xf numFmtId="1" fontId="3" fillId="2" borderId="0" xfId="0" applyNumberFormat="1" applyFont="1" applyFill="1" applyBorder="1"/>
    <xf numFmtId="1" fontId="2" fillId="2" borderId="0" xfId="0" applyNumberFormat="1" applyFont="1" applyFill="1"/>
    <xf numFmtId="1" fontId="5" fillId="2" borderId="0" xfId="0" applyNumberFormat="1" applyFont="1" applyFill="1"/>
    <xf numFmtId="1" fontId="5" fillId="0" borderId="56" xfId="0" applyNumberFormat="1" applyFont="1" applyFill="1" applyBorder="1" applyProtection="1"/>
    <xf numFmtId="1" fontId="3" fillId="0" borderId="0" xfId="0" applyNumberFormat="1" applyFont="1" applyFill="1" applyBorder="1" applyAlignment="1" applyProtection="1"/>
    <xf numFmtId="1" fontId="11" fillId="2" borderId="48" xfId="0" applyNumberFormat="1" applyFont="1" applyFill="1" applyBorder="1"/>
    <xf numFmtId="1" fontId="11" fillId="2" borderId="0" xfId="0" applyNumberFormat="1" applyFont="1" applyFill="1" applyBorder="1"/>
    <xf numFmtId="1" fontId="11" fillId="2" borderId="46" xfId="0" applyNumberFormat="1" applyFont="1" applyFill="1" applyBorder="1"/>
    <xf numFmtId="1" fontId="3" fillId="0" borderId="7"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xf numFmtId="1" fontId="3" fillId="3" borderId="7" xfId="0" applyNumberFormat="1" applyFont="1" applyFill="1" applyBorder="1" applyAlignment="1" applyProtection="1">
      <protection locked="0"/>
    </xf>
    <xf numFmtId="1" fontId="3" fillId="3" borderId="4" xfId="0" applyNumberFormat="1" applyFont="1" applyFill="1" applyBorder="1" applyAlignment="1" applyProtection="1">
      <protection locked="0"/>
    </xf>
    <xf numFmtId="1" fontId="3" fillId="3" borderId="10" xfId="0" applyNumberFormat="1" applyFont="1" applyFill="1" applyBorder="1" applyAlignment="1" applyProtection="1">
      <protection locked="0"/>
    </xf>
    <xf numFmtId="1" fontId="3" fillId="3" borderId="3" xfId="0" applyNumberFormat="1" applyFont="1" applyFill="1" applyBorder="1" applyAlignment="1" applyProtection="1">
      <protection locked="0"/>
    </xf>
    <xf numFmtId="1" fontId="3" fillId="0" borderId="13" xfId="0" applyNumberFormat="1" applyFont="1" applyFill="1" applyBorder="1" applyAlignment="1" applyProtection="1">
      <alignment vertical="center" wrapText="1"/>
    </xf>
    <xf numFmtId="1" fontId="3" fillId="0" borderId="13" xfId="0" applyNumberFormat="1" applyFont="1" applyFill="1" applyBorder="1" applyAlignment="1" applyProtection="1"/>
    <xf numFmtId="1" fontId="3" fillId="3" borderId="15" xfId="0" applyNumberFormat="1" applyFont="1" applyFill="1" applyBorder="1" applyAlignment="1" applyProtection="1">
      <protection locked="0"/>
    </xf>
    <xf numFmtId="1" fontId="3" fillId="3" borderId="77" xfId="0" applyNumberFormat="1" applyFont="1" applyFill="1" applyBorder="1" applyAlignment="1" applyProtection="1">
      <protection locked="0"/>
    </xf>
    <xf numFmtId="1" fontId="3" fillId="3" borderId="16" xfId="0" applyNumberFormat="1" applyFont="1" applyFill="1" applyBorder="1" applyAlignment="1" applyProtection="1">
      <protection locked="0"/>
    </xf>
    <xf numFmtId="1" fontId="3" fillId="3" borderId="50" xfId="0" applyNumberFormat="1" applyFont="1" applyFill="1" applyBorder="1" applyAlignment="1" applyProtection="1">
      <protection locked="0"/>
    </xf>
    <xf numFmtId="1" fontId="3" fillId="0" borderId="17" xfId="0" applyNumberFormat="1" applyFont="1" applyFill="1" applyBorder="1" applyAlignment="1" applyProtection="1">
      <alignment vertical="center" wrapText="1"/>
    </xf>
    <xf numFmtId="1" fontId="3" fillId="0" borderId="17" xfId="0" applyNumberFormat="1" applyFont="1" applyFill="1" applyBorder="1" applyAlignment="1" applyProtection="1"/>
    <xf numFmtId="1" fontId="3" fillId="4" borderId="21" xfId="0" applyNumberFormat="1" applyFont="1" applyFill="1" applyBorder="1" applyAlignment="1" applyProtection="1"/>
    <xf numFmtId="1" fontId="3" fillId="4" borderId="37" xfId="0" applyNumberFormat="1" applyFont="1" applyFill="1" applyBorder="1" applyAlignment="1" applyProtection="1"/>
    <xf numFmtId="1" fontId="3" fillId="4" borderId="22" xfId="0" applyNumberFormat="1" applyFont="1" applyFill="1" applyBorder="1" applyAlignment="1" applyProtection="1"/>
    <xf numFmtId="1" fontId="3" fillId="3" borderId="21" xfId="0" applyNumberFormat="1" applyFont="1" applyFill="1" applyBorder="1" applyAlignment="1" applyProtection="1">
      <protection locked="0"/>
    </xf>
    <xf numFmtId="1" fontId="3" fillId="3" borderId="22" xfId="0" applyNumberFormat="1" applyFont="1" applyFill="1" applyBorder="1" applyAlignment="1" applyProtection="1">
      <protection locked="0"/>
    </xf>
    <xf numFmtId="1" fontId="3" fillId="3" borderId="36" xfId="0" applyNumberFormat="1" applyFont="1" applyFill="1" applyBorder="1" applyAlignment="1" applyProtection="1">
      <protection locked="0"/>
    </xf>
    <xf numFmtId="1" fontId="3" fillId="2" borderId="17" xfId="0" applyNumberFormat="1" applyFont="1" applyFill="1" applyBorder="1" applyAlignment="1" applyProtection="1">
      <alignment vertical="center" wrapText="1"/>
    </xf>
    <xf numFmtId="1" fontId="3" fillId="2" borderId="32" xfId="0" applyNumberFormat="1" applyFont="1" applyFill="1" applyBorder="1" applyAlignment="1" applyProtection="1">
      <alignment vertical="center" wrapText="1"/>
    </xf>
    <xf numFmtId="1" fontId="3" fillId="0" borderId="32" xfId="0" applyNumberFormat="1" applyFont="1" applyFill="1" applyBorder="1" applyAlignment="1" applyProtection="1"/>
    <xf numFmtId="1" fontId="3" fillId="3" borderId="37" xfId="0" applyNumberFormat="1" applyFont="1" applyFill="1" applyBorder="1" applyAlignment="1" applyProtection="1">
      <protection locked="0"/>
    </xf>
    <xf numFmtId="1" fontId="3" fillId="2" borderId="35" xfId="0" applyNumberFormat="1" applyFont="1" applyFill="1" applyBorder="1" applyAlignment="1" applyProtection="1">
      <alignment vertical="center" wrapText="1"/>
    </xf>
    <xf numFmtId="1" fontId="3" fillId="3" borderId="78" xfId="0" applyNumberFormat="1" applyFont="1" applyFill="1" applyBorder="1" applyAlignment="1" applyProtection="1">
      <protection locked="0"/>
    </xf>
    <xf numFmtId="1" fontId="3" fillId="3" borderId="54" xfId="0" applyNumberFormat="1" applyFont="1" applyFill="1" applyBorder="1" applyAlignment="1" applyProtection="1">
      <protection locked="0"/>
    </xf>
    <xf numFmtId="1" fontId="3" fillId="3" borderId="79" xfId="0" applyNumberFormat="1" applyFont="1" applyFill="1" applyBorder="1" applyAlignment="1" applyProtection="1">
      <protection locked="0"/>
    </xf>
    <xf numFmtId="1" fontId="3" fillId="3" borderId="51" xfId="0" applyNumberFormat="1" applyFont="1" applyFill="1" applyBorder="1" applyAlignment="1" applyProtection="1">
      <protection locked="0"/>
    </xf>
    <xf numFmtId="1" fontId="3" fillId="3" borderId="17" xfId="0" applyNumberFormat="1" applyFont="1" applyFill="1" applyBorder="1" applyAlignment="1" applyProtection="1">
      <protection locked="0"/>
    </xf>
    <xf numFmtId="1" fontId="3" fillId="3" borderId="18" xfId="0" applyNumberFormat="1" applyFont="1" applyFill="1" applyBorder="1" applyAlignment="1" applyProtection="1">
      <protection locked="0"/>
    </xf>
    <xf numFmtId="1" fontId="3" fillId="3" borderId="80" xfId="0" applyNumberFormat="1" applyFont="1" applyFill="1" applyBorder="1" applyAlignment="1" applyProtection="1">
      <protection locked="0"/>
    </xf>
    <xf numFmtId="1" fontId="3" fillId="3" borderId="32" xfId="0" applyNumberFormat="1" applyFont="1" applyFill="1" applyBorder="1" applyAlignment="1" applyProtection="1">
      <protection locked="0"/>
    </xf>
    <xf numFmtId="1" fontId="3" fillId="0" borderId="35" xfId="0" applyNumberFormat="1" applyFont="1" applyFill="1" applyBorder="1" applyAlignment="1" applyProtection="1"/>
    <xf numFmtId="1" fontId="3" fillId="3" borderId="81" xfId="0" applyNumberFormat="1" applyFont="1" applyFill="1" applyBorder="1" applyAlignment="1" applyProtection="1">
      <protection locked="0"/>
    </xf>
    <xf numFmtId="1" fontId="3" fillId="3" borderId="20" xfId="0" applyNumberFormat="1" applyFont="1" applyFill="1" applyBorder="1" applyAlignment="1" applyProtection="1">
      <protection locked="0"/>
    </xf>
    <xf numFmtId="1" fontId="3" fillId="2" borderId="23" xfId="0" applyNumberFormat="1" applyFont="1" applyFill="1" applyBorder="1" applyAlignment="1" applyProtection="1">
      <alignment vertical="center" wrapText="1"/>
    </xf>
    <xf numFmtId="1" fontId="3" fillId="2" borderId="6" xfId="0" applyNumberFormat="1" applyFont="1" applyFill="1" applyBorder="1" applyAlignment="1" applyProtection="1">
      <alignment vertical="center" wrapText="1"/>
    </xf>
    <xf numFmtId="1" fontId="3" fillId="0" borderId="23" xfId="0" applyNumberFormat="1" applyFont="1" applyFill="1" applyBorder="1" applyAlignment="1" applyProtection="1"/>
    <xf numFmtId="1" fontId="3" fillId="4" borderId="26" xfId="0" applyNumberFormat="1" applyFont="1" applyFill="1" applyBorder="1" applyAlignment="1" applyProtection="1"/>
    <xf numFmtId="1" fontId="3" fillId="4" borderId="11" xfId="0" applyNumberFormat="1" applyFont="1" applyFill="1" applyBorder="1" applyAlignment="1" applyProtection="1"/>
    <xf numFmtId="1" fontId="3" fillId="4" borderId="43" xfId="0" applyNumberFormat="1" applyFont="1" applyFill="1" applyBorder="1" applyAlignment="1" applyProtection="1"/>
    <xf numFmtId="1" fontId="3" fillId="4" borderId="45" xfId="0" applyNumberFormat="1" applyFont="1" applyFill="1" applyBorder="1" applyAlignment="1" applyProtection="1"/>
    <xf numFmtId="1" fontId="3" fillId="3" borderId="43" xfId="0" applyNumberFormat="1" applyFont="1" applyFill="1" applyBorder="1" applyAlignment="1" applyProtection="1">
      <protection locked="0"/>
    </xf>
    <xf numFmtId="1" fontId="3" fillId="3" borderId="45" xfId="0" applyNumberFormat="1" applyFont="1" applyFill="1" applyBorder="1" applyAlignment="1" applyProtection="1">
      <protection locked="0"/>
    </xf>
    <xf numFmtId="1" fontId="3" fillId="3" borderId="42" xfId="0" applyNumberFormat="1" applyFont="1" applyFill="1" applyBorder="1" applyAlignment="1" applyProtection="1">
      <protection locked="0"/>
    </xf>
    <xf numFmtId="1" fontId="3" fillId="3" borderId="23" xfId="0" applyNumberFormat="1" applyFont="1" applyFill="1" applyBorder="1" applyAlignment="1" applyProtection="1">
      <protection locked="0"/>
    </xf>
    <xf numFmtId="1" fontId="3" fillId="0" borderId="7" xfId="0" applyNumberFormat="1" applyFont="1" applyFill="1" applyBorder="1" applyAlignment="1" applyProtection="1"/>
    <xf numFmtId="1" fontId="3" fillId="0" borderId="4" xfId="0" applyNumberFormat="1" applyFont="1" applyFill="1" applyBorder="1" applyAlignment="1" applyProtection="1"/>
    <xf numFmtId="1" fontId="3" fillId="0" borderId="10" xfId="0" applyNumberFormat="1" applyFont="1" applyFill="1" applyBorder="1" applyAlignment="1" applyProtection="1"/>
    <xf numFmtId="1" fontId="3" fillId="0" borderId="3" xfId="0" applyNumberFormat="1" applyFont="1" applyFill="1" applyBorder="1" applyAlignment="1" applyProtection="1"/>
    <xf numFmtId="1" fontId="3" fillId="0" borderId="30" xfId="0" applyNumberFormat="1" applyFont="1" applyFill="1" applyBorder="1" applyAlignment="1" applyProtection="1">
      <alignment vertical="center" wrapText="1"/>
    </xf>
    <xf numFmtId="1" fontId="3" fillId="0" borderId="1" xfId="0" applyNumberFormat="1" applyFont="1" applyFill="1" applyBorder="1" applyAlignment="1" applyProtection="1"/>
    <xf numFmtId="1" fontId="3" fillId="3" borderId="1" xfId="0" applyNumberFormat="1" applyFont="1" applyFill="1" applyBorder="1" applyAlignment="1" applyProtection="1">
      <protection locked="0"/>
    </xf>
    <xf numFmtId="1" fontId="3" fillId="0" borderId="32" xfId="0" applyNumberFormat="1" applyFont="1" applyFill="1" applyBorder="1" applyAlignment="1" applyProtection="1">
      <alignment vertical="center" wrapText="1"/>
    </xf>
    <xf numFmtId="1" fontId="3" fillId="3" borderId="55" xfId="0" applyNumberFormat="1" applyFont="1" applyFill="1" applyBorder="1" applyAlignment="1" applyProtection="1">
      <protection locked="0"/>
    </xf>
    <xf numFmtId="1" fontId="3" fillId="3" borderId="46" xfId="0" applyNumberFormat="1" applyFont="1" applyFill="1" applyBorder="1" applyAlignment="1" applyProtection="1">
      <protection locked="0"/>
    </xf>
    <xf numFmtId="1" fontId="3" fillId="3" borderId="35" xfId="0" applyNumberFormat="1" applyFont="1" applyFill="1" applyBorder="1" applyAlignment="1" applyProtection="1">
      <protection locked="0"/>
    </xf>
    <xf numFmtId="1" fontId="3" fillId="0" borderId="22" xfId="0" applyNumberFormat="1" applyFont="1" applyFill="1" applyBorder="1" applyAlignment="1" applyProtection="1">
      <alignment vertical="center" wrapText="1"/>
    </xf>
    <xf numFmtId="1" fontId="3" fillId="0" borderId="17" xfId="0" applyNumberFormat="1" applyFont="1" applyFill="1" applyBorder="1" applyAlignment="1" applyProtection="1">
      <alignment horizontal="left"/>
    </xf>
    <xf numFmtId="1" fontId="3" fillId="0" borderId="23" xfId="0" applyNumberFormat="1" applyFont="1" applyFill="1" applyBorder="1" applyAlignment="1" applyProtection="1">
      <alignment vertical="center" wrapText="1"/>
    </xf>
    <xf numFmtId="1" fontId="3" fillId="0" borderId="6" xfId="0" applyNumberFormat="1" applyFont="1" applyFill="1" applyBorder="1" applyAlignment="1" applyProtection="1"/>
    <xf numFmtId="1" fontId="3" fillId="3" borderId="11" xfId="0" applyNumberFormat="1" applyFont="1" applyFill="1" applyBorder="1" applyAlignment="1" applyProtection="1">
      <protection locked="0"/>
    </xf>
    <xf numFmtId="1" fontId="5" fillId="0" borderId="0" xfId="0" applyNumberFormat="1" applyFont="1" applyFill="1" applyBorder="1" applyProtection="1"/>
    <xf numFmtId="1" fontId="8" fillId="0" borderId="0" xfId="0" applyNumberFormat="1" applyFont="1"/>
    <xf numFmtId="1" fontId="3" fillId="0" borderId="1" xfId="0" applyNumberFormat="1" applyFont="1" applyFill="1" applyBorder="1" applyAlignment="1" applyProtection="1">
      <alignment horizontal="center" vertical="center" wrapText="1"/>
    </xf>
    <xf numFmtId="1" fontId="3" fillId="0" borderId="2" xfId="0" applyNumberFormat="1" applyFont="1" applyBorder="1" applyAlignment="1" applyProtection="1">
      <alignment horizontal="center" vertical="center" wrapText="1"/>
    </xf>
    <xf numFmtId="1" fontId="3" fillId="0" borderId="5" xfId="0" applyNumberFormat="1" applyFont="1" applyFill="1" applyBorder="1" applyAlignment="1" applyProtection="1">
      <alignment horizontal="center" vertical="center" wrapText="1"/>
    </xf>
    <xf numFmtId="1" fontId="3" fillId="0" borderId="4" xfId="0" applyNumberFormat="1" applyFont="1" applyBorder="1" applyAlignment="1" applyProtection="1">
      <alignment horizontal="right" vertical="center"/>
    </xf>
    <xf numFmtId="1" fontId="3" fillId="3" borderId="7" xfId="0" applyNumberFormat="1" applyFont="1" applyFill="1" applyBorder="1" applyAlignment="1" applyProtection="1">
      <alignment horizontal="right"/>
      <protection locked="0"/>
    </xf>
    <xf numFmtId="1" fontId="3" fillId="3" borderId="8" xfId="0" applyNumberFormat="1" applyFont="1" applyFill="1" applyBorder="1" applyAlignment="1" applyProtection="1">
      <alignment horizontal="right"/>
      <protection locked="0"/>
    </xf>
    <xf numFmtId="1" fontId="3" fillId="3" borderId="10" xfId="0" applyNumberFormat="1" applyFont="1" applyFill="1" applyBorder="1" applyAlignment="1" applyProtection="1">
      <alignment horizontal="right"/>
      <protection locked="0"/>
    </xf>
    <xf numFmtId="1" fontId="3" fillId="3" borderId="2" xfId="0" applyNumberFormat="1" applyFont="1" applyFill="1" applyBorder="1" applyAlignment="1" applyProtection="1">
      <alignment horizontal="right"/>
      <protection locked="0"/>
    </xf>
    <xf numFmtId="1" fontId="3" fillId="4" borderId="2" xfId="0" applyNumberFormat="1" applyFont="1" applyFill="1" applyBorder="1" applyAlignment="1" applyProtection="1">
      <alignment horizontal="right"/>
    </xf>
    <xf numFmtId="1" fontId="13" fillId="2" borderId="0" xfId="0" applyNumberFormat="1" applyFont="1" applyFill="1" applyProtection="1">
      <protection locked="0"/>
    </xf>
    <xf numFmtId="1" fontId="3" fillId="0" borderId="30" xfId="0" applyNumberFormat="1" applyFont="1" applyBorder="1" applyAlignment="1" applyProtection="1">
      <alignment horizontal="right" vertical="center"/>
    </xf>
    <xf numFmtId="1" fontId="3" fillId="3" borderId="21" xfId="0" applyNumberFormat="1" applyFont="1" applyFill="1" applyBorder="1" applyAlignment="1" applyProtection="1">
      <alignment horizontal="right"/>
      <protection locked="0"/>
    </xf>
    <xf numFmtId="1" fontId="3" fillId="3" borderId="19" xfId="0" applyNumberFormat="1" applyFont="1" applyFill="1" applyBorder="1" applyAlignment="1" applyProtection="1">
      <alignment horizontal="right"/>
      <protection locked="0"/>
    </xf>
    <xf numFmtId="1" fontId="3" fillId="3" borderId="22" xfId="0" applyNumberFormat="1" applyFont="1" applyFill="1" applyBorder="1" applyAlignment="1" applyProtection="1">
      <alignment horizontal="right"/>
      <protection locked="0"/>
    </xf>
    <xf numFmtId="1" fontId="3" fillId="3" borderId="17" xfId="0" applyNumberFormat="1" applyFont="1" applyFill="1" applyBorder="1" applyAlignment="1" applyProtection="1">
      <alignment horizontal="right"/>
      <protection locked="0"/>
    </xf>
    <xf numFmtId="1" fontId="3" fillId="0" borderId="17" xfId="0" applyNumberFormat="1" applyFont="1" applyBorder="1" applyAlignment="1" applyProtection="1">
      <alignment horizontal="right" vertical="center"/>
    </xf>
    <xf numFmtId="1" fontId="3" fillId="3" borderId="81" xfId="0" applyNumberFormat="1" applyFont="1" applyFill="1" applyBorder="1" applyAlignment="1" applyProtection="1">
      <alignment horizontal="right"/>
      <protection locked="0"/>
    </xf>
    <xf numFmtId="1" fontId="3" fillId="3" borderId="82" xfId="0" applyNumberFormat="1" applyFont="1" applyFill="1" applyBorder="1" applyAlignment="1" applyProtection="1">
      <alignment horizontal="right"/>
      <protection locked="0"/>
    </xf>
    <xf numFmtId="1" fontId="3" fillId="3" borderId="80" xfId="0" applyNumberFormat="1" applyFont="1" applyFill="1" applyBorder="1" applyAlignment="1" applyProtection="1">
      <alignment horizontal="right"/>
      <protection locked="0"/>
    </xf>
    <xf numFmtId="1" fontId="3" fillId="3" borderId="35" xfId="0" applyNumberFormat="1" applyFont="1" applyFill="1" applyBorder="1" applyAlignment="1" applyProtection="1">
      <alignment horizontal="right"/>
      <protection locked="0"/>
    </xf>
    <xf numFmtId="1" fontId="3" fillId="3" borderId="40" xfId="0" applyNumberFormat="1" applyFont="1" applyFill="1" applyBorder="1" applyAlignment="1" applyProtection="1">
      <alignment horizontal="right"/>
      <protection locked="0"/>
    </xf>
    <xf numFmtId="1" fontId="3" fillId="3" borderId="31" xfId="0" applyNumberFormat="1" applyFont="1" applyFill="1" applyBorder="1" applyAlignment="1" applyProtection="1">
      <alignment horizontal="right"/>
      <protection locked="0"/>
    </xf>
    <xf numFmtId="1" fontId="3" fillId="3" borderId="41" xfId="0" applyNumberFormat="1" applyFont="1" applyFill="1" applyBorder="1" applyAlignment="1" applyProtection="1">
      <alignment horizontal="right"/>
      <protection locked="0"/>
    </xf>
    <xf numFmtId="1" fontId="3" fillId="3" borderId="30" xfId="0" applyNumberFormat="1" applyFont="1" applyFill="1" applyBorder="1" applyAlignment="1" applyProtection="1">
      <alignment horizontal="right"/>
      <protection locked="0"/>
    </xf>
    <xf numFmtId="1" fontId="3" fillId="0" borderId="23" xfId="0" applyNumberFormat="1" applyFont="1" applyBorder="1" applyAlignment="1" applyProtection="1">
      <alignment horizontal="right" vertical="center"/>
    </xf>
    <xf numFmtId="1" fontId="3" fillId="3" borderId="26" xfId="0" applyNumberFormat="1" applyFont="1" applyFill="1" applyBorder="1" applyAlignment="1" applyProtection="1">
      <alignment horizontal="right"/>
      <protection locked="0"/>
    </xf>
    <xf numFmtId="1" fontId="3" fillId="3" borderId="24" xfId="0" applyNumberFormat="1" applyFont="1" applyFill="1" applyBorder="1" applyAlignment="1" applyProtection="1">
      <alignment horizontal="right"/>
      <protection locked="0"/>
    </xf>
    <xf numFmtId="1" fontId="3" fillId="3" borderId="27" xfId="0" applyNumberFormat="1" applyFont="1" applyFill="1" applyBorder="1" applyAlignment="1" applyProtection="1">
      <alignment horizontal="right"/>
      <protection locked="0"/>
    </xf>
    <xf numFmtId="1" fontId="3" fillId="3" borderId="23" xfId="0" applyNumberFormat="1" applyFont="1" applyFill="1" applyBorder="1" applyAlignment="1" applyProtection="1">
      <alignment horizontal="right"/>
      <protection locked="0"/>
    </xf>
    <xf numFmtId="1" fontId="3" fillId="0" borderId="6" xfId="0" applyNumberFormat="1" applyFont="1" applyFill="1" applyBorder="1" applyAlignment="1" applyProtection="1">
      <alignment horizontal="center" vertical="center"/>
    </xf>
    <xf numFmtId="1" fontId="3" fillId="0" borderId="6" xfId="0" applyNumberFormat="1" applyFont="1" applyBorder="1" applyAlignment="1" applyProtection="1">
      <alignment horizontal="right"/>
    </xf>
    <xf numFmtId="1" fontId="3" fillId="3" borderId="43" xfId="0" applyNumberFormat="1" applyFont="1" applyFill="1" applyBorder="1" applyAlignment="1" applyProtection="1">
      <alignment horizontal="right"/>
      <protection locked="0"/>
    </xf>
    <xf numFmtId="1" fontId="3" fillId="3" borderId="44" xfId="0" applyNumberFormat="1" applyFont="1" applyFill="1" applyBorder="1" applyAlignment="1" applyProtection="1">
      <alignment horizontal="right"/>
      <protection locked="0"/>
    </xf>
    <xf numFmtId="1" fontId="3" fillId="3" borderId="45" xfId="0" applyNumberFormat="1" applyFont="1" applyFill="1" applyBorder="1" applyAlignment="1" applyProtection="1">
      <alignment horizontal="right"/>
      <protection locked="0"/>
    </xf>
    <xf numFmtId="1" fontId="3" fillId="3" borderId="6" xfId="0" applyNumberFormat="1" applyFont="1" applyFill="1" applyBorder="1" applyAlignment="1" applyProtection="1">
      <alignment horizontal="right"/>
      <protection locked="0"/>
    </xf>
    <xf numFmtId="1" fontId="14" fillId="0" borderId="0" xfId="0" applyNumberFormat="1" applyFont="1"/>
    <xf numFmtId="1" fontId="5" fillId="2" borderId="0" xfId="0" applyNumberFormat="1" applyFont="1" applyFill="1" applyProtection="1"/>
    <xf numFmtId="1" fontId="3" fillId="0" borderId="28" xfId="0" applyNumberFormat="1" applyFont="1" applyBorder="1" applyAlignment="1" applyProtection="1">
      <alignment horizontal="center" vertical="center" wrapText="1"/>
    </xf>
    <xf numFmtId="1" fontId="3" fillId="0" borderId="3" xfId="0" applyNumberFormat="1"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vertical="center" wrapText="1"/>
    </xf>
    <xf numFmtId="1" fontId="3" fillId="0" borderId="9" xfId="0" applyNumberFormat="1" applyFont="1" applyFill="1" applyBorder="1" applyAlignment="1" applyProtection="1">
      <alignment horizontal="center" vertical="center" wrapText="1"/>
    </xf>
    <xf numFmtId="1" fontId="3" fillId="0" borderId="12" xfId="0" applyNumberFormat="1" applyFont="1" applyFill="1" applyBorder="1" applyAlignment="1" applyProtection="1">
      <alignment horizontal="center" vertical="center" wrapText="1"/>
    </xf>
    <xf numFmtId="1" fontId="3" fillId="0" borderId="13" xfId="0" applyNumberFormat="1" applyFont="1" applyFill="1" applyBorder="1" applyAlignment="1" applyProtection="1">
      <alignment horizontal="right"/>
    </xf>
    <xf numFmtId="1" fontId="3" fillId="0" borderId="83" xfId="0" applyNumberFormat="1" applyFont="1" applyFill="1" applyBorder="1" applyAlignment="1" applyProtection="1">
      <alignment horizontal="right"/>
    </xf>
    <xf numFmtId="1" fontId="3" fillId="3" borderId="14" xfId="0" applyNumberFormat="1" applyFont="1" applyFill="1" applyBorder="1" applyAlignment="1" applyProtection="1">
      <protection locked="0"/>
    </xf>
    <xf numFmtId="1" fontId="3" fillId="3" borderId="83" xfId="0" applyNumberFormat="1" applyFont="1" applyFill="1" applyBorder="1" applyAlignment="1" applyProtection="1">
      <protection locked="0"/>
    </xf>
    <xf numFmtId="1" fontId="3" fillId="3" borderId="13" xfId="0" applyNumberFormat="1" applyFont="1" applyFill="1" applyBorder="1" applyAlignment="1" applyProtection="1">
      <alignment wrapText="1"/>
      <protection locked="0"/>
    </xf>
    <xf numFmtId="1" fontId="3" fillId="3" borderId="17" xfId="0" applyNumberFormat="1" applyFont="1" applyFill="1" applyBorder="1" applyAlignment="1" applyProtection="1">
      <alignment wrapText="1"/>
      <protection locked="0"/>
    </xf>
    <xf numFmtId="1" fontId="3" fillId="0" borderId="17" xfId="0" applyNumberFormat="1" applyFont="1" applyFill="1" applyBorder="1" applyAlignment="1" applyProtection="1">
      <alignment horizontal="right"/>
    </xf>
    <xf numFmtId="1" fontId="3" fillId="0" borderId="52" xfId="0" applyNumberFormat="1" applyFont="1" applyFill="1" applyBorder="1" applyAlignment="1" applyProtection="1">
      <alignment horizontal="right"/>
    </xf>
    <xf numFmtId="1" fontId="3" fillId="3" borderId="52" xfId="0" applyNumberFormat="1" applyFont="1" applyFill="1" applyBorder="1" applyAlignment="1" applyProtection="1">
      <protection locked="0"/>
    </xf>
    <xf numFmtId="1" fontId="3" fillId="0" borderId="23" xfId="0" applyNumberFormat="1" applyFont="1" applyFill="1" applyBorder="1" applyAlignment="1" applyProtection="1">
      <alignment horizontal="left" vertical="center"/>
    </xf>
    <xf numFmtId="1" fontId="3" fillId="0" borderId="23" xfId="0" applyNumberFormat="1" applyFont="1" applyFill="1" applyBorder="1" applyAlignment="1" applyProtection="1">
      <alignment horizontal="right" vertical="center"/>
    </xf>
    <xf numFmtId="1" fontId="3" fillId="0" borderId="53" xfId="0" applyNumberFormat="1" applyFont="1" applyFill="1" applyBorder="1" applyAlignment="1" applyProtection="1">
      <alignment horizontal="right"/>
    </xf>
    <xf numFmtId="1" fontId="3" fillId="3" borderId="26" xfId="0" applyNumberFormat="1" applyFont="1" applyFill="1" applyBorder="1" applyAlignment="1" applyProtection="1">
      <protection locked="0"/>
    </xf>
    <xf numFmtId="1" fontId="3" fillId="3" borderId="39" xfId="0" applyNumberFormat="1" applyFont="1" applyFill="1" applyBorder="1" applyAlignment="1" applyProtection="1">
      <protection locked="0"/>
    </xf>
    <xf numFmtId="1" fontId="3" fillId="3" borderId="27" xfId="0" applyNumberFormat="1" applyFont="1" applyFill="1" applyBorder="1" applyAlignment="1" applyProtection="1">
      <protection locked="0"/>
    </xf>
    <xf numFmtId="1" fontId="3" fillId="3" borderId="38" xfId="0" applyNumberFormat="1" applyFont="1" applyFill="1" applyBorder="1" applyAlignment="1" applyProtection="1">
      <protection locked="0"/>
    </xf>
    <xf numFmtId="1" fontId="3" fillId="3" borderId="25" xfId="0" applyNumberFormat="1" applyFont="1" applyFill="1" applyBorder="1" applyAlignment="1" applyProtection="1">
      <protection locked="0"/>
    </xf>
    <xf numFmtId="1" fontId="3" fillId="3" borderId="53" xfId="0" applyNumberFormat="1" applyFont="1" applyFill="1" applyBorder="1" applyAlignment="1" applyProtection="1">
      <protection locked="0"/>
    </xf>
    <xf numFmtId="1" fontId="3" fillId="3" borderId="23" xfId="0" applyNumberFormat="1" applyFont="1" applyFill="1" applyBorder="1" applyAlignment="1" applyProtection="1">
      <alignment wrapText="1"/>
      <protection locked="0"/>
    </xf>
    <xf numFmtId="1" fontId="3" fillId="2" borderId="3" xfId="0" applyNumberFormat="1" applyFont="1" applyFill="1" applyBorder="1" applyAlignment="1" applyProtection="1">
      <alignment wrapText="1"/>
    </xf>
    <xf numFmtId="1" fontId="3" fillId="2" borderId="3" xfId="0" applyNumberFormat="1" applyFont="1" applyFill="1" applyBorder="1" applyAlignment="1" applyProtection="1">
      <alignment horizontal="right" wrapText="1"/>
    </xf>
    <xf numFmtId="1" fontId="3" fillId="2" borderId="2" xfId="0" applyNumberFormat="1" applyFont="1" applyFill="1" applyBorder="1" applyAlignment="1" applyProtection="1">
      <alignment horizontal="right" wrapText="1"/>
    </xf>
    <xf numFmtId="1" fontId="3" fillId="0" borderId="26" xfId="0" applyNumberFormat="1" applyFont="1" applyFill="1" applyBorder="1" applyAlignment="1" applyProtection="1"/>
    <xf numFmtId="1" fontId="3" fillId="0" borderId="39" xfId="0" applyNumberFormat="1" applyFont="1" applyFill="1" applyBorder="1" applyAlignment="1" applyProtection="1"/>
    <xf numFmtId="1" fontId="3" fillId="0" borderId="27" xfId="0" applyNumberFormat="1" applyFont="1" applyFill="1" applyBorder="1" applyAlignment="1" applyProtection="1"/>
    <xf numFmtId="1" fontId="3" fillId="0" borderId="38" xfId="0" applyNumberFormat="1" applyFont="1" applyFill="1" applyBorder="1" applyAlignment="1" applyProtection="1"/>
    <xf numFmtId="1" fontId="3" fillId="0" borderId="53" xfId="0" applyNumberFormat="1" applyFont="1" applyFill="1" applyBorder="1" applyAlignment="1" applyProtection="1"/>
    <xf numFmtId="1" fontId="3" fillId="0" borderId="25" xfId="0" applyNumberFormat="1" applyFont="1" applyFill="1" applyBorder="1" applyAlignment="1" applyProtection="1"/>
    <xf numFmtId="1" fontId="3" fillId="0" borderId="23" xfId="0" applyNumberFormat="1" applyFont="1" applyFill="1" applyBorder="1" applyAlignment="1" applyProtection="1">
      <alignment wrapText="1"/>
    </xf>
    <xf numFmtId="1" fontId="5" fillId="0" borderId="0" xfId="0" applyNumberFormat="1" applyFont="1" applyProtection="1"/>
    <xf numFmtId="1" fontId="3" fillId="2" borderId="0" xfId="0" applyNumberFormat="1" applyFont="1" applyFill="1" applyBorder="1" applyAlignment="1" applyProtection="1"/>
    <xf numFmtId="1" fontId="3" fillId="0" borderId="13" xfId="0" applyNumberFormat="1" applyFont="1" applyFill="1" applyBorder="1" applyAlignment="1" applyProtection="1">
      <alignment horizontal="left"/>
    </xf>
    <xf numFmtId="1" fontId="3" fillId="3" borderId="13" xfId="0" applyNumberFormat="1" applyFont="1" applyFill="1" applyBorder="1" applyAlignment="1" applyProtection="1">
      <protection locked="0"/>
    </xf>
    <xf numFmtId="1" fontId="3" fillId="2" borderId="0" xfId="0" applyNumberFormat="1" applyFont="1" applyFill="1" applyBorder="1" applyAlignment="1" applyProtection="1">
      <protection locked="0"/>
    </xf>
    <xf numFmtId="1" fontId="3" fillId="2" borderId="2" xfId="0" applyNumberFormat="1" applyFont="1" applyFill="1" applyBorder="1" applyAlignment="1" applyProtection="1"/>
    <xf numFmtId="1" fontId="5" fillId="0" borderId="0" xfId="0" applyNumberFormat="1" applyFont="1" applyFill="1" applyBorder="1" applyAlignment="1" applyProtection="1">
      <alignment horizontal="left"/>
    </xf>
    <xf numFmtId="1" fontId="3" fillId="2" borderId="0" xfId="0" applyNumberFormat="1" applyFont="1" applyFill="1" applyBorder="1" applyAlignment="1" applyProtection="1">
      <alignment horizontal="left" wrapText="1"/>
    </xf>
    <xf numFmtId="1" fontId="6" fillId="2" borderId="0" xfId="0" applyNumberFormat="1" applyFont="1" applyFill="1" applyBorder="1" applyAlignment="1" applyProtection="1">
      <protection locked="0"/>
    </xf>
    <xf numFmtId="1" fontId="3" fillId="0" borderId="3" xfId="0" applyNumberFormat="1" applyFont="1" applyBorder="1" applyAlignment="1" applyProtection="1">
      <alignment horizontal="center" vertical="center"/>
    </xf>
    <xf numFmtId="1" fontId="3" fillId="2" borderId="2" xfId="0" applyNumberFormat="1" applyFont="1" applyFill="1" applyBorder="1" applyAlignment="1" applyProtection="1">
      <alignment horizontal="center" vertical="center" wrapText="1"/>
    </xf>
    <xf numFmtId="1" fontId="3" fillId="2" borderId="4" xfId="0" applyNumberFormat="1" applyFont="1" applyFill="1" applyBorder="1" applyAlignment="1" applyProtection="1">
      <alignment horizontal="center" vertical="center" wrapText="1"/>
    </xf>
    <xf numFmtId="1" fontId="3" fillId="0" borderId="46" xfId="0" applyNumberFormat="1" applyFont="1" applyFill="1" applyBorder="1" applyAlignment="1" applyProtection="1">
      <alignment vertical="center"/>
    </xf>
    <xf numFmtId="1" fontId="3" fillId="0" borderId="36" xfId="0" applyNumberFormat="1" applyFont="1" applyBorder="1" applyAlignment="1" applyProtection="1">
      <alignment horizontal="left" vertical="center"/>
    </xf>
    <xf numFmtId="1" fontId="3" fillId="0" borderId="36" xfId="0" applyNumberFormat="1" applyFont="1" applyBorder="1" applyAlignment="1"/>
    <xf numFmtId="1" fontId="3" fillId="0" borderId="46" xfId="0" applyNumberFormat="1" applyFont="1" applyBorder="1" applyAlignment="1" applyProtection="1">
      <alignment horizontal="left" vertical="center"/>
    </xf>
    <xf numFmtId="1" fontId="3" fillId="0" borderId="46" xfId="0" applyNumberFormat="1" applyFont="1" applyFill="1" applyBorder="1" applyAlignment="1" applyProtection="1">
      <alignment horizontal="left" vertical="center"/>
    </xf>
    <xf numFmtId="1" fontId="15" fillId="0" borderId="0" xfId="0" applyNumberFormat="1" applyFont="1"/>
    <xf numFmtId="1" fontId="3" fillId="0" borderId="46" xfId="0" applyNumberFormat="1" applyFont="1" applyFill="1" applyBorder="1" applyAlignment="1" applyProtection="1">
      <alignment horizontal="left" vertical="center" wrapText="1"/>
    </xf>
    <xf numFmtId="1" fontId="3" fillId="3" borderId="6" xfId="0" applyNumberFormat="1" applyFont="1" applyFill="1" applyBorder="1" applyAlignment="1" applyProtection="1">
      <protection locked="0"/>
    </xf>
    <xf numFmtId="1" fontId="3" fillId="0" borderId="3" xfId="0" applyNumberFormat="1" applyFont="1" applyBorder="1" applyAlignment="1" applyProtection="1">
      <alignment horizontal="left" vertical="center"/>
    </xf>
    <xf numFmtId="1" fontId="5" fillId="2" borderId="0" xfId="0" applyNumberFormat="1" applyFont="1" applyFill="1" applyBorder="1" applyAlignment="1" applyProtection="1">
      <alignment horizontal="left"/>
    </xf>
    <xf numFmtId="1" fontId="1" fillId="2" borderId="0" xfId="0" applyNumberFormat="1" applyFont="1" applyFill="1" applyBorder="1" applyAlignment="1" applyProtection="1">
      <alignment horizontal="left"/>
    </xf>
    <xf numFmtId="1" fontId="3" fillId="2" borderId="2" xfId="0" applyNumberFormat="1" applyFont="1" applyFill="1" applyBorder="1" applyAlignment="1" applyProtection="1">
      <alignment horizontal="center" vertical="center"/>
    </xf>
    <xf numFmtId="1" fontId="9" fillId="2" borderId="0" xfId="0" applyNumberFormat="1" applyFont="1" applyFill="1"/>
    <xf numFmtId="1" fontId="3" fillId="2" borderId="30" xfId="0" applyNumberFormat="1" applyFont="1" applyFill="1" applyBorder="1" applyAlignment="1" applyProtection="1">
      <alignment horizontal="left"/>
    </xf>
    <xf numFmtId="1" fontId="2" fillId="2" borderId="0" xfId="0" applyNumberFormat="1" applyFont="1" applyFill="1" applyProtection="1">
      <protection locked="0"/>
    </xf>
    <xf numFmtId="1" fontId="3" fillId="2" borderId="17" xfId="0" applyNumberFormat="1" applyFont="1" applyFill="1" applyBorder="1" applyAlignment="1" applyProtection="1">
      <alignment horizontal="left"/>
    </xf>
    <xf numFmtId="1" fontId="3" fillId="2" borderId="23" xfId="0" applyNumberFormat="1" applyFont="1" applyFill="1" applyBorder="1" applyAlignment="1" applyProtection="1">
      <alignment wrapText="1"/>
    </xf>
    <xf numFmtId="1" fontId="8" fillId="2" borderId="0" xfId="0" applyNumberFormat="1" applyFont="1" applyFill="1" applyAlignment="1" applyProtection="1"/>
    <xf numFmtId="1" fontId="8" fillId="2" borderId="0" xfId="0" applyNumberFormat="1" applyFont="1" applyFill="1" applyBorder="1" applyAlignment="1" applyProtection="1"/>
    <xf numFmtId="1" fontId="3" fillId="3" borderId="8" xfId="0" applyNumberFormat="1" applyFont="1" applyFill="1" applyBorder="1" applyAlignment="1" applyProtection="1">
      <protection locked="0"/>
    </xf>
    <xf numFmtId="1" fontId="4" fillId="2" borderId="0" xfId="0" applyNumberFormat="1" applyFont="1" applyFill="1" applyBorder="1" applyAlignment="1" applyProtection="1">
      <alignment horizontal="center" vertical="center" wrapText="1"/>
    </xf>
    <xf numFmtId="1" fontId="3" fillId="2" borderId="42" xfId="0" applyNumberFormat="1" applyFont="1" applyFill="1" applyBorder="1" applyAlignment="1" applyProtection="1">
      <alignment vertical="center"/>
    </xf>
    <xf numFmtId="1" fontId="3" fillId="2" borderId="48" xfId="0" applyNumberFormat="1" applyFont="1" applyFill="1" applyBorder="1" applyAlignment="1" applyProtection="1">
      <alignment vertical="center"/>
    </xf>
    <xf numFmtId="1" fontId="3" fillId="2" borderId="11" xfId="0" applyNumberFormat="1" applyFont="1" applyFill="1" applyBorder="1" applyAlignment="1" applyProtection="1">
      <alignment vertical="center"/>
    </xf>
    <xf numFmtId="1" fontId="3" fillId="0" borderId="0" xfId="0" applyNumberFormat="1" applyFont="1" applyFill="1" applyBorder="1" applyAlignment="1" applyProtection="1">
      <alignment horizontal="left" wrapText="1"/>
    </xf>
    <xf numFmtId="1" fontId="6" fillId="0" borderId="84" xfId="0" applyNumberFormat="1" applyFont="1" applyFill="1" applyBorder="1" applyAlignment="1" applyProtection="1">
      <protection locked="0"/>
    </xf>
    <xf numFmtId="1" fontId="6" fillId="0" borderId="0" xfId="0" applyNumberFormat="1" applyFont="1" applyFill="1" applyBorder="1" applyAlignment="1" applyProtection="1">
      <protection locked="0"/>
    </xf>
    <xf numFmtId="1" fontId="6" fillId="0" borderId="85" xfId="0" applyNumberFormat="1" applyFont="1" applyFill="1" applyBorder="1" applyAlignment="1" applyProtection="1">
      <protection locked="0"/>
    </xf>
    <xf numFmtId="1" fontId="6" fillId="0" borderId="86" xfId="0" applyNumberFormat="1" applyFont="1" applyFill="1" applyBorder="1" applyAlignment="1" applyProtection="1">
      <alignment vertical="center"/>
    </xf>
    <xf numFmtId="1" fontId="8" fillId="0" borderId="85" xfId="0" applyNumberFormat="1" applyFont="1" applyBorder="1"/>
    <xf numFmtId="1" fontId="8" fillId="0" borderId="87" xfId="0" applyNumberFormat="1" applyFont="1" applyBorder="1"/>
    <xf numFmtId="1" fontId="8" fillId="0" borderId="88" xfId="0" applyNumberFormat="1" applyFont="1" applyBorder="1"/>
    <xf numFmtId="1" fontId="11" fillId="0" borderId="88" xfId="0" applyNumberFormat="1" applyFont="1" applyBorder="1"/>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2" borderId="7" xfId="0" applyNumberFormat="1" applyFont="1" applyFill="1" applyBorder="1" applyAlignment="1" applyProtection="1">
      <alignment horizontal="center" vertical="center" wrapText="1"/>
    </xf>
    <xf numFmtId="1" fontId="3" fillId="0" borderId="30" xfId="0" applyNumberFormat="1" applyFont="1" applyFill="1" applyBorder="1" applyAlignment="1" applyProtection="1">
      <alignment horizontal="left" vertical="center" wrapText="1"/>
    </xf>
    <xf numFmtId="1" fontId="3" fillId="0" borderId="30" xfId="0" applyNumberFormat="1" applyFont="1" applyFill="1" applyBorder="1" applyAlignment="1" applyProtection="1"/>
    <xf numFmtId="1" fontId="3" fillId="3" borderId="40" xfId="0" applyNumberFormat="1" applyFont="1" applyFill="1" applyBorder="1" applyAlignment="1" applyProtection="1">
      <protection locked="0"/>
    </xf>
    <xf numFmtId="1" fontId="3" fillId="3" borderId="30" xfId="0" applyNumberFormat="1" applyFont="1" applyFill="1" applyBorder="1" applyAlignment="1" applyProtection="1">
      <protection locked="0"/>
    </xf>
    <xf numFmtId="1" fontId="3" fillId="3" borderId="34" xfId="0" applyNumberFormat="1" applyFont="1" applyFill="1" applyBorder="1" applyAlignment="1" applyProtection="1">
      <protection locked="0"/>
    </xf>
    <xf numFmtId="1" fontId="3" fillId="3" borderId="59" xfId="0" applyNumberFormat="1" applyFont="1" applyFill="1" applyBorder="1" applyAlignment="1" applyProtection="1">
      <protection locked="0"/>
    </xf>
    <xf numFmtId="1" fontId="16" fillId="2" borderId="0" xfId="0" applyNumberFormat="1" applyFont="1" applyFill="1" applyProtection="1">
      <protection locked="0"/>
    </xf>
    <xf numFmtId="1" fontId="3" fillId="0" borderId="17" xfId="0" applyNumberFormat="1" applyFont="1" applyFill="1" applyBorder="1" applyAlignment="1" applyProtection="1">
      <alignment horizontal="left" vertical="center" wrapText="1"/>
    </xf>
    <xf numFmtId="1" fontId="3" fillId="3" borderId="60" xfId="0" applyNumberFormat="1" applyFont="1" applyFill="1" applyBorder="1" applyAlignment="1" applyProtection="1">
      <protection locked="0"/>
    </xf>
    <xf numFmtId="1" fontId="3" fillId="0" borderId="23" xfId="0" applyNumberFormat="1" applyFont="1" applyFill="1" applyBorder="1" applyAlignment="1" applyProtection="1">
      <alignment horizontal="left" vertical="center" wrapText="1"/>
    </xf>
    <xf numFmtId="1" fontId="3" fillId="3" borderId="61" xfId="0" applyNumberFormat="1" applyFont="1" applyFill="1" applyBorder="1" applyAlignment="1" applyProtection="1">
      <protection locked="0"/>
    </xf>
    <xf numFmtId="1" fontId="3" fillId="0" borderId="91" xfId="0" applyNumberFormat="1" applyFont="1" applyFill="1" applyBorder="1" applyAlignment="1" applyProtection="1">
      <alignment horizontal="center" vertical="center" wrapText="1"/>
    </xf>
    <xf numFmtId="1" fontId="3" fillId="0" borderId="47" xfId="0" applyNumberFormat="1" applyFont="1" applyFill="1" applyBorder="1" applyAlignment="1" applyProtection="1">
      <alignment horizontal="center" vertical="center" wrapText="1"/>
    </xf>
    <xf numFmtId="1" fontId="3" fillId="0" borderId="62" xfId="0" applyNumberFormat="1" applyFont="1" applyFill="1" applyBorder="1" applyAlignment="1" applyProtection="1">
      <alignment horizontal="center" vertical="center" wrapText="1"/>
    </xf>
    <xf numFmtId="1" fontId="3" fillId="3" borderId="33" xfId="0" applyNumberFormat="1" applyFont="1" applyFill="1" applyBorder="1" applyAlignment="1" applyProtection="1">
      <protection locked="0"/>
    </xf>
    <xf numFmtId="1" fontId="3" fillId="3" borderId="63" xfId="0" applyNumberFormat="1" applyFont="1" applyFill="1" applyBorder="1" applyAlignment="1" applyProtection="1">
      <protection locked="0"/>
    </xf>
    <xf numFmtId="1" fontId="3" fillId="3" borderId="64" xfId="0" applyNumberFormat="1" applyFont="1" applyFill="1" applyBorder="1" applyAlignment="1" applyProtection="1">
      <protection locked="0"/>
    </xf>
    <xf numFmtId="1" fontId="4" fillId="2" borderId="0" xfId="0" applyNumberFormat="1" applyFont="1" applyFill="1" applyBorder="1" applyAlignment="1" applyProtection="1">
      <alignment horizontal="center" vertical="center" wrapText="1"/>
      <protection locked="0"/>
    </xf>
    <xf numFmtId="1" fontId="3" fillId="3" borderId="65" xfId="0" applyNumberFormat="1" applyFont="1" applyFill="1" applyBorder="1" applyAlignment="1" applyProtection="1">
      <protection locked="0"/>
    </xf>
    <xf numFmtId="1" fontId="3" fillId="3" borderId="66" xfId="0" applyNumberFormat="1" applyFont="1" applyFill="1" applyBorder="1" applyAlignment="1" applyProtection="1">
      <protection locked="0"/>
    </xf>
    <xf numFmtId="1" fontId="3" fillId="3" borderId="67" xfId="0" applyNumberFormat="1" applyFont="1" applyFill="1" applyBorder="1" applyAlignment="1" applyProtection="1">
      <protection locked="0"/>
    </xf>
    <xf numFmtId="1" fontId="3" fillId="3" borderId="68" xfId="0" applyNumberFormat="1" applyFont="1" applyFill="1" applyBorder="1" applyAlignment="1" applyProtection="1">
      <protection locked="0"/>
    </xf>
    <xf numFmtId="1" fontId="3" fillId="0" borderId="35" xfId="0" applyNumberFormat="1" applyFont="1" applyFill="1" applyBorder="1" applyAlignment="1" applyProtection="1">
      <alignment horizontal="left" vertical="center" wrapText="1"/>
    </xf>
    <xf numFmtId="1" fontId="3" fillId="3" borderId="69" xfId="0" applyNumberFormat="1" applyFont="1" applyFill="1" applyBorder="1" applyAlignment="1" applyProtection="1">
      <protection locked="0"/>
    </xf>
    <xf numFmtId="1" fontId="3" fillId="3" borderId="70" xfId="0" applyNumberFormat="1" applyFont="1" applyFill="1" applyBorder="1" applyAlignment="1" applyProtection="1">
      <protection locked="0"/>
    </xf>
    <xf numFmtId="1" fontId="3" fillId="3" borderId="71" xfId="0" applyNumberFormat="1" applyFont="1" applyFill="1" applyBorder="1" applyAlignment="1" applyProtection="1">
      <protection locked="0"/>
    </xf>
    <xf numFmtId="1" fontId="3" fillId="3" borderId="72" xfId="0" applyNumberFormat="1" applyFont="1" applyFill="1" applyBorder="1" applyAlignment="1" applyProtection="1">
      <protection locked="0"/>
    </xf>
    <xf numFmtId="1" fontId="5" fillId="2" borderId="0" xfId="0" applyNumberFormat="1" applyFont="1" applyFill="1" applyBorder="1"/>
    <xf numFmtId="1" fontId="7" fillId="2" borderId="0" xfId="0" applyNumberFormat="1" applyFont="1" applyFill="1" applyBorder="1"/>
    <xf numFmtId="1" fontId="2" fillId="2" borderId="0" xfId="0" applyNumberFormat="1" applyFont="1" applyFill="1" applyBorder="1"/>
    <xf numFmtId="1" fontId="7" fillId="0" borderId="0" xfId="0" applyNumberFormat="1" applyFont="1" applyFill="1" applyBorder="1"/>
    <xf numFmtId="1" fontId="2" fillId="0" borderId="0" xfId="0" applyNumberFormat="1" applyFont="1" applyFill="1" applyBorder="1"/>
    <xf numFmtId="1" fontId="2" fillId="0" borderId="92" xfId="0" applyNumberFormat="1" applyFont="1" applyFill="1" applyBorder="1"/>
    <xf numFmtId="1" fontId="2" fillId="0" borderId="88" xfId="0" applyNumberFormat="1" applyFont="1" applyFill="1" applyBorder="1"/>
    <xf numFmtId="1" fontId="3" fillId="0" borderId="88" xfId="0" applyNumberFormat="1" applyFont="1" applyFill="1" applyBorder="1"/>
    <xf numFmtId="1" fontId="3" fillId="0" borderId="92" xfId="0" applyNumberFormat="1" applyFont="1" applyFill="1" applyBorder="1"/>
    <xf numFmtId="1" fontId="3" fillId="0" borderId="0" xfId="0" applyNumberFormat="1" applyFont="1" applyFill="1" applyBorder="1"/>
    <xf numFmtId="1" fontId="3" fillId="0" borderId="84" xfId="0" applyNumberFormat="1" applyFont="1" applyFill="1" applyBorder="1"/>
    <xf numFmtId="1" fontId="11" fillId="0" borderId="93" xfId="0" applyNumberFormat="1" applyFont="1" applyFill="1" applyBorder="1" applyProtection="1">
      <protection locked="0"/>
    </xf>
    <xf numFmtId="1" fontId="11" fillId="0" borderId="93" xfId="0" applyNumberFormat="1" applyFont="1" applyFill="1" applyBorder="1"/>
    <xf numFmtId="1" fontId="11" fillId="0" borderId="94" xfId="0" applyNumberFormat="1" applyFont="1" applyBorder="1"/>
    <xf numFmtId="1" fontId="8" fillId="0" borderId="95" xfId="0" applyNumberFormat="1" applyFont="1" applyBorder="1"/>
    <xf numFmtId="1" fontId="3" fillId="2" borderId="46" xfId="0" applyNumberFormat="1"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29" xfId="0" applyNumberFormat="1" applyFont="1" applyFill="1" applyBorder="1" applyAlignment="1" applyProtection="1">
      <alignment horizontal="center" vertical="center" wrapText="1"/>
    </xf>
    <xf numFmtId="1" fontId="3" fillId="0" borderId="57" xfId="0" applyNumberFormat="1" applyFont="1" applyFill="1" applyBorder="1" applyAlignment="1" applyProtection="1">
      <alignment horizontal="center" vertical="center" wrapText="1"/>
    </xf>
    <xf numFmtId="1" fontId="8" fillId="2" borderId="0" xfId="0" applyNumberFormat="1" applyFont="1" applyFill="1"/>
    <xf numFmtId="1" fontId="3" fillId="2" borderId="3" xfId="0" applyNumberFormat="1" applyFont="1" applyFill="1" applyBorder="1" applyAlignment="1">
      <alignment horizontal="left" wrapText="1"/>
    </xf>
    <xf numFmtId="1" fontId="3" fillId="0" borderId="4" xfId="0" applyNumberFormat="1" applyFont="1" applyFill="1" applyBorder="1" applyAlignment="1" applyProtection="1">
      <alignment horizontal="right"/>
    </xf>
    <xf numFmtId="1" fontId="3" fillId="3" borderId="98" xfId="0" applyNumberFormat="1" applyFont="1" applyFill="1" applyBorder="1" applyAlignment="1" applyProtection="1">
      <protection locked="0"/>
    </xf>
    <xf numFmtId="1" fontId="3" fillId="3" borderId="28" xfId="0" applyNumberFormat="1" applyFont="1" applyFill="1" applyBorder="1" applyAlignment="1" applyProtection="1">
      <protection locked="0"/>
    </xf>
    <xf numFmtId="1" fontId="3" fillId="3" borderId="2" xfId="0" applyNumberFormat="1" applyFont="1" applyFill="1" applyBorder="1" applyAlignment="1" applyProtection="1">
      <protection locked="0"/>
    </xf>
    <xf numFmtId="1" fontId="16" fillId="2" borderId="0" xfId="0" applyNumberFormat="1" applyFont="1" applyFill="1" applyBorder="1" applyAlignment="1" applyProtection="1">
      <protection locked="0"/>
    </xf>
    <xf numFmtId="1" fontId="3" fillId="2" borderId="42" xfId="0" applyNumberFormat="1" applyFont="1" applyFill="1" applyBorder="1" applyAlignment="1">
      <alignment horizontal="left" wrapText="1"/>
    </xf>
    <xf numFmtId="1" fontId="3" fillId="2" borderId="42" xfId="0" applyNumberFormat="1" applyFont="1" applyFill="1" applyBorder="1" applyAlignment="1" applyProtection="1">
      <alignment horizontal="right" wrapText="1"/>
    </xf>
    <xf numFmtId="1" fontId="3" fillId="2" borderId="6" xfId="0" applyNumberFormat="1" applyFont="1" applyFill="1" applyBorder="1" applyAlignment="1" applyProtection="1">
      <alignment horizontal="right" wrapText="1"/>
    </xf>
    <xf numFmtId="1" fontId="3" fillId="0" borderId="11" xfId="0" applyNumberFormat="1" applyFont="1" applyFill="1" applyBorder="1" applyAlignment="1" applyProtection="1">
      <alignment horizontal="right"/>
    </xf>
    <xf numFmtId="1" fontId="3" fillId="3" borderId="99" xfId="0" applyNumberFormat="1" applyFont="1" applyFill="1" applyBorder="1" applyAlignment="1" applyProtection="1">
      <protection locked="0"/>
    </xf>
    <xf numFmtId="1" fontId="3" fillId="3" borderId="48" xfId="0" applyNumberFormat="1" applyFont="1" applyFill="1" applyBorder="1" applyAlignment="1" applyProtection="1">
      <protection locked="0"/>
    </xf>
    <xf numFmtId="1" fontId="3" fillId="2" borderId="50" xfId="0" applyNumberFormat="1" applyFont="1" applyFill="1" applyBorder="1" applyAlignment="1">
      <alignment horizontal="left" wrapText="1"/>
    </xf>
    <xf numFmtId="1" fontId="3" fillId="2" borderId="50" xfId="0" applyNumberFormat="1" applyFont="1" applyFill="1" applyBorder="1" applyAlignment="1" applyProtection="1">
      <alignment horizontal="right" wrapText="1"/>
    </xf>
    <xf numFmtId="1" fontId="3" fillId="2" borderId="13" xfId="0" applyNumberFormat="1" applyFont="1" applyFill="1" applyBorder="1" applyAlignment="1" applyProtection="1">
      <alignment horizontal="right" wrapText="1"/>
    </xf>
    <xf numFmtId="1" fontId="3" fillId="0" borderId="77" xfId="0" applyNumberFormat="1" applyFont="1" applyFill="1" applyBorder="1" applyAlignment="1" applyProtection="1">
      <alignment horizontal="right"/>
    </xf>
    <xf numFmtId="1" fontId="3" fillId="3" borderId="100" xfId="0" applyNumberFormat="1" applyFont="1" applyFill="1" applyBorder="1" applyAlignment="1" applyProtection="1">
      <protection locked="0"/>
    </xf>
    <xf numFmtId="1" fontId="3" fillId="2" borderId="36" xfId="0" applyNumberFormat="1" applyFont="1" applyFill="1" applyBorder="1" applyAlignment="1">
      <alignment horizontal="left" wrapText="1"/>
    </xf>
    <xf numFmtId="1" fontId="3" fillId="2" borderId="36" xfId="0" applyNumberFormat="1" applyFont="1" applyFill="1" applyBorder="1" applyAlignment="1" applyProtection="1">
      <alignment horizontal="right" wrapText="1"/>
    </xf>
    <xf numFmtId="1" fontId="3" fillId="2" borderId="17" xfId="0" applyNumberFormat="1" applyFont="1" applyFill="1" applyBorder="1" applyAlignment="1" applyProtection="1">
      <alignment horizontal="right" wrapText="1"/>
    </xf>
    <xf numFmtId="1" fontId="3" fillId="0" borderId="37" xfId="0" applyNumberFormat="1" applyFont="1" applyFill="1" applyBorder="1" applyAlignment="1" applyProtection="1">
      <alignment horizontal="right"/>
    </xf>
    <xf numFmtId="1" fontId="3" fillId="3" borderId="101" xfId="0" applyNumberFormat="1" applyFont="1" applyFill="1" applyBorder="1" applyAlignment="1" applyProtection="1">
      <protection locked="0"/>
    </xf>
    <xf numFmtId="1" fontId="3" fillId="2" borderId="51" xfId="0" applyNumberFormat="1" applyFont="1" applyFill="1" applyBorder="1" applyAlignment="1">
      <alignment horizontal="left" wrapText="1"/>
    </xf>
    <xf numFmtId="1" fontId="3" fillId="2" borderId="51" xfId="0" applyNumberFormat="1" applyFont="1" applyFill="1" applyBorder="1" applyAlignment="1" applyProtection="1">
      <alignment horizontal="right" wrapText="1"/>
    </xf>
    <xf numFmtId="1" fontId="15" fillId="0" borderId="32" xfId="0" applyNumberFormat="1" applyFont="1" applyBorder="1" applyAlignment="1" applyProtection="1">
      <alignment horizontal="right"/>
    </xf>
    <xf numFmtId="1" fontId="3" fillId="0" borderId="54" xfId="0" applyNumberFormat="1" applyFont="1" applyFill="1" applyBorder="1" applyAlignment="1" applyProtection="1">
      <alignment horizontal="right"/>
    </xf>
    <xf numFmtId="1" fontId="3" fillId="3" borderId="102" xfId="0" applyNumberFormat="1" applyFont="1" applyFill="1" applyBorder="1" applyAlignment="1" applyProtection="1">
      <protection locked="0"/>
    </xf>
    <xf numFmtId="1" fontId="3" fillId="3" borderId="96" xfId="0" applyNumberFormat="1" applyFont="1" applyFill="1" applyBorder="1" applyAlignment="1" applyProtection="1">
      <protection locked="0"/>
    </xf>
    <xf numFmtId="1" fontId="3" fillId="0" borderId="2" xfId="0" applyNumberFormat="1" applyFont="1" applyFill="1" applyBorder="1" applyAlignment="1" applyProtection="1">
      <alignment horizontal="center"/>
    </xf>
    <xf numFmtId="1" fontId="15" fillId="0" borderId="3" xfId="0" applyNumberFormat="1" applyFont="1" applyBorder="1" applyProtection="1"/>
    <xf numFmtId="1" fontId="15" fillId="0" borderId="28" xfId="0" applyNumberFormat="1" applyFont="1" applyBorder="1" applyProtection="1"/>
    <xf numFmtId="1" fontId="3" fillId="0" borderId="98" xfId="0" applyNumberFormat="1" applyFont="1" applyFill="1" applyBorder="1" applyAlignment="1" applyProtection="1"/>
    <xf numFmtId="1" fontId="3" fillId="0" borderId="28" xfId="0" applyNumberFormat="1" applyFont="1" applyFill="1" applyBorder="1" applyAlignment="1" applyProtection="1"/>
    <xf numFmtId="1" fontId="3" fillId="2" borderId="35" xfId="0" applyNumberFormat="1" applyFont="1" applyFill="1" applyBorder="1" applyAlignment="1" applyProtection="1">
      <alignment horizontal="right" wrapText="1"/>
    </xf>
    <xf numFmtId="1" fontId="3" fillId="0" borderId="55" xfId="0" applyNumberFormat="1" applyFont="1" applyFill="1" applyBorder="1" applyAlignment="1" applyProtection="1">
      <alignment horizontal="right"/>
    </xf>
    <xf numFmtId="1" fontId="3" fillId="3" borderId="103" xfId="0" applyNumberFormat="1" applyFont="1" applyFill="1" applyBorder="1" applyAlignment="1" applyProtection="1">
      <protection locked="0"/>
    </xf>
    <xf numFmtId="1" fontId="16" fillId="2" borderId="46" xfId="0" applyNumberFormat="1" applyFont="1" applyFill="1" applyBorder="1" applyProtection="1">
      <protection locked="0"/>
    </xf>
    <xf numFmtId="1" fontId="3" fillId="0" borderId="51" xfId="0" applyNumberFormat="1" applyFont="1" applyFill="1" applyBorder="1" applyAlignment="1">
      <alignment horizontal="left" wrapText="1"/>
    </xf>
    <xf numFmtId="1" fontId="3" fillId="0" borderId="0" xfId="0" applyNumberFormat="1" applyFont="1" applyFill="1" applyBorder="1" applyAlignment="1" applyProtection="1">
      <alignment horizontal="right"/>
    </xf>
    <xf numFmtId="1" fontId="3" fillId="0" borderId="2" xfId="0" applyNumberFormat="1" applyFont="1" applyFill="1" applyBorder="1" applyAlignment="1" applyProtection="1">
      <alignment horizontal="left"/>
    </xf>
    <xf numFmtId="1" fontId="3" fillId="0" borderId="6" xfId="0" applyNumberFormat="1" applyFont="1" applyFill="1" applyBorder="1" applyAlignment="1" applyProtection="1">
      <alignment horizontal="right"/>
    </xf>
    <xf numFmtId="1" fontId="3" fillId="0" borderId="23" xfId="0" applyNumberFormat="1" applyFont="1" applyFill="1" applyBorder="1" applyAlignment="1" applyProtection="1">
      <alignment horizontal="right"/>
    </xf>
    <xf numFmtId="1" fontId="3" fillId="0" borderId="39" xfId="0" applyNumberFormat="1" applyFont="1" applyFill="1" applyBorder="1" applyAlignment="1" applyProtection="1">
      <alignment horizontal="right"/>
    </xf>
    <xf numFmtId="1" fontId="17" fillId="2" borderId="0" xfId="0" applyNumberFormat="1" applyFont="1" applyFill="1" applyProtection="1"/>
    <xf numFmtId="1" fontId="3" fillId="0" borderId="5" xfId="0" applyNumberFormat="1" applyFont="1" applyBorder="1" applyAlignment="1" applyProtection="1">
      <alignment horizontal="center" vertical="center" wrapText="1"/>
    </xf>
    <xf numFmtId="1" fontId="13" fillId="2" borderId="0" xfId="0" applyNumberFormat="1" applyFont="1" applyFill="1" applyBorder="1" applyAlignment="1" applyProtection="1"/>
    <xf numFmtId="1" fontId="3" fillId="3" borderId="52" xfId="0" applyNumberFormat="1" applyFont="1" applyFill="1" applyBorder="1" applyAlignment="1" applyProtection="1">
      <alignment wrapText="1"/>
      <protection locked="0"/>
    </xf>
    <xf numFmtId="1" fontId="3" fillId="3" borderId="73" xfId="0" applyNumberFormat="1" applyFont="1" applyFill="1" applyBorder="1" applyAlignment="1" applyProtection="1">
      <alignment wrapText="1"/>
      <protection locked="0"/>
    </xf>
    <xf numFmtId="1" fontId="13" fillId="2" borderId="0" xfId="0" applyNumberFormat="1" applyFont="1" applyFill="1" applyBorder="1" applyAlignment="1" applyProtection="1">
      <protection locked="0"/>
    </xf>
    <xf numFmtId="1" fontId="3" fillId="3" borderId="74" xfId="0" applyNumberFormat="1" applyFont="1" applyFill="1" applyBorder="1" applyAlignment="1" applyProtection="1">
      <alignment wrapText="1"/>
      <protection locked="0"/>
    </xf>
    <xf numFmtId="1" fontId="3" fillId="0" borderId="17" xfId="0" applyNumberFormat="1" applyFont="1" applyFill="1" applyBorder="1" applyAlignment="1" applyProtection="1">
      <alignment horizontal="left" vertical="center"/>
    </xf>
    <xf numFmtId="1" fontId="3" fillId="0" borderId="6" xfId="0" applyNumberFormat="1" applyFont="1" applyFill="1" applyBorder="1" applyAlignment="1" applyProtection="1">
      <alignment horizontal="left" vertical="center"/>
    </xf>
    <xf numFmtId="1" fontId="3" fillId="3" borderId="53" xfId="0" applyNumberFormat="1" applyFont="1" applyFill="1" applyBorder="1" applyAlignment="1" applyProtection="1">
      <alignment wrapText="1"/>
      <protection locked="0"/>
    </xf>
    <xf numFmtId="1" fontId="3" fillId="3" borderId="75" xfId="0" applyNumberFormat="1" applyFont="1" applyFill="1" applyBorder="1" applyAlignment="1" applyProtection="1">
      <alignment wrapText="1"/>
      <protection locked="0"/>
    </xf>
    <xf numFmtId="1" fontId="3" fillId="0" borderId="76" xfId="0" applyNumberFormat="1" applyFont="1" applyFill="1" applyBorder="1" applyAlignment="1" applyProtection="1"/>
    <xf numFmtId="1" fontId="5" fillId="0" borderId="0" xfId="0" applyNumberFormat="1" applyFont="1" applyFill="1" applyProtection="1"/>
    <xf numFmtId="1" fontId="3" fillId="0" borderId="1" xfId="0" applyNumberFormat="1" applyFont="1" applyBorder="1" applyAlignment="1" applyProtection="1">
      <alignment horizontal="center" vertical="center" wrapText="1"/>
    </xf>
    <xf numFmtId="1" fontId="3" fillId="0" borderId="2" xfId="0" applyNumberFormat="1" applyFont="1" applyFill="1" applyBorder="1" applyAlignment="1">
      <alignment horizontal="center" vertical="center"/>
    </xf>
    <xf numFmtId="1" fontId="3" fillId="2" borderId="13" xfId="0" applyNumberFormat="1" applyFont="1" applyFill="1" applyBorder="1" applyAlignment="1" applyProtection="1"/>
    <xf numFmtId="1" fontId="3" fillId="2" borderId="17" xfId="0" applyNumberFormat="1" applyFont="1" applyFill="1" applyBorder="1" applyAlignment="1" applyProtection="1"/>
    <xf numFmtId="1" fontId="3" fillId="2" borderId="23" xfId="0" applyNumberFormat="1" applyFont="1" applyFill="1" applyBorder="1" applyAlignment="1" applyProtection="1"/>
    <xf numFmtId="1" fontId="5" fillId="0" borderId="0" xfId="0" applyNumberFormat="1" applyFont="1" applyFill="1" applyBorder="1"/>
    <xf numFmtId="1" fontId="3" fillId="0" borderId="33" xfId="0" applyNumberFormat="1" applyFont="1" applyFill="1" applyBorder="1" applyAlignment="1"/>
    <xf numFmtId="1" fontId="3" fillId="0" borderId="50" xfId="0" applyNumberFormat="1" applyFont="1" applyFill="1" applyBorder="1" applyAlignment="1"/>
    <xf numFmtId="1" fontId="3" fillId="0" borderId="36" xfId="0" applyNumberFormat="1" applyFont="1" applyBorder="1" applyAlignment="1">
      <alignment wrapText="1"/>
    </xf>
    <xf numFmtId="1" fontId="3" fillId="0" borderId="36" xfId="0" applyNumberFormat="1" applyFont="1" applyFill="1" applyBorder="1" applyAlignment="1"/>
    <xf numFmtId="1" fontId="3" fillId="0" borderId="36" xfId="0" applyNumberFormat="1" applyFont="1" applyFill="1" applyBorder="1" applyAlignment="1">
      <alignment vertical="center" wrapText="1"/>
    </xf>
    <xf numFmtId="1" fontId="3" fillId="0" borderId="38" xfId="0" applyNumberFormat="1" applyFont="1" applyBorder="1" applyAlignment="1"/>
    <xf numFmtId="1" fontId="11" fillId="6" borderId="0" xfId="0" applyNumberFormat="1" applyFont="1" applyFill="1"/>
    <xf numFmtId="3" fontId="3" fillId="0" borderId="13" xfId="0" applyNumberFormat="1" applyFont="1" applyFill="1" applyBorder="1" applyAlignment="1" applyProtection="1">
      <alignment vertical="center" wrapText="1"/>
    </xf>
    <xf numFmtId="3" fontId="3" fillId="0" borderId="17" xfId="0" applyNumberFormat="1" applyFont="1" applyFill="1" applyBorder="1" applyAlignment="1" applyProtection="1">
      <alignment vertical="center" wrapText="1"/>
    </xf>
    <xf numFmtId="3" fontId="3" fillId="2" borderId="17" xfId="0" applyNumberFormat="1" applyFont="1" applyFill="1" applyBorder="1" applyAlignment="1" applyProtection="1">
      <alignment vertical="center" wrapText="1"/>
    </xf>
    <xf numFmtId="3" fontId="3" fillId="2" borderId="32" xfId="0" applyNumberFormat="1" applyFont="1" applyFill="1" applyBorder="1" applyAlignment="1" applyProtection="1">
      <alignment vertical="center" wrapText="1"/>
    </xf>
    <xf numFmtId="3" fontId="3" fillId="2" borderId="35" xfId="0" applyNumberFormat="1" applyFont="1" applyFill="1" applyBorder="1" applyAlignment="1" applyProtection="1">
      <alignment vertical="center" wrapText="1"/>
    </xf>
    <xf numFmtId="3" fontId="3" fillId="0" borderId="35" xfId="0" applyNumberFormat="1" applyFont="1" applyFill="1" applyBorder="1" applyAlignment="1" applyProtection="1"/>
    <xf numFmtId="3" fontId="3" fillId="2" borderId="23" xfId="0" applyNumberFormat="1" applyFont="1" applyFill="1" applyBorder="1" applyAlignment="1" applyProtection="1">
      <alignment vertical="center" wrapText="1"/>
    </xf>
    <xf numFmtId="3" fontId="3" fillId="2" borderId="6" xfId="0" applyNumberFormat="1" applyFont="1" applyFill="1" applyBorder="1" applyAlignment="1" applyProtection="1">
      <alignment vertical="center" wrapText="1"/>
    </xf>
    <xf numFmtId="3" fontId="3" fillId="0" borderId="4" xfId="0" applyNumberFormat="1" applyFont="1" applyFill="1" applyBorder="1" applyAlignment="1" applyProtection="1"/>
    <xf numFmtId="3" fontId="3" fillId="0" borderId="3" xfId="0" applyNumberFormat="1" applyFont="1" applyFill="1" applyBorder="1" applyAlignment="1" applyProtection="1"/>
    <xf numFmtId="3" fontId="3" fillId="0" borderId="1" xfId="0" applyNumberFormat="1" applyFont="1" applyFill="1" applyBorder="1" applyAlignment="1" applyProtection="1"/>
    <xf numFmtId="3" fontId="3" fillId="0" borderId="30" xfId="0" applyNumberFormat="1" applyFont="1" applyBorder="1" applyAlignment="1" applyProtection="1">
      <alignment horizontal="right" vertical="center"/>
    </xf>
    <xf numFmtId="3" fontId="3" fillId="0" borderId="17" xfId="0" applyNumberFormat="1" applyFont="1" applyBorder="1" applyAlignment="1" applyProtection="1">
      <alignment horizontal="right" vertical="center"/>
    </xf>
    <xf numFmtId="3" fontId="3" fillId="0" borderId="23" xfId="0" applyNumberFormat="1" applyFont="1" applyBorder="1" applyAlignment="1" applyProtection="1">
      <alignment horizontal="right" vertical="center"/>
    </xf>
    <xf numFmtId="3" fontId="3" fillId="0" borderId="6" xfId="0" applyNumberFormat="1" applyFont="1" applyBorder="1" applyAlignment="1" applyProtection="1">
      <alignment horizontal="right"/>
    </xf>
    <xf numFmtId="3" fontId="3" fillId="0" borderId="13" xfId="0" applyNumberFormat="1" applyFont="1" applyFill="1" applyBorder="1" applyAlignment="1" applyProtection="1">
      <alignment horizontal="right"/>
    </xf>
    <xf numFmtId="3" fontId="3" fillId="0" borderId="83" xfId="0" applyNumberFormat="1" applyFont="1" applyFill="1" applyBorder="1" applyAlignment="1" applyProtection="1">
      <alignment horizontal="right"/>
    </xf>
    <xf numFmtId="3" fontId="3" fillId="0" borderId="17" xfId="0" applyNumberFormat="1" applyFont="1" applyFill="1" applyBorder="1" applyAlignment="1" applyProtection="1">
      <alignment horizontal="right"/>
    </xf>
    <xf numFmtId="3" fontId="3" fillId="0" borderId="52" xfId="0" applyNumberFormat="1" applyFont="1" applyFill="1" applyBorder="1" applyAlignment="1" applyProtection="1">
      <alignment horizontal="right"/>
    </xf>
    <xf numFmtId="3" fontId="3" fillId="0" borderId="23" xfId="0" applyNumberFormat="1" applyFont="1" applyFill="1" applyBorder="1" applyAlignment="1" applyProtection="1">
      <alignment horizontal="right" vertical="center"/>
    </xf>
    <xf numFmtId="3" fontId="3" fillId="0" borderId="53" xfId="0" applyNumberFormat="1" applyFont="1" applyFill="1" applyBorder="1" applyAlignment="1" applyProtection="1">
      <alignment horizontal="right"/>
    </xf>
    <xf numFmtId="3" fontId="3" fillId="2" borderId="3" xfId="0" applyNumberFormat="1" applyFont="1" applyFill="1" applyBorder="1" applyAlignment="1" applyProtection="1">
      <alignment horizontal="right" wrapText="1"/>
    </xf>
    <xf numFmtId="3" fontId="3" fillId="2" borderId="2" xfId="0" applyNumberFormat="1" applyFont="1" applyFill="1" applyBorder="1" applyAlignment="1" applyProtection="1">
      <alignment horizontal="right" wrapText="1"/>
    </xf>
    <xf numFmtId="3" fontId="3" fillId="0" borderId="39" xfId="0" applyNumberFormat="1" applyFont="1" applyFill="1" applyBorder="1" applyAlignment="1" applyProtection="1"/>
    <xf numFmtId="3" fontId="3" fillId="0" borderId="38" xfId="0" applyNumberFormat="1" applyFont="1" applyFill="1" applyBorder="1" applyAlignment="1" applyProtection="1"/>
    <xf numFmtId="3" fontId="3" fillId="0" borderId="53" xfId="0" applyNumberFormat="1" applyFont="1" applyFill="1" applyBorder="1" applyAlignment="1" applyProtection="1"/>
    <xf numFmtId="3" fontId="3" fillId="0" borderId="4" xfId="0" applyNumberFormat="1" applyFont="1" applyFill="1" applyBorder="1" applyAlignment="1" applyProtection="1">
      <alignment horizontal="right"/>
    </xf>
    <xf numFmtId="3" fontId="3" fillId="2" borderId="42" xfId="0" applyNumberFormat="1" applyFont="1" applyFill="1" applyBorder="1" applyAlignment="1" applyProtection="1">
      <alignment horizontal="right" wrapText="1"/>
    </xf>
    <xf numFmtId="3" fontId="3" fillId="2" borderId="6" xfId="0" applyNumberFormat="1" applyFont="1" applyFill="1" applyBorder="1" applyAlignment="1" applyProtection="1">
      <alignment horizontal="right" wrapText="1"/>
    </xf>
    <xf numFmtId="3" fontId="3" fillId="0" borderId="11" xfId="0" applyNumberFormat="1" applyFont="1" applyFill="1" applyBorder="1" applyAlignment="1" applyProtection="1">
      <alignment horizontal="right"/>
    </xf>
    <xf numFmtId="3" fontId="3" fillId="2" borderId="50" xfId="0" applyNumberFormat="1" applyFont="1" applyFill="1" applyBorder="1" applyAlignment="1" applyProtection="1">
      <alignment horizontal="right" wrapText="1"/>
    </xf>
    <xf numFmtId="3" fontId="3" fillId="2" borderId="13" xfId="0" applyNumberFormat="1" applyFont="1" applyFill="1" applyBorder="1" applyAlignment="1" applyProtection="1">
      <alignment horizontal="right" wrapText="1"/>
    </xf>
    <xf numFmtId="3" fontId="3" fillId="0" borderId="77" xfId="0" applyNumberFormat="1" applyFont="1" applyFill="1" applyBorder="1" applyAlignment="1" applyProtection="1">
      <alignment horizontal="right"/>
    </xf>
    <xf numFmtId="3" fontId="3" fillId="2" borderId="36" xfId="0" applyNumberFormat="1" applyFont="1" applyFill="1" applyBorder="1" applyAlignment="1" applyProtection="1">
      <alignment horizontal="right" wrapText="1"/>
    </xf>
    <xf numFmtId="3" fontId="3" fillId="2" borderId="17" xfId="0" applyNumberFormat="1" applyFont="1" applyFill="1" applyBorder="1" applyAlignment="1" applyProtection="1">
      <alignment horizontal="right" wrapText="1"/>
    </xf>
    <xf numFmtId="3" fontId="3" fillId="0" borderId="37" xfId="0" applyNumberFormat="1" applyFont="1" applyFill="1" applyBorder="1" applyAlignment="1" applyProtection="1">
      <alignment horizontal="right"/>
    </xf>
    <xf numFmtId="3" fontId="3" fillId="2" borderId="51" xfId="0" applyNumberFormat="1" applyFont="1" applyFill="1" applyBorder="1" applyAlignment="1" applyProtection="1">
      <alignment horizontal="right" wrapText="1"/>
    </xf>
    <xf numFmtId="3" fontId="15" fillId="0" borderId="32" xfId="0" applyNumberFormat="1" applyFont="1" applyBorder="1" applyAlignment="1" applyProtection="1">
      <alignment horizontal="right"/>
    </xf>
    <xf numFmtId="3" fontId="3" fillId="0" borderId="54" xfId="0" applyNumberFormat="1" applyFont="1" applyFill="1" applyBorder="1" applyAlignment="1" applyProtection="1">
      <alignment horizontal="right"/>
    </xf>
    <xf numFmtId="3" fontId="15" fillId="0" borderId="3" xfId="0" applyNumberFormat="1" applyFont="1" applyBorder="1" applyProtection="1"/>
    <xf numFmtId="3" fontId="15" fillId="0" borderId="28" xfId="0" applyNumberFormat="1" applyFont="1" applyBorder="1" applyProtection="1"/>
    <xf numFmtId="3" fontId="3" fillId="0" borderId="98" xfId="0" applyNumberFormat="1" applyFont="1" applyFill="1" applyBorder="1" applyAlignment="1" applyProtection="1"/>
    <xf numFmtId="3" fontId="3" fillId="2" borderId="35" xfId="0" applyNumberFormat="1" applyFont="1" applyFill="1" applyBorder="1" applyAlignment="1" applyProtection="1">
      <alignment horizontal="right" wrapText="1"/>
    </xf>
    <xf numFmtId="3" fontId="3" fillId="0" borderId="55" xfId="0" applyNumberFormat="1" applyFont="1" applyFill="1" applyBorder="1" applyAlignment="1" applyProtection="1">
      <alignment horizontal="right"/>
    </xf>
    <xf numFmtId="3" fontId="3" fillId="0" borderId="0" xfId="0" applyNumberFormat="1" applyFont="1" applyFill="1" applyBorder="1" applyAlignment="1" applyProtection="1">
      <alignment horizontal="right"/>
    </xf>
    <xf numFmtId="3" fontId="3" fillId="0" borderId="6" xfId="0" applyNumberFormat="1" applyFont="1" applyFill="1" applyBorder="1" applyAlignment="1" applyProtection="1">
      <alignment horizontal="right"/>
    </xf>
    <xf numFmtId="3" fontId="3" fillId="0" borderId="23" xfId="0" applyNumberFormat="1" applyFont="1" applyFill="1" applyBorder="1" applyAlignment="1" applyProtection="1">
      <alignment horizontal="right"/>
    </xf>
    <xf numFmtId="3" fontId="3" fillId="0" borderId="39" xfId="0" applyNumberFormat="1" applyFont="1" applyFill="1" applyBorder="1" applyAlignment="1" applyProtection="1">
      <alignment horizontal="right"/>
    </xf>
    <xf numFmtId="1" fontId="3" fillId="0" borderId="3"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5" xfId="0" applyNumberFormat="1" applyFont="1" applyBorder="1" applyAlignment="1" applyProtection="1">
      <alignment horizontal="center" vertical="center" wrapText="1"/>
    </xf>
    <xf numFmtId="1" fontId="3" fillId="0" borderId="3" xfId="0" applyNumberFormat="1" applyFont="1" applyBorder="1" applyAlignment="1" applyProtection="1">
      <alignment horizontal="center" vertical="center"/>
    </xf>
    <xf numFmtId="1" fontId="3" fillId="0" borderId="5" xfId="0" applyNumberFormat="1" applyFont="1" applyFill="1" applyBorder="1" applyAlignment="1" applyProtection="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1"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0" borderId="3" xfId="0" applyNumberFormat="1" applyFont="1" applyBorder="1" applyAlignment="1" applyProtection="1">
      <alignment horizontal="left" vertical="center"/>
    </xf>
    <xf numFmtId="1" fontId="3" fillId="0" borderId="6" xfId="0" applyNumberFormat="1" applyFont="1" applyFill="1" applyBorder="1" applyAlignment="1" applyProtection="1">
      <alignment horizontal="center" vertical="center"/>
    </xf>
    <xf numFmtId="1" fontId="3" fillId="0" borderId="47" xfId="0" applyNumberFormat="1" applyFont="1" applyFill="1" applyBorder="1" applyAlignment="1" applyProtection="1">
      <alignment horizontal="center" vertical="center" wrapText="1"/>
    </xf>
    <xf numFmtId="3" fontId="3" fillId="8" borderId="2" xfId="0" applyNumberFormat="1" applyFont="1" applyFill="1" applyBorder="1" applyAlignment="1" applyProtection="1"/>
    <xf numFmtId="3" fontId="3" fillId="8" borderId="23" xfId="0" applyNumberFormat="1" applyFont="1" applyFill="1" applyBorder="1" applyAlignment="1" applyProtection="1">
      <alignment vertical="center" wrapText="1"/>
      <protection locked="0"/>
    </xf>
    <xf numFmtId="3" fontId="3" fillId="8" borderId="2" xfId="0" applyNumberFormat="1" applyFont="1" applyFill="1" applyBorder="1" applyAlignment="1" applyProtection="1">
      <protection locked="0"/>
    </xf>
    <xf numFmtId="3" fontId="3" fillId="8" borderId="7" xfId="0" applyNumberFormat="1" applyFont="1" applyFill="1" applyBorder="1" applyAlignment="1" applyProtection="1">
      <protection locked="0"/>
    </xf>
    <xf numFmtId="0" fontId="11" fillId="8" borderId="0" xfId="0" applyFont="1" applyFill="1" applyProtection="1">
      <protection locked="0"/>
    </xf>
    <xf numFmtId="0" fontId="11" fillId="8" borderId="0" xfId="0" applyFont="1" applyFill="1"/>
    <xf numFmtId="3" fontId="3" fillId="9" borderId="7" xfId="0" applyNumberFormat="1" applyFont="1" applyFill="1" applyBorder="1" applyAlignment="1" applyProtection="1">
      <alignment horizontal="right"/>
      <protection locked="0"/>
    </xf>
    <xf numFmtId="0" fontId="16" fillId="2" borderId="0" xfId="0" applyFont="1" applyFill="1" applyBorder="1" applyProtection="1">
      <protection locked="0"/>
    </xf>
    <xf numFmtId="1" fontId="3" fillId="0" borderId="5" xfId="0" applyNumberFormat="1" applyFont="1" applyBorder="1" applyAlignment="1" applyProtection="1">
      <alignment horizontal="center" vertical="center" wrapText="1"/>
    </xf>
    <xf numFmtId="1" fontId="3" fillId="0" borderId="3" xfId="0" applyNumberFormat="1" applyFont="1" applyBorder="1" applyAlignment="1" applyProtection="1">
      <alignment horizontal="center" vertical="center"/>
    </xf>
    <xf numFmtId="1" fontId="3" fillId="0" borderId="5" xfId="0" applyNumberFormat="1" applyFont="1" applyFill="1" applyBorder="1" applyAlignment="1" applyProtection="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1"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0" borderId="47" xfId="0" applyNumberFormat="1" applyFont="1" applyFill="1" applyBorder="1" applyAlignment="1" applyProtection="1">
      <alignment horizontal="center" vertical="center" wrapText="1"/>
    </xf>
    <xf numFmtId="1" fontId="3" fillId="0" borderId="6" xfId="0" applyNumberFormat="1" applyFont="1" applyFill="1" applyBorder="1" applyAlignment="1" applyProtection="1">
      <alignment horizontal="center" vertical="center"/>
    </xf>
    <xf numFmtId="1" fontId="3" fillId="0" borderId="3" xfId="0" applyNumberFormat="1" applyFont="1" applyBorder="1" applyAlignment="1" applyProtection="1">
      <alignment horizontal="left" vertical="center"/>
    </xf>
    <xf numFmtId="1" fontId="3" fillId="0" borderId="6" xfId="0" applyNumberFormat="1" applyFont="1" applyFill="1" applyBorder="1" applyAlignment="1" applyProtection="1">
      <alignment horizontal="center" vertical="center"/>
    </xf>
    <xf numFmtId="1" fontId="3" fillId="0" borderId="1"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0" borderId="4" xfId="0" applyNumberFormat="1" applyFont="1" applyFill="1" applyBorder="1" applyAlignment="1" applyProtection="1">
      <alignment horizontal="center" vertical="center" wrapText="1"/>
    </xf>
    <xf numFmtId="1" fontId="3" fillId="0" borderId="47" xfId="0" applyNumberFormat="1" applyFont="1" applyFill="1" applyBorder="1" applyAlignment="1" applyProtection="1">
      <alignment horizontal="center" vertical="center" wrapText="1"/>
    </xf>
    <xf numFmtId="1" fontId="3" fillId="0" borderId="5" xfId="0" applyNumberFormat="1" applyFont="1" applyFill="1" applyBorder="1" applyAlignment="1" applyProtection="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3" xfId="0" applyNumberFormat="1" applyFont="1" applyBorder="1" applyAlignment="1" applyProtection="1">
      <alignment horizontal="left" vertical="center"/>
    </xf>
    <xf numFmtId="1" fontId="3" fillId="0" borderId="3" xfId="0" applyNumberFormat="1" applyFont="1" applyBorder="1" applyAlignment="1" applyProtection="1">
      <alignment horizontal="center" vertical="center"/>
    </xf>
    <xf numFmtId="1" fontId="3" fillId="0" borderId="5" xfId="0" applyNumberFormat="1" applyFont="1" applyBorder="1" applyAlignment="1" applyProtection="1">
      <alignment horizontal="center" vertical="center" wrapText="1"/>
    </xf>
    <xf numFmtId="0" fontId="3" fillId="0" borderId="1" xfId="0" applyFont="1" applyFill="1" applyBorder="1" applyAlignment="1" applyProtection="1">
      <alignment horizontal="center" vertical="center"/>
    </xf>
    <xf numFmtId="0" fontId="3" fillId="0" borderId="35"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47" xfId="0" applyFont="1" applyBorder="1" applyAlignment="1" applyProtection="1">
      <alignment horizontal="center" vertical="center" wrapText="1"/>
    </xf>
    <xf numFmtId="0" fontId="3" fillId="0" borderId="49" xfId="0" applyFont="1" applyBorder="1" applyAlignment="1" applyProtection="1">
      <alignment horizontal="center" vertical="center" wrapText="1"/>
    </xf>
    <xf numFmtId="0" fontId="3" fillId="0" borderId="5" xfId="0" applyFont="1" applyBorder="1" applyAlignment="1" applyProtection="1">
      <alignment horizontal="center" vertical="center" wrapText="1"/>
    </xf>
    <xf numFmtId="0" fontId="3" fillId="0" borderId="42" xfId="0" applyFont="1" applyBorder="1" applyAlignment="1" applyProtection="1">
      <alignment horizontal="center" vertical="center" wrapText="1"/>
    </xf>
    <xf numFmtId="0" fontId="3" fillId="0" borderId="48"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8" xfId="0" applyFont="1" applyBorder="1" applyAlignment="1" applyProtection="1">
      <alignment horizontal="center" vertical="center"/>
    </xf>
    <xf numFmtId="0" fontId="3" fillId="0" borderId="4" xfId="0" applyFont="1" applyBorder="1" applyAlignment="1" applyProtection="1">
      <alignment horizontal="center" vertical="center"/>
    </xf>
    <xf numFmtId="0" fontId="3" fillId="0" borderId="5" xfId="0" applyFont="1" applyFill="1" applyBorder="1" applyAlignment="1" applyProtection="1">
      <alignment horizontal="center" vertical="center" wrapText="1"/>
    </xf>
    <xf numFmtId="0" fontId="3" fillId="0" borderId="55"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49" fontId="3" fillId="0" borderId="3" xfId="0" applyNumberFormat="1" applyFont="1" applyFill="1" applyBorder="1" applyAlignment="1" applyProtection="1">
      <alignment horizontal="center" vertical="center" wrapText="1"/>
    </xf>
    <xf numFmtId="49" fontId="3" fillId="0" borderId="4" xfId="0" applyNumberFormat="1"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49" fontId="3" fillId="2" borderId="28" xfId="0" applyNumberFormat="1" applyFont="1" applyFill="1" applyBorder="1" applyAlignment="1">
      <alignment horizontal="center" vertical="center" wrapText="1"/>
    </xf>
    <xf numFmtId="49" fontId="3" fillId="2" borderId="4" xfId="0" applyNumberFormat="1" applyFont="1" applyFill="1" applyBorder="1" applyAlignment="1">
      <alignment horizontal="center" vertical="center" wrapText="1"/>
    </xf>
    <xf numFmtId="0" fontId="3" fillId="0" borderId="5" xfId="0" applyFont="1" applyFill="1" applyBorder="1" applyAlignment="1" applyProtection="1">
      <alignment horizontal="center" vertical="center"/>
    </xf>
    <xf numFmtId="0" fontId="3" fillId="0" borderId="48" xfId="0" applyFont="1" applyFill="1" applyBorder="1" applyAlignment="1" applyProtection="1">
      <alignment horizontal="center" vertical="center"/>
    </xf>
    <xf numFmtId="0" fontId="3" fillId="0" borderId="28" xfId="0" applyFont="1" applyFill="1" applyBorder="1" applyAlignment="1" applyProtection="1">
      <alignment horizontal="center" vertical="center"/>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49" fontId="3" fillId="2" borderId="1" xfId="0" applyNumberFormat="1" applyFont="1" applyFill="1" applyBorder="1" applyAlignment="1">
      <alignment horizontal="center" vertical="center" wrapText="1"/>
    </xf>
    <xf numFmtId="49" fontId="3" fillId="2" borderId="35" xfId="0" applyNumberFormat="1" applyFont="1" applyFill="1" applyBorder="1" applyAlignment="1">
      <alignment horizontal="center" vertical="center" wrapText="1"/>
    </xf>
    <xf numFmtId="49" fontId="3" fillId="2" borderId="6" xfId="0" applyNumberFormat="1" applyFont="1" applyFill="1" applyBorder="1" applyAlignment="1">
      <alignment horizontal="center" vertical="center" wrapText="1"/>
    </xf>
    <xf numFmtId="0" fontId="3" fillId="0" borderId="4" xfId="0" applyNumberFormat="1"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15" fillId="0" borderId="1" xfId="0" applyFont="1" applyBorder="1" applyAlignment="1">
      <alignment horizontal="center" vertical="center" wrapText="1"/>
    </xf>
    <xf numFmtId="0" fontId="15" fillId="0" borderId="6" xfId="0" applyFont="1" applyBorder="1" applyAlignment="1">
      <alignment horizontal="center" vertical="center" wrapText="1"/>
    </xf>
    <xf numFmtId="0" fontId="3" fillId="0" borderId="1" xfId="0" applyNumberFormat="1" applyFont="1" applyFill="1" applyBorder="1" applyAlignment="1" applyProtection="1">
      <alignment horizontal="center" vertical="center"/>
    </xf>
    <xf numFmtId="0" fontId="3" fillId="0" borderId="6"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xf>
    <xf numFmtId="0" fontId="3" fillId="0" borderId="3" xfId="0" applyNumberFormat="1" applyFont="1" applyFill="1" applyBorder="1" applyAlignment="1" applyProtection="1">
      <alignment horizontal="center" vertical="center" wrapText="1"/>
    </xf>
    <xf numFmtId="0" fontId="3" fillId="0" borderId="89" xfId="0" applyNumberFormat="1" applyFont="1" applyFill="1" applyBorder="1" applyAlignment="1" applyProtection="1">
      <alignment horizontal="center" vertical="center" wrapText="1"/>
    </xf>
    <xf numFmtId="0" fontId="3" fillId="0" borderId="90" xfId="0" applyNumberFormat="1" applyFont="1" applyFill="1" applyBorder="1" applyAlignment="1" applyProtection="1">
      <alignment horizontal="center" vertical="center" wrapText="1"/>
    </xf>
    <xf numFmtId="0" fontId="3" fillId="0" borderId="47" xfId="0"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wrapText="1"/>
    </xf>
    <xf numFmtId="0" fontId="3" fillId="0" borderId="42" xfId="0" applyFont="1" applyFill="1" applyBorder="1" applyAlignment="1" applyProtection="1">
      <alignment horizontal="center" vertical="center" wrapText="1"/>
    </xf>
    <xf numFmtId="0" fontId="3" fillId="0" borderId="48" xfId="0" applyFont="1" applyFill="1" applyBorder="1" applyAlignment="1" applyProtection="1">
      <alignment horizontal="center" vertical="center" wrapText="1"/>
    </xf>
    <xf numFmtId="0" fontId="3" fillId="0" borderId="97" xfId="0" applyFont="1" applyBorder="1" applyAlignment="1" applyProtection="1">
      <alignment horizontal="center" vertical="center"/>
    </xf>
    <xf numFmtId="0" fontId="3" fillId="0" borderId="97"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35"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58" xfId="0" applyNumberFormat="1" applyFont="1" applyFill="1" applyBorder="1" applyAlignment="1" applyProtection="1">
      <alignment horizontal="center" vertical="center" wrapText="1"/>
    </xf>
    <xf numFmtId="0" fontId="3" fillId="0" borderId="28" xfId="0" applyFont="1" applyFill="1" applyBorder="1" applyAlignment="1" applyProtection="1">
      <alignment horizontal="center" vertical="center" wrapText="1"/>
    </xf>
    <xf numFmtId="0" fontId="12" fillId="0" borderId="1" xfId="0" applyFont="1" applyFill="1" applyBorder="1" applyAlignment="1" applyProtection="1">
      <alignment horizontal="center" vertical="center" wrapText="1"/>
    </xf>
    <xf numFmtId="0" fontId="12" fillId="0" borderId="6" xfId="0" applyFont="1" applyFill="1" applyBorder="1" applyAlignment="1" applyProtection="1">
      <alignment horizontal="center" vertical="center" wrapText="1"/>
    </xf>
    <xf numFmtId="0" fontId="12" fillId="0" borderId="5"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wrapText="1"/>
    </xf>
    <xf numFmtId="0" fontId="3" fillId="0" borderId="3" xfId="0" applyNumberFormat="1" applyFont="1" applyFill="1" applyBorder="1" applyAlignment="1" applyProtection="1">
      <alignment horizontal="center" vertical="center"/>
    </xf>
    <xf numFmtId="0" fontId="3" fillId="0" borderId="28" xfId="0" applyNumberFormat="1" applyFont="1" applyFill="1" applyBorder="1" applyAlignment="1" applyProtection="1">
      <alignment horizontal="center" vertical="center"/>
    </xf>
    <xf numFmtId="0" fontId="12" fillId="0" borderId="49" xfId="0" applyFont="1" applyFill="1" applyBorder="1" applyAlignment="1" applyProtection="1">
      <alignment horizontal="center" vertical="center" wrapText="1"/>
    </xf>
    <xf numFmtId="0" fontId="12" fillId="0" borderId="48" xfId="0" applyFont="1" applyFill="1" applyBorder="1" applyAlignment="1" applyProtection="1">
      <alignment horizontal="center" vertical="center" wrapText="1"/>
    </xf>
    <xf numFmtId="0" fontId="3" fillId="0" borderId="33" xfId="0" applyNumberFormat="1" applyFont="1" applyFill="1" applyBorder="1" applyAlignment="1" applyProtection="1">
      <alignment horizontal="left" wrapText="1"/>
    </xf>
    <xf numFmtId="0" fontId="3" fillId="0" borderId="34" xfId="0" applyNumberFormat="1" applyFont="1" applyFill="1" applyBorder="1" applyAlignment="1" applyProtection="1">
      <alignment horizontal="left" wrapText="1"/>
    </xf>
    <xf numFmtId="0" fontId="3" fillId="0" borderId="36" xfId="0" applyNumberFormat="1" applyFont="1" applyFill="1" applyBorder="1" applyAlignment="1" applyProtection="1">
      <alignment horizontal="left" wrapText="1"/>
    </xf>
    <xf numFmtId="0" fontId="3" fillId="0" borderId="37" xfId="0" applyNumberFormat="1" applyFont="1" applyFill="1" applyBorder="1" applyAlignment="1" applyProtection="1">
      <alignment horizontal="left" wrapText="1"/>
    </xf>
    <xf numFmtId="0" fontId="3" fillId="0" borderId="42" xfId="0" applyNumberFormat="1" applyFont="1" applyFill="1" applyBorder="1" applyAlignment="1" applyProtection="1">
      <alignment horizontal="left" wrapText="1"/>
    </xf>
    <xf numFmtId="0" fontId="3" fillId="0" borderId="11" xfId="0" applyNumberFormat="1" applyFont="1" applyFill="1" applyBorder="1" applyAlignment="1" applyProtection="1">
      <alignment horizontal="left" wrapText="1"/>
    </xf>
    <xf numFmtId="0" fontId="3" fillId="2" borderId="3" xfId="0" applyNumberFormat="1" applyFont="1" applyFill="1" applyBorder="1" applyAlignment="1" applyProtection="1">
      <alignment horizontal="left" vertical="center" wrapText="1"/>
    </xf>
    <xf numFmtId="0" fontId="3" fillId="2" borderId="4" xfId="0" applyNumberFormat="1" applyFont="1" applyFill="1" applyBorder="1" applyAlignment="1" applyProtection="1">
      <alignment horizontal="left" vertical="center" wrapText="1"/>
    </xf>
    <xf numFmtId="0" fontId="3" fillId="0" borderId="50" xfId="0" applyFont="1" applyFill="1" applyBorder="1" applyAlignment="1" applyProtection="1">
      <alignment horizontal="center" vertical="center"/>
    </xf>
    <xf numFmtId="0" fontId="3" fillId="2" borderId="3" xfId="0" applyFont="1" applyFill="1" applyBorder="1" applyAlignment="1" applyProtection="1">
      <alignment vertical="center" wrapText="1"/>
    </xf>
    <xf numFmtId="0" fontId="3" fillId="2" borderId="4" xfId="0" applyFont="1" applyFill="1" applyBorder="1" applyAlignment="1" applyProtection="1">
      <alignment vertical="center" wrapText="1"/>
    </xf>
    <xf numFmtId="0" fontId="3" fillId="0" borderId="3" xfId="0" applyFont="1" applyFill="1" applyBorder="1" applyAlignment="1" applyProtection="1">
      <alignment vertical="center" wrapText="1"/>
    </xf>
    <xf numFmtId="0" fontId="3" fillId="0" borderId="4" xfId="0" applyFont="1" applyFill="1" applyBorder="1" applyAlignment="1" applyProtection="1">
      <alignment vertical="center" wrapText="1"/>
    </xf>
    <xf numFmtId="0" fontId="3" fillId="2" borderId="47" xfId="0" applyNumberFormat="1" applyFont="1" applyFill="1" applyBorder="1" applyAlignment="1" applyProtection="1">
      <alignment horizontal="center" vertical="center"/>
    </xf>
    <xf numFmtId="0" fontId="3" fillId="2" borderId="49" xfId="0" applyNumberFormat="1" applyFont="1" applyFill="1" applyBorder="1" applyAlignment="1" applyProtection="1">
      <alignment horizontal="center" vertical="center"/>
    </xf>
    <xf numFmtId="0" fontId="3" fillId="2" borderId="5" xfId="0" applyNumberFormat="1" applyFont="1" applyFill="1" applyBorder="1" applyAlignment="1" applyProtection="1">
      <alignment horizontal="center" vertical="center"/>
    </xf>
    <xf numFmtId="0" fontId="3" fillId="2" borderId="42" xfId="0" applyNumberFormat="1" applyFont="1" applyFill="1" applyBorder="1" applyAlignment="1" applyProtection="1">
      <alignment horizontal="center" vertical="center"/>
    </xf>
    <xf numFmtId="0" fontId="3" fillId="2" borderId="48" xfId="0" applyNumberFormat="1" applyFont="1" applyFill="1" applyBorder="1" applyAlignment="1" applyProtection="1">
      <alignment horizontal="center" vertical="center"/>
    </xf>
    <xf numFmtId="0" fontId="3" fillId="2" borderId="11" xfId="0" applyNumberFormat="1"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wrapText="1"/>
    </xf>
    <xf numFmtId="0" fontId="3" fillId="2" borderId="47" xfId="0" applyFont="1" applyFill="1" applyBorder="1" applyAlignment="1" applyProtection="1">
      <alignment horizontal="center" vertical="center"/>
    </xf>
    <xf numFmtId="0" fontId="3" fillId="2" borderId="5" xfId="0" applyFont="1" applyFill="1" applyBorder="1" applyAlignment="1" applyProtection="1">
      <alignment horizontal="center" vertical="center"/>
    </xf>
    <xf numFmtId="0" fontId="3" fillId="2" borderId="42" xfId="0" applyFont="1" applyFill="1" applyBorder="1" applyAlignment="1" applyProtection="1">
      <alignment horizontal="center" vertical="center"/>
    </xf>
    <xf numFmtId="0" fontId="3" fillId="2" borderId="11"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3" fillId="0" borderId="36" xfId="0" applyNumberFormat="1" applyFont="1" applyFill="1" applyBorder="1" applyAlignment="1" applyProtection="1">
      <alignment horizontal="left" vertical="center" wrapText="1"/>
    </xf>
    <xf numFmtId="0" fontId="3" fillId="0" borderId="37" xfId="0" applyNumberFormat="1" applyFont="1" applyFill="1" applyBorder="1" applyAlignment="1" applyProtection="1">
      <alignment horizontal="left" vertical="center" wrapText="1"/>
    </xf>
    <xf numFmtId="0" fontId="3" fillId="0" borderId="38" xfId="0" applyNumberFormat="1" applyFont="1" applyFill="1" applyBorder="1" applyAlignment="1" applyProtection="1">
      <alignment horizontal="left" wrapText="1"/>
    </xf>
    <xf numFmtId="0" fontId="3" fillId="0" borderId="39" xfId="0" applyNumberFormat="1" applyFont="1" applyFill="1" applyBorder="1" applyAlignment="1" applyProtection="1">
      <alignment horizontal="left" wrapText="1"/>
    </xf>
    <xf numFmtId="0" fontId="3" fillId="0" borderId="3" xfId="0" applyFont="1" applyBorder="1" applyAlignment="1" applyProtection="1">
      <alignment horizontal="left" vertical="center"/>
    </xf>
    <xf numFmtId="0" fontId="3" fillId="0" borderId="28" xfId="0" applyFont="1" applyBorder="1" applyAlignment="1" applyProtection="1">
      <alignment horizontal="left" vertical="center"/>
    </xf>
    <xf numFmtId="0" fontId="3" fillId="0" borderId="4" xfId="0" applyFont="1" applyBorder="1" applyAlignment="1" applyProtection="1">
      <alignment horizontal="left" vertical="center"/>
    </xf>
    <xf numFmtId="0" fontId="3" fillId="0" borderId="46"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49" fontId="3" fillId="2" borderId="3" xfId="0" applyNumberFormat="1" applyFont="1" applyFill="1" applyBorder="1" applyAlignment="1">
      <alignment horizontal="center" vertical="center" wrapText="1"/>
    </xf>
    <xf numFmtId="0" fontId="3" fillId="0" borderId="42" xfId="0" applyFont="1" applyFill="1" applyBorder="1" applyAlignment="1" applyProtection="1">
      <alignment horizontal="center" vertical="center"/>
    </xf>
    <xf numFmtId="0" fontId="3" fillId="0" borderId="48" xfId="0" applyFont="1" applyBorder="1" applyAlignment="1" applyProtection="1">
      <alignment horizontal="center" vertical="center"/>
    </xf>
    <xf numFmtId="1" fontId="3" fillId="0" borderId="1" xfId="0" applyNumberFormat="1" applyFont="1" applyFill="1" applyBorder="1" applyAlignment="1" applyProtection="1">
      <alignment horizontal="center" vertical="center"/>
    </xf>
    <xf numFmtId="1" fontId="3" fillId="0" borderId="35" xfId="0" applyNumberFormat="1" applyFont="1" applyFill="1" applyBorder="1" applyAlignment="1" applyProtection="1">
      <alignment horizontal="center" vertical="center"/>
    </xf>
    <xf numFmtId="1" fontId="3" fillId="0" borderId="13" xfId="0" applyNumberFormat="1" applyFont="1" applyFill="1" applyBorder="1" applyAlignment="1" applyProtection="1">
      <alignment horizontal="center" vertical="center"/>
    </xf>
    <xf numFmtId="1" fontId="3" fillId="0" borderId="47" xfId="0" applyNumberFormat="1" applyFont="1" applyBorder="1" applyAlignment="1" applyProtection="1">
      <alignment horizontal="center" vertical="center" wrapText="1"/>
    </xf>
    <xf numFmtId="1" fontId="3" fillId="0" borderId="49" xfId="0" applyNumberFormat="1" applyFont="1" applyBorder="1" applyAlignment="1" applyProtection="1">
      <alignment horizontal="center" vertical="center" wrapText="1"/>
    </xf>
    <xf numFmtId="1" fontId="3" fillId="0" borderId="5" xfId="0" applyNumberFormat="1" applyFont="1" applyBorder="1" applyAlignment="1" applyProtection="1">
      <alignment horizontal="center" vertical="center" wrapText="1"/>
    </xf>
    <xf numFmtId="1" fontId="3" fillId="0" borderId="42" xfId="0" applyNumberFormat="1" applyFont="1" applyBorder="1" applyAlignment="1" applyProtection="1">
      <alignment horizontal="center" vertical="center" wrapText="1"/>
    </xf>
    <xf numFmtId="1" fontId="3" fillId="0" borderId="48" xfId="0" applyNumberFormat="1" applyFont="1" applyBorder="1" applyAlignment="1" applyProtection="1">
      <alignment horizontal="center" vertical="center" wrapText="1"/>
    </xf>
    <xf numFmtId="1" fontId="3" fillId="0" borderId="3" xfId="0" applyNumberFormat="1" applyFont="1" applyBorder="1" applyAlignment="1" applyProtection="1">
      <alignment horizontal="center" vertical="center"/>
    </xf>
    <xf numFmtId="1" fontId="3" fillId="0" borderId="28" xfId="0" applyNumberFormat="1" applyFont="1" applyBorder="1" applyAlignment="1" applyProtection="1">
      <alignment horizontal="center" vertical="center"/>
    </xf>
    <xf numFmtId="1" fontId="3" fillId="0" borderId="4" xfId="0" applyNumberFormat="1" applyFont="1" applyBorder="1" applyAlignment="1" applyProtection="1">
      <alignment horizontal="center" vertical="center"/>
    </xf>
    <xf numFmtId="1" fontId="3" fillId="0" borderId="5" xfId="0" applyNumberFormat="1" applyFont="1" applyFill="1" applyBorder="1" applyAlignment="1" applyProtection="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11"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xf>
    <xf numFmtId="1" fontId="3" fillId="0" borderId="4" xfId="0" applyNumberFormat="1" applyFont="1" applyFill="1" applyBorder="1" applyAlignment="1" applyProtection="1">
      <alignment horizontal="center" vertical="center"/>
    </xf>
    <xf numFmtId="1" fontId="3" fillId="2" borderId="28" xfId="0" applyNumberFormat="1" applyFont="1" applyFill="1" applyBorder="1" applyAlignment="1">
      <alignment horizontal="center" vertical="center" wrapText="1"/>
    </xf>
    <xf numFmtId="1" fontId="3" fillId="2" borderId="4" xfId="0" applyNumberFormat="1" applyFont="1" applyFill="1" applyBorder="1" applyAlignment="1">
      <alignment horizontal="center" vertical="center" wrapText="1"/>
    </xf>
    <xf numFmtId="1" fontId="3" fillId="0" borderId="5" xfId="0" applyNumberFormat="1" applyFont="1" applyFill="1" applyBorder="1" applyAlignment="1" applyProtection="1">
      <alignment horizontal="center" vertical="center"/>
    </xf>
    <xf numFmtId="1" fontId="3" fillId="0" borderId="48" xfId="0" applyNumberFormat="1" applyFont="1" applyFill="1" applyBorder="1" applyAlignment="1" applyProtection="1">
      <alignment horizontal="center" vertical="center"/>
    </xf>
    <xf numFmtId="1" fontId="3" fillId="0" borderId="28" xfId="0" applyNumberFormat="1" applyFont="1" applyFill="1" applyBorder="1" applyAlignment="1" applyProtection="1">
      <alignment horizontal="center" vertical="center"/>
    </xf>
    <xf numFmtId="1" fontId="3" fillId="0" borderId="1" xfId="0" applyNumberFormat="1" applyFont="1" applyFill="1" applyBorder="1" applyAlignment="1" applyProtection="1">
      <alignment horizontal="center" vertical="center" wrapText="1"/>
    </xf>
    <xf numFmtId="1" fontId="3" fillId="0" borderId="35" xfId="0" applyNumberFormat="1" applyFont="1" applyFill="1" applyBorder="1" applyAlignment="1" applyProtection="1">
      <alignment horizontal="center" vertical="center" wrapText="1"/>
    </xf>
    <xf numFmtId="1" fontId="3" fillId="0" borderId="6"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2" borderId="1" xfId="0" applyNumberFormat="1" applyFont="1" applyFill="1" applyBorder="1" applyAlignment="1">
      <alignment horizontal="center" vertical="center" wrapText="1"/>
    </xf>
    <xf numFmtId="1" fontId="3" fillId="2" borderId="35" xfId="0" applyNumberFormat="1" applyFont="1" applyFill="1" applyBorder="1" applyAlignment="1">
      <alignment horizontal="center" vertical="center" wrapText="1"/>
    </xf>
    <xf numFmtId="1" fontId="3" fillId="2" borderId="6" xfId="0" applyNumberFormat="1" applyFont="1" applyFill="1" applyBorder="1" applyAlignment="1">
      <alignment horizontal="center" vertical="center" wrapText="1"/>
    </xf>
    <xf numFmtId="1" fontId="12" fillId="0" borderId="1" xfId="0" applyNumberFormat="1" applyFont="1" applyFill="1" applyBorder="1" applyAlignment="1" applyProtection="1">
      <alignment horizontal="center" vertical="center" wrapText="1"/>
    </xf>
    <xf numFmtId="1" fontId="12" fillId="0" borderId="6" xfId="0" applyNumberFormat="1" applyFont="1" applyFill="1" applyBorder="1" applyAlignment="1" applyProtection="1">
      <alignment horizontal="center" vertical="center" wrapText="1"/>
    </xf>
    <xf numFmtId="1" fontId="12" fillId="0" borderId="5" xfId="0" applyNumberFormat="1" applyFont="1" applyFill="1" applyBorder="1" applyAlignment="1" applyProtection="1">
      <alignment horizontal="center" vertical="center" wrapText="1"/>
    </xf>
    <xf numFmtId="1" fontId="12" fillId="0" borderId="11" xfId="0" applyNumberFormat="1" applyFont="1" applyFill="1" applyBorder="1" applyAlignment="1" applyProtection="1">
      <alignment horizontal="center" vertical="center" wrapText="1"/>
    </xf>
    <xf numFmtId="1" fontId="3" fillId="2" borderId="47" xfId="0" applyNumberFormat="1" applyFont="1" applyFill="1" applyBorder="1" applyAlignment="1" applyProtection="1">
      <alignment horizontal="center" vertical="center"/>
    </xf>
    <xf numFmtId="1" fontId="3" fillId="2" borderId="5" xfId="0" applyNumberFormat="1" applyFont="1" applyFill="1" applyBorder="1" applyAlignment="1" applyProtection="1">
      <alignment horizontal="center" vertical="center"/>
    </xf>
    <xf numFmtId="1" fontId="3" fillId="2" borderId="42" xfId="0" applyNumberFormat="1" applyFont="1" applyFill="1" applyBorder="1" applyAlignment="1" applyProtection="1">
      <alignment horizontal="center" vertical="center"/>
    </xf>
    <xf numFmtId="1" fontId="3" fillId="2" borderId="11" xfId="0" applyNumberFormat="1" applyFont="1" applyFill="1" applyBorder="1" applyAlignment="1" applyProtection="1">
      <alignment horizontal="center" vertical="center"/>
    </xf>
    <xf numFmtId="1" fontId="3" fillId="2" borderId="1" xfId="0" applyNumberFormat="1" applyFont="1" applyFill="1" applyBorder="1" applyAlignment="1" applyProtection="1">
      <alignment horizontal="center" vertical="center" wrapText="1"/>
    </xf>
    <xf numFmtId="1" fontId="3" fillId="2" borderId="6" xfId="0" applyNumberFormat="1" applyFont="1" applyFill="1" applyBorder="1" applyAlignment="1" applyProtection="1">
      <alignment horizontal="center" vertical="center" wrapText="1"/>
    </xf>
    <xf numFmtId="1" fontId="3" fillId="0" borderId="47" xfId="0" applyNumberFormat="1" applyFont="1" applyFill="1" applyBorder="1" applyAlignment="1" applyProtection="1">
      <alignment horizontal="center" vertical="center" wrapText="1"/>
    </xf>
    <xf numFmtId="1" fontId="3" fillId="0" borderId="49" xfId="0" applyNumberFormat="1" applyFont="1" applyFill="1" applyBorder="1" applyAlignment="1" applyProtection="1">
      <alignment horizontal="center" vertical="center" wrapText="1"/>
    </xf>
    <xf numFmtId="1" fontId="3" fillId="0" borderId="42" xfId="0" applyNumberFormat="1" applyFont="1" applyFill="1" applyBorder="1" applyAlignment="1" applyProtection="1">
      <alignment horizontal="center" vertical="center" wrapText="1"/>
    </xf>
    <xf numFmtId="1" fontId="3" fillId="0" borderId="48" xfId="0" applyNumberFormat="1" applyFont="1" applyFill="1" applyBorder="1" applyAlignment="1" applyProtection="1">
      <alignment horizontal="center" vertical="center" wrapText="1"/>
    </xf>
    <xf numFmtId="1" fontId="3" fillId="0" borderId="97" xfId="0" applyNumberFormat="1" applyFont="1" applyBorder="1" applyAlignment="1" applyProtection="1">
      <alignment horizontal="center" vertical="center"/>
    </xf>
    <xf numFmtId="1" fontId="3" fillId="0" borderId="97" xfId="0" applyNumberFormat="1" applyFont="1" applyFill="1" applyBorder="1" applyAlignment="1" applyProtection="1">
      <alignment horizontal="center" vertical="center"/>
    </xf>
    <xf numFmtId="1" fontId="3" fillId="2" borderId="49" xfId="0" applyNumberFormat="1" applyFont="1" applyFill="1" applyBorder="1" applyAlignment="1" applyProtection="1">
      <alignment horizontal="center" vertical="center"/>
    </xf>
    <xf numFmtId="1" fontId="3" fillId="2" borderId="48" xfId="0" applyNumberFormat="1" applyFont="1" applyFill="1" applyBorder="1" applyAlignment="1" applyProtection="1">
      <alignment horizontal="center" vertical="center"/>
    </xf>
    <xf numFmtId="1" fontId="3" fillId="0" borderId="6" xfId="0" applyNumberFormat="1" applyFont="1" applyFill="1" applyBorder="1" applyAlignment="1" applyProtection="1">
      <alignment horizontal="center" vertical="center"/>
    </xf>
    <xf numFmtId="1" fontId="3" fillId="0" borderId="28" xfId="0" applyNumberFormat="1" applyFont="1" applyFill="1" applyBorder="1" applyAlignment="1" applyProtection="1">
      <alignment horizontal="center" vertical="center" wrapText="1"/>
    </xf>
    <xf numFmtId="1" fontId="3" fillId="0" borderId="33" xfId="0" applyNumberFormat="1" applyFont="1" applyFill="1" applyBorder="1" applyAlignment="1" applyProtection="1">
      <alignment horizontal="left" wrapText="1"/>
    </xf>
    <xf numFmtId="1" fontId="3" fillId="0" borderId="34" xfId="0" applyNumberFormat="1" applyFont="1" applyFill="1" applyBorder="1" applyAlignment="1" applyProtection="1">
      <alignment horizontal="left" wrapText="1"/>
    </xf>
    <xf numFmtId="1" fontId="12" fillId="0" borderId="49" xfId="0" applyNumberFormat="1" applyFont="1" applyFill="1" applyBorder="1" applyAlignment="1" applyProtection="1">
      <alignment horizontal="center" vertical="center" wrapText="1"/>
    </xf>
    <xf numFmtId="1" fontId="12" fillId="0" borderId="48" xfId="0" applyNumberFormat="1" applyFont="1" applyFill="1" applyBorder="1" applyAlignment="1" applyProtection="1">
      <alignment horizontal="center" vertical="center" wrapText="1"/>
    </xf>
    <xf numFmtId="1" fontId="4" fillId="0" borderId="0" xfId="0" applyNumberFormat="1" applyFont="1" applyFill="1" applyBorder="1" applyAlignment="1" applyProtection="1">
      <alignment horizontal="center" vertical="center" wrapText="1"/>
    </xf>
    <xf numFmtId="1" fontId="3" fillId="0" borderId="36" xfId="0" applyNumberFormat="1" applyFont="1" applyFill="1" applyBorder="1" applyAlignment="1" applyProtection="1">
      <alignment horizontal="left" wrapText="1"/>
    </xf>
    <xf numFmtId="1" fontId="3" fillId="0" borderId="37" xfId="0" applyNumberFormat="1" applyFont="1" applyFill="1" applyBorder="1" applyAlignment="1" applyProtection="1">
      <alignment horizontal="left" wrapText="1"/>
    </xf>
    <xf numFmtId="1" fontId="3" fillId="0" borderId="36" xfId="0" applyNumberFormat="1" applyFont="1" applyFill="1" applyBorder="1" applyAlignment="1" applyProtection="1">
      <alignment horizontal="left" vertical="center" wrapText="1"/>
    </xf>
    <xf numFmtId="1" fontId="3" fillId="0" borderId="37" xfId="0" applyNumberFormat="1" applyFont="1" applyFill="1" applyBorder="1" applyAlignment="1" applyProtection="1">
      <alignment horizontal="left" vertical="center" wrapText="1"/>
    </xf>
    <xf numFmtId="1" fontId="3" fillId="0" borderId="46" xfId="0" applyNumberFormat="1" applyFont="1" applyFill="1" applyBorder="1" applyAlignment="1" applyProtection="1">
      <alignment horizontal="center" vertical="center" wrapText="1"/>
    </xf>
    <xf numFmtId="1" fontId="3" fillId="0" borderId="0" xfId="0" applyNumberFormat="1" applyFont="1" applyFill="1" applyBorder="1" applyAlignment="1" applyProtection="1">
      <alignment horizontal="center" vertical="center" wrapText="1"/>
    </xf>
    <xf numFmtId="1" fontId="3" fillId="0" borderId="3" xfId="0" applyNumberFormat="1" applyFont="1" applyBorder="1" applyAlignment="1" applyProtection="1">
      <alignment horizontal="left" vertical="center"/>
    </xf>
    <xf numFmtId="1" fontId="3" fillId="0" borderId="28" xfId="0" applyNumberFormat="1" applyFont="1" applyBorder="1" applyAlignment="1" applyProtection="1">
      <alignment horizontal="left" vertical="center"/>
    </xf>
    <xf numFmtId="1" fontId="3" fillId="0" borderId="4" xfId="0" applyNumberFormat="1" applyFont="1" applyBorder="1" applyAlignment="1" applyProtection="1">
      <alignment horizontal="left" vertical="center"/>
    </xf>
    <xf numFmtId="1" fontId="3" fillId="0" borderId="42" xfId="0" applyNumberFormat="1" applyFont="1" applyFill="1" applyBorder="1" applyAlignment="1" applyProtection="1">
      <alignment horizontal="left" wrapText="1"/>
    </xf>
    <xf numFmtId="1" fontId="3" fillId="0" borderId="11" xfId="0" applyNumberFormat="1" applyFont="1" applyFill="1" applyBorder="1" applyAlignment="1" applyProtection="1">
      <alignment horizontal="left" wrapText="1"/>
    </xf>
    <xf numFmtId="1" fontId="3" fillId="0" borderId="38" xfId="0" applyNumberFormat="1" applyFont="1" applyFill="1" applyBorder="1" applyAlignment="1" applyProtection="1">
      <alignment horizontal="left" wrapText="1"/>
    </xf>
    <xf numFmtId="1" fontId="3" fillId="0" borderId="39" xfId="0" applyNumberFormat="1" applyFont="1" applyFill="1" applyBorder="1" applyAlignment="1" applyProtection="1">
      <alignment horizontal="left" wrapText="1"/>
    </xf>
    <xf numFmtId="1" fontId="15" fillId="0" borderId="1"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1" fontId="3" fillId="0" borderId="89" xfId="0" applyNumberFormat="1" applyFont="1" applyFill="1" applyBorder="1" applyAlignment="1" applyProtection="1">
      <alignment horizontal="center" vertical="center" wrapText="1"/>
    </xf>
    <xf numFmtId="1" fontId="3" fillId="0" borderId="90" xfId="0" applyNumberFormat="1" applyFont="1" applyFill="1" applyBorder="1" applyAlignment="1" applyProtection="1">
      <alignment horizontal="center" vertical="center" wrapText="1"/>
    </xf>
    <xf numFmtId="1" fontId="3" fillId="0" borderId="58"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vertical="center" wrapText="1"/>
    </xf>
    <xf numFmtId="1" fontId="3" fillId="0" borderId="4" xfId="0" applyNumberFormat="1" applyFont="1" applyFill="1" applyBorder="1" applyAlignment="1" applyProtection="1">
      <alignment vertical="center" wrapText="1"/>
    </xf>
    <xf numFmtId="1" fontId="3" fillId="2" borderId="3" xfId="0" applyNumberFormat="1" applyFont="1" applyFill="1" applyBorder="1" applyAlignment="1" applyProtection="1">
      <alignment vertical="center" wrapText="1"/>
    </xf>
    <xf numFmtId="1" fontId="3" fillId="2" borderId="4" xfId="0" applyNumberFormat="1" applyFont="1" applyFill="1" applyBorder="1" applyAlignment="1" applyProtection="1">
      <alignment vertical="center" wrapText="1"/>
    </xf>
    <xf numFmtId="1" fontId="3" fillId="2" borderId="3" xfId="0" applyNumberFormat="1" applyFont="1" applyFill="1" applyBorder="1" applyAlignment="1" applyProtection="1">
      <alignment horizontal="left" vertical="center" wrapText="1"/>
    </xf>
    <xf numFmtId="1" fontId="3" fillId="2" borderId="4" xfId="0" applyNumberFormat="1" applyFont="1" applyFill="1" applyBorder="1" applyAlignment="1" applyProtection="1">
      <alignment horizontal="left" vertical="center" wrapText="1"/>
    </xf>
    <xf numFmtId="1" fontId="3" fillId="0" borderId="50" xfId="0" applyNumberFormat="1" applyFont="1" applyFill="1" applyBorder="1" applyAlignment="1" applyProtection="1">
      <alignment horizontal="center" vertical="center"/>
    </xf>
    <xf numFmtId="1" fontId="3" fillId="0" borderId="108" xfId="0" applyNumberFormat="1" applyFont="1" applyFill="1" applyBorder="1" applyAlignment="1" applyProtection="1">
      <alignment horizontal="center" vertical="center" wrapText="1"/>
    </xf>
    <xf numFmtId="1" fontId="3" fillId="0" borderId="109" xfId="0" applyNumberFormat="1" applyFont="1" applyFill="1" applyBorder="1" applyAlignment="1" applyProtection="1">
      <alignment horizontal="center" vertical="center" wrapText="1"/>
    </xf>
    <xf numFmtId="1" fontId="3" fillId="0" borderId="107" xfId="0" applyNumberFormat="1" applyFont="1" applyFill="1" applyBorder="1" applyAlignment="1" applyProtection="1">
      <alignment horizontal="center" vertical="center"/>
    </xf>
    <xf numFmtId="1" fontId="3" fillId="0" borderId="11" xfId="0" applyNumberFormat="1" applyFont="1" applyBorder="1" applyAlignment="1" applyProtection="1">
      <alignment horizontal="center" vertical="center" wrapText="1"/>
    </xf>
    <xf numFmtId="1" fontId="3" fillId="2" borderId="107" xfId="0" applyNumberFormat="1" applyFont="1" applyFill="1" applyBorder="1" applyAlignment="1">
      <alignment horizontal="center" vertical="center" wrapText="1"/>
    </xf>
    <xf numFmtId="1" fontId="3" fillId="0" borderId="105" xfId="0" applyNumberFormat="1" applyFont="1" applyFill="1" applyBorder="1" applyAlignment="1" applyProtection="1">
      <alignment horizontal="center" vertical="center"/>
    </xf>
    <xf numFmtId="1" fontId="3" fillId="0" borderId="106" xfId="0" applyNumberFormat="1" applyFont="1" applyFill="1" applyBorder="1" applyAlignment="1" applyProtection="1">
      <alignment horizontal="center" vertical="center"/>
    </xf>
  </cellXfs>
  <cellStyles count="5">
    <cellStyle name="Millares [0] 3 2 2" xfId="2"/>
    <cellStyle name="Normal" xfId="0" builtinId="0"/>
    <cellStyle name="Normal 2" xfId="1"/>
    <cellStyle name="Normal 6" xfId="3"/>
    <cellStyle name="Notas 2" xfId="4"/>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nunez/Desktop/Carolina/2017/MARZO/116108SA_0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inunez/Desktop/Carolina/2017/ENERO/116108SA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nunez/Desktop/Carolina/2017/FEBRERO/116108SA0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16108SA_0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16108_SA_0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16108SA_0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ENVIO%20A%20REFERENTES%20JULIO/116108SA_07.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116108SA_0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JULIO</v>
          </cell>
          <cell r="C6">
            <v>0</v>
          </cell>
          <cell r="D6">
            <v>7</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AGOSTO</v>
          </cell>
          <cell r="C6">
            <v>0</v>
          </cell>
          <cell r="D6">
            <v>8</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B206" sqref="B206"/>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45" width="11.42578125" style="194"/>
    <col min="46" max="46" width="47" style="194" customWidth="1"/>
    <col min="47" max="47" width="11.42578125" style="194"/>
    <col min="48" max="48" width="14.5703125" style="194" customWidth="1"/>
    <col min="49" max="74" width="11.42578125" style="194" customWidth="1"/>
    <col min="75" max="76" width="49.140625" style="194" customWidth="1"/>
    <col min="77" max="78" width="49.140625" style="195" customWidth="1"/>
    <col min="79" max="87" width="49.140625" style="195" hidden="1" customWidth="1"/>
    <col min="88" max="94" width="49.140625" style="195" customWidth="1"/>
    <col min="95" max="96" width="11.42578125" style="195" customWidth="1"/>
    <col min="97" max="102" width="11.42578125" style="195"/>
    <col min="103" max="16384" width="11.42578125" style="194"/>
  </cols>
  <sheetData>
    <row r="1" spans="1:47" x14ac:dyDescent="0.2">
      <c r="A1" s="193" t="s">
        <v>0</v>
      </c>
    </row>
    <row r="2" spans="1:47" x14ac:dyDescent="0.2">
      <c r="A2" s="193" t="str">
        <f>CONCATENATE("COMUNA: ",[1]NOMBRE!B2," - ","( ",[1]NOMBRE!C2,[1]NOMBRE!D2,[1]NOMBRE!E2,[1]NOMBRE!F2,[1]NOMBRE!G2," )")</f>
        <v>COMUNA: Linares - ( 07401 )</v>
      </c>
    </row>
    <row r="3" spans="1:47" x14ac:dyDescent="0.2">
      <c r="A3" s="193" t="str">
        <f>CONCATENATE("ESTABLECIMIENTO/ESTRATEGIA: ",[1]NOMBRE!B3," - ","( ",[1]NOMBRE!C3,[1]NOMBRE!D3,[1]NOMBRE!E3,[1]NOMBRE!F3,[1]NOMBRE!G3,[1]NOMBRE!H3," )")</f>
        <v>ESTABLECIMIENTO/ESTRATEGIA: Hospital Presidente Carlos Ibáñez del Campo - ( 116108 )</v>
      </c>
    </row>
    <row r="4" spans="1:47" x14ac:dyDescent="0.2">
      <c r="A4" s="193" t="str">
        <f>CONCATENATE("MES: ",[1]NOMBRE!B6," - ","( ",[1]NOMBRE!C6,[1]NOMBRE!D6," )")</f>
        <v>MES: MARZO - ( 03 )</v>
      </c>
    </row>
    <row r="5" spans="1:47" x14ac:dyDescent="0.2">
      <c r="A5" s="193" t="str">
        <f>CONCATENATE("AÑO: ",[1]NOMBRE!B7)</f>
        <v>AÑO: 2017</v>
      </c>
    </row>
    <row r="6" spans="1:47" ht="15" x14ac:dyDescent="0.2">
      <c r="A6" s="859" t="s">
        <v>92</v>
      </c>
      <c r="B6" s="859"/>
      <c r="C6" s="859"/>
      <c r="D6" s="859"/>
      <c r="E6" s="859"/>
      <c r="F6" s="859"/>
      <c r="G6" s="859"/>
      <c r="H6" s="859"/>
      <c r="I6" s="859"/>
      <c r="J6" s="859"/>
      <c r="K6" s="859"/>
      <c r="L6" s="859"/>
      <c r="M6" s="859"/>
      <c r="N6" s="859"/>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821" t="s">
        <v>16</v>
      </c>
      <c r="B10" s="813" t="s">
        <v>1</v>
      </c>
      <c r="C10" s="814"/>
      <c r="D10" s="783"/>
      <c r="E10" s="790" t="s">
        <v>17</v>
      </c>
      <c r="F10" s="796"/>
      <c r="G10" s="796"/>
      <c r="H10" s="796"/>
      <c r="I10" s="796"/>
      <c r="J10" s="796"/>
      <c r="K10" s="796"/>
      <c r="L10" s="796"/>
      <c r="M10" s="796"/>
      <c r="N10" s="796"/>
      <c r="O10" s="796"/>
      <c r="P10" s="796"/>
      <c r="Q10" s="796"/>
      <c r="R10" s="796"/>
      <c r="S10" s="796"/>
      <c r="T10" s="79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1"/>
      <c r="AQ10" s="830" t="s">
        <v>33</v>
      </c>
      <c r="AR10" s="831"/>
      <c r="AS10" s="831"/>
      <c r="AT10" s="821" t="s">
        <v>13</v>
      </c>
      <c r="AU10" s="198"/>
    </row>
    <row r="11" spans="1:47" x14ac:dyDescent="0.2">
      <c r="A11" s="822"/>
      <c r="B11" s="867"/>
      <c r="C11" s="868"/>
      <c r="D11" s="784"/>
      <c r="E11" s="786" t="s">
        <v>19</v>
      </c>
      <c r="F11" s="787"/>
      <c r="G11" s="786" t="s">
        <v>20</v>
      </c>
      <c r="H11" s="787"/>
      <c r="I11" s="788" t="s">
        <v>21</v>
      </c>
      <c r="J11" s="789"/>
      <c r="K11" s="788" t="s">
        <v>22</v>
      </c>
      <c r="L11" s="789"/>
      <c r="M11" s="788" t="s">
        <v>23</v>
      </c>
      <c r="N11" s="789"/>
      <c r="O11" s="786" t="s">
        <v>24</v>
      </c>
      <c r="P11" s="787"/>
      <c r="Q11" s="786" t="s">
        <v>25</v>
      </c>
      <c r="R11" s="787"/>
      <c r="S11" s="786" t="s">
        <v>26</v>
      </c>
      <c r="T11" s="787"/>
      <c r="U11" s="786" t="s">
        <v>27</v>
      </c>
      <c r="V11" s="787"/>
      <c r="W11" s="786" t="s">
        <v>2</v>
      </c>
      <c r="X11" s="787"/>
      <c r="Y11" s="786" t="s">
        <v>3</v>
      </c>
      <c r="Z11" s="787"/>
      <c r="AA11" s="786" t="s">
        <v>28</v>
      </c>
      <c r="AB11" s="787"/>
      <c r="AC11" s="786" t="s">
        <v>4</v>
      </c>
      <c r="AD11" s="787"/>
      <c r="AE11" s="786" t="s">
        <v>5</v>
      </c>
      <c r="AF11" s="787"/>
      <c r="AG11" s="786" t="s">
        <v>6</v>
      </c>
      <c r="AH11" s="787"/>
      <c r="AI11" s="786" t="s">
        <v>7</v>
      </c>
      <c r="AJ11" s="787"/>
      <c r="AK11" s="786" t="s">
        <v>8</v>
      </c>
      <c r="AL11" s="787"/>
      <c r="AM11" s="786" t="s">
        <v>9</v>
      </c>
      <c r="AN11" s="787"/>
      <c r="AO11" s="790" t="s">
        <v>10</v>
      </c>
      <c r="AP11" s="791"/>
      <c r="AQ11" s="826" t="s">
        <v>35</v>
      </c>
      <c r="AR11" s="828" t="s">
        <v>36</v>
      </c>
      <c r="AS11" s="832" t="s">
        <v>37</v>
      </c>
      <c r="AT11" s="822"/>
    </row>
    <row r="12" spans="1:47" ht="21" customHeight="1" x14ac:dyDescent="0.2">
      <c r="A12" s="823"/>
      <c r="B12" s="185" t="s">
        <v>94</v>
      </c>
      <c r="C12" s="185" t="s">
        <v>11</v>
      </c>
      <c r="D12" s="185" t="s">
        <v>12</v>
      </c>
      <c r="E12" s="39" t="s">
        <v>11</v>
      </c>
      <c r="F12" s="41" t="s">
        <v>12</v>
      </c>
      <c r="G12" s="39" t="s">
        <v>11</v>
      </c>
      <c r="H12" s="41" t="s">
        <v>12</v>
      </c>
      <c r="I12" s="39" t="s">
        <v>11</v>
      </c>
      <c r="J12" s="41" t="s">
        <v>12</v>
      </c>
      <c r="K12" s="39" t="s">
        <v>11</v>
      </c>
      <c r="L12" s="41" t="s">
        <v>12</v>
      </c>
      <c r="M12" s="39" t="s">
        <v>11</v>
      </c>
      <c r="N12" s="41" t="s">
        <v>12</v>
      </c>
      <c r="O12" s="39" t="s">
        <v>11</v>
      </c>
      <c r="P12" s="41" t="s">
        <v>12</v>
      </c>
      <c r="Q12" s="39" t="s">
        <v>11</v>
      </c>
      <c r="R12" s="41" t="s">
        <v>12</v>
      </c>
      <c r="S12" s="39" t="s">
        <v>11</v>
      </c>
      <c r="T12" s="41" t="s">
        <v>12</v>
      </c>
      <c r="U12" s="39" t="s">
        <v>11</v>
      </c>
      <c r="V12" s="41" t="s">
        <v>12</v>
      </c>
      <c r="W12" s="39" t="s">
        <v>11</v>
      </c>
      <c r="X12" s="41" t="s">
        <v>12</v>
      </c>
      <c r="Y12" s="39" t="s">
        <v>11</v>
      </c>
      <c r="Z12" s="41" t="s">
        <v>12</v>
      </c>
      <c r="AA12" s="39" t="s">
        <v>11</v>
      </c>
      <c r="AB12" s="41" t="s">
        <v>12</v>
      </c>
      <c r="AC12" s="39" t="s">
        <v>11</v>
      </c>
      <c r="AD12" s="41" t="s">
        <v>12</v>
      </c>
      <c r="AE12" s="39" t="s">
        <v>11</v>
      </c>
      <c r="AF12" s="41" t="s">
        <v>12</v>
      </c>
      <c r="AG12" s="39" t="s">
        <v>11</v>
      </c>
      <c r="AH12" s="41" t="s">
        <v>12</v>
      </c>
      <c r="AI12" s="39" t="s">
        <v>11</v>
      </c>
      <c r="AJ12" s="41" t="s">
        <v>12</v>
      </c>
      <c r="AK12" s="39" t="s">
        <v>11</v>
      </c>
      <c r="AL12" s="41" t="s">
        <v>12</v>
      </c>
      <c r="AM12" s="39" t="s">
        <v>11</v>
      </c>
      <c r="AN12" s="41" t="s">
        <v>12</v>
      </c>
      <c r="AO12" s="39" t="s">
        <v>11</v>
      </c>
      <c r="AP12" s="41" t="s">
        <v>12</v>
      </c>
      <c r="AQ12" s="827"/>
      <c r="AR12" s="829"/>
      <c r="AS12" s="833"/>
      <c r="AT12" s="823"/>
    </row>
    <row r="13" spans="1:47" x14ac:dyDescent="0.2">
      <c r="A13" s="2" t="s">
        <v>29</v>
      </c>
      <c r="B13" s="199">
        <f t="shared" ref="B13:B27" si="0">SUM(C13+D13)</f>
        <v>0</v>
      </c>
      <c r="C13" s="199">
        <f t="shared" ref="C13:D19" si="1">SUM(E13+G13+I13+K13+M13+O13+Q13+S13+U13+W13+Y13+AA13+AC13+AE13+AG13+AI13+AK13+AM13+AO13)</f>
        <v>0</v>
      </c>
      <c r="D13" s="199">
        <f t="shared" si="1"/>
        <v>0</v>
      </c>
      <c r="E13" s="4">
        <f>+Enero!E13+Febrero!E13+MARZO!E13+'Abril '!E13+'Mayo '!E13+Junio!E13+Julio!E13+Agosto!E13+Septiembre!E13+'Octubre '!E13+Noviembre!E13+'Diciembre '!E13</f>
        <v>0</v>
      </c>
      <c r="F13" s="4">
        <f>+Enero!F13+Febrero!F13+MARZO!F13+'Abril '!F13+'Mayo '!F13+Junio!F13+Julio!F13+Agosto!F13+Septiembre!F13+'Octubre '!F13+Noviembre!F13+'Diciembre '!F13</f>
        <v>0</v>
      </c>
      <c r="G13" s="4">
        <f>+Enero!G13+Febrero!G13+MARZO!G13+'Abril '!G13+'Mayo '!G13+Junio!G13+Julio!G13+Agosto!G13+Septiembre!G13+'Octubre '!G13+Noviembre!G13+'Diciembre '!G13</f>
        <v>0</v>
      </c>
      <c r="H13" s="4">
        <f>+Enero!H13+Febrero!H13+MARZO!H13+'Abril '!H13+'Mayo '!H13+Junio!H13+Julio!H13+Agosto!H13+Septiembre!H13+'Octubre '!H13+Noviembre!H13+'Diciembre '!H13</f>
        <v>0</v>
      </c>
      <c r="I13" s="4">
        <f>+Enero!I13+Febrero!I13+MARZO!I13+'Abril '!I13+'Mayo '!I13+Junio!I13+Julio!I13+Agosto!I13+Septiembre!I13+'Octubre '!I13+Noviembre!I13+'Diciembre '!I13</f>
        <v>0</v>
      </c>
      <c r="J13" s="4">
        <f>+Enero!J13+Febrero!J13+MARZO!J13+'Abril '!J13+'Mayo '!J13+Junio!J13+Julio!J13+Agosto!J13+Septiembre!J13+'Octubre '!J13+Noviembre!J13+'Diciembre '!J13</f>
        <v>0</v>
      </c>
      <c r="K13" s="4">
        <f>+Enero!K13+Febrero!K13+MARZO!K13+'Abril '!K13+'Mayo '!K13+Junio!K13+Julio!K13+Agosto!K13+Septiembre!K13+'Octubre '!K13+Noviembre!K13+'Diciembre '!K13</f>
        <v>0</v>
      </c>
      <c r="L13" s="4">
        <f>+Enero!L13+Febrero!L13+MARZO!L13+'Abril '!L13+'Mayo '!L13+Junio!L13+Julio!L13+Agosto!L13+Septiembre!L13+'Octubre '!L13+Noviembre!L13+'Diciembre '!L13</f>
        <v>0</v>
      </c>
      <c r="M13" s="4">
        <f>+Enero!M13+Febrero!M13+MARZO!M13+'Abril '!M13+'Mayo '!M13+Junio!M13+Julio!M13+Agosto!M13+Septiembre!M13+'Octubre '!M13+Noviembre!M13+'Diciembre '!M13</f>
        <v>0</v>
      </c>
      <c r="N13" s="4">
        <f>+Enero!N13+Febrero!N13+MARZO!N13+'Abril '!N13+'Mayo '!N13+Junio!N13+Julio!N13+Agosto!N13+Septiembre!N13+'Octubre '!N13+Noviembre!N13+'Diciembre '!N13</f>
        <v>0</v>
      </c>
      <c r="O13" s="4">
        <f>+Enero!O13+Febrero!O13+MARZO!O13+'Abril '!O13+'Mayo '!O13+Junio!O13+Julio!O13+Agosto!O13+Septiembre!O13+'Octubre '!O13+Noviembre!O13+'Diciembre '!O13</f>
        <v>0</v>
      </c>
      <c r="P13" s="4">
        <f>+Enero!P13+Febrero!P13+MARZO!P13+'Abril '!P13+'Mayo '!P13+Junio!P13+Julio!P13+Agosto!P13+Septiembre!P13+'Octubre '!P13+Noviembre!P13+'Diciembre '!P13</f>
        <v>0</v>
      </c>
      <c r="Q13" s="4">
        <f>+Enero!Q13+Febrero!Q13+MARZO!Q13+'Abril '!Q13+'Mayo '!Q13+Junio!Q13+Julio!Q13+Agosto!Q13+Septiembre!Q13+'Octubre '!Q13+Noviembre!Q13+'Diciembre '!Q13</f>
        <v>0</v>
      </c>
      <c r="R13" s="4">
        <f>+Enero!R13+Febrero!R13+MARZO!R13+'Abril '!R13+'Mayo '!R13+Junio!R13+Julio!R13+Agosto!R13+Septiembre!R13+'Octubre '!R13+Noviembre!R13+'Diciembre '!R13</f>
        <v>0</v>
      </c>
      <c r="S13" s="4">
        <f>+Enero!S13+Febrero!S13+MARZO!S13+'Abril '!S13+'Mayo '!S13+Junio!S13+Julio!S13+Agosto!S13+Septiembre!S13+'Octubre '!S13+Noviembre!S13+'Diciembre '!S13</f>
        <v>0</v>
      </c>
      <c r="T13" s="4">
        <f>+Enero!T13+Febrero!T13+MARZO!T13+'Abril '!T13+'Mayo '!T13+Junio!T13+Julio!T13+Agosto!T13+Septiembre!T13+'Octubre '!T13+Noviembre!T13+'Diciembre '!T13</f>
        <v>0</v>
      </c>
      <c r="U13" s="4">
        <f>+Enero!U13+Febrero!U13+MARZO!U13+'Abril '!U13+'Mayo '!U13+Junio!U13+Julio!U13+Agosto!U13+Septiembre!U13+'Octubre '!U13+Noviembre!U13+'Diciembre '!U13</f>
        <v>0</v>
      </c>
      <c r="V13" s="4">
        <f>+Enero!V13+Febrero!V13+MARZO!V13+'Abril '!V13+'Mayo '!V13+Junio!V13+Julio!V13+Agosto!V13+Septiembre!V13+'Octubre '!V13+Noviembre!V13+'Diciembre '!V13</f>
        <v>0</v>
      </c>
      <c r="W13" s="4">
        <f>+Enero!W13+Febrero!W13+MARZO!W13+'Abril '!W13+'Mayo '!W13+Junio!W13+Julio!W13+Agosto!W13+Septiembre!W13+'Octubre '!W13+Noviembre!W13+'Diciembre '!W13</f>
        <v>0</v>
      </c>
      <c r="X13" s="4">
        <f>+Enero!X13+Febrero!X13+MARZO!X13+'Abril '!X13+'Mayo '!X13+Junio!X13+Julio!X13+Agosto!X13+Septiembre!X13+'Octubre '!X13+Noviembre!X13+'Diciembre '!X13</f>
        <v>0</v>
      </c>
      <c r="Y13" s="4">
        <f>+Enero!Y13+Febrero!Y13+MARZO!Y13+'Abril '!Y13+'Mayo '!Y13+Junio!Y13+Julio!Y13+Agosto!Y13+Septiembre!Y13+'Octubre '!Y13+Noviembre!Y13+'Diciembre '!Y13</f>
        <v>0</v>
      </c>
      <c r="Z13" s="4">
        <f>+Enero!Z13+Febrero!Z13+MARZO!Z13+'Abril '!Z13+'Mayo '!Z13+Junio!Z13+Julio!Z13+Agosto!Z13+Septiembre!Z13+'Octubre '!Z13+Noviembre!Z13+'Diciembre '!Z13</f>
        <v>0</v>
      </c>
      <c r="AA13" s="4">
        <f>+Enero!AA13+Febrero!AA13+MARZO!AA13+'Abril '!AA13+'Mayo '!AA13+Junio!AA13+Julio!AA13+Agosto!AA13+Septiembre!AA13+'Octubre '!AA13+Noviembre!AA13+'Diciembre '!AA13</f>
        <v>0</v>
      </c>
      <c r="AB13" s="4">
        <f>+Enero!AB13+Febrero!AB13+MARZO!AB13+'Abril '!AB13+'Mayo '!AB13+Junio!AB13+Julio!AB13+Agosto!AB13+Septiembre!AB13+'Octubre '!AB13+Noviembre!AB13+'Diciembre '!AB13</f>
        <v>0</v>
      </c>
      <c r="AC13" s="4">
        <f>+Enero!AC13+Febrero!AC13+MARZO!AC13+'Abril '!AC13+'Mayo '!AC13+Junio!AC13+Julio!AC13+Agosto!AC13+Septiembre!AC13+'Octubre '!AC13+Noviembre!AC13+'Diciembre '!AC13</f>
        <v>0</v>
      </c>
      <c r="AD13" s="4">
        <f>+Enero!AD13+Febrero!AD13+MARZO!AD13+'Abril '!AD13+'Mayo '!AD13+Junio!AD13+Julio!AD13+Agosto!AD13+Septiembre!AD13+'Octubre '!AD13+Noviembre!AD13+'Diciembre '!AD13</f>
        <v>0</v>
      </c>
      <c r="AE13" s="4">
        <f>+Enero!AE13+Febrero!AE13+MARZO!AE13+'Abril '!AE13+'Mayo '!AE13+Junio!AE13+Julio!AE13+Agosto!AE13+Septiembre!AE13+'Octubre '!AE13+Noviembre!AE13+'Diciembre '!AE13</f>
        <v>0</v>
      </c>
      <c r="AF13" s="4">
        <f>+Enero!AF13+Febrero!AF13+MARZO!AF13+'Abril '!AF13+'Mayo '!AF13+Junio!AF13+Julio!AF13+Agosto!AF13+Septiembre!AF13+'Octubre '!AF13+Noviembre!AF13+'Diciembre '!AF13</f>
        <v>0</v>
      </c>
      <c r="AG13" s="4">
        <f>+Enero!AG13+Febrero!AG13+MARZO!AG13+'Abril '!AG13+'Mayo '!AG13+Junio!AG13+Julio!AG13+Agosto!AG13+Septiembre!AG13+'Octubre '!AG13+Noviembre!AG13+'Diciembre '!AG13</f>
        <v>0</v>
      </c>
      <c r="AH13" s="4">
        <f>+Enero!AH13+Febrero!AH13+MARZO!AH13+'Abril '!AH13+'Mayo '!AH13+Junio!AH13+Julio!AH13+Agosto!AH13+Septiembre!AH13+'Octubre '!AH13+Noviembre!AH13+'Diciembre '!AH13</f>
        <v>0</v>
      </c>
      <c r="AI13" s="4">
        <f>+Enero!AI13+Febrero!AI13+MARZO!AI13+'Abril '!AI13+'Mayo '!AI13+Junio!AI13+Julio!AI13+Agosto!AI13+Septiembre!AI13+'Octubre '!AI13+Noviembre!AI13+'Diciembre '!AI13</f>
        <v>0</v>
      </c>
      <c r="AJ13" s="4">
        <f>+Enero!AJ13+Febrero!AJ13+MARZO!AJ13+'Abril '!AJ13+'Mayo '!AJ13+Junio!AJ13+Julio!AJ13+Agosto!AJ13+Septiembre!AJ13+'Octubre '!AJ13+Noviembre!AJ13+'Diciembre '!AJ13</f>
        <v>0</v>
      </c>
      <c r="AK13" s="4">
        <f>+Enero!AK13+Febrero!AK13+MARZO!AK13+'Abril '!AK13+'Mayo '!AK13+Junio!AK13+Julio!AK13+Agosto!AK13+Septiembre!AK13+'Octubre '!AK13+Noviembre!AK13+'Diciembre '!AK13</f>
        <v>0</v>
      </c>
      <c r="AL13" s="4">
        <f>+Enero!AL13+Febrero!AL13+MARZO!AL13+'Abril '!AL13+'Mayo '!AL13+Junio!AL13+Julio!AL13+Agosto!AL13+Septiembre!AL13+'Octubre '!AL13+Noviembre!AL13+'Diciembre '!AL13</f>
        <v>0</v>
      </c>
      <c r="AM13" s="4">
        <f>+Enero!AM13+Febrero!AM13+MARZO!AM13+'Abril '!AM13+'Mayo '!AM13+Junio!AM13+Julio!AM13+Agosto!AM13+Septiembre!AM13+'Octubre '!AM13+Noviembre!AM13+'Diciembre '!AM13</f>
        <v>0</v>
      </c>
      <c r="AN13" s="4">
        <f>+Enero!AN13+Febrero!AN13+MARZO!AN13+'Abril '!AN13+'Mayo '!AN13+Junio!AN13+Julio!AN13+Agosto!AN13+Septiembre!AN13+'Octubre '!AN13+Noviembre!AN13+'Diciembre '!AN13</f>
        <v>0</v>
      </c>
      <c r="AO13" s="4">
        <f>+Enero!AO13+Febrero!AO13+MARZO!AO13+'Abril '!AO13+'Mayo '!AO13+Junio!AO13+Julio!AO13+Agosto!AO13+Septiembre!AO13+'Octubre '!AO13+Noviembre!AO13+'Diciembre '!AO13</f>
        <v>0</v>
      </c>
      <c r="AP13" s="4">
        <f>+Enero!AP13+Febrero!AP13+MARZO!AP13+'Abril '!AP13+'Mayo '!AP13+Junio!AP13+Julio!AP13+Agosto!AP13+Septiembre!AP13+'Octubre '!AP13+Noviembre!AP13+'Diciembre '!AP13</f>
        <v>0</v>
      </c>
      <c r="AQ13" s="4">
        <f>+Enero!AQ13+Febrero!AQ13+MARZO!AQ13+'Abril '!AQ13+'Mayo '!AQ13+Junio!AQ13+Julio!AQ13+Agosto!AQ13+Septiembre!AQ13+'Octubre '!AQ13+Noviembre!AQ13+'Diciembre '!AQ13</f>
        <v>0</v>
      </c>
      <c r="AR13" s="4">
        <f>+Enero!AR13+Febrero!AR13+MARZO!AR13+'Abril '!AR13+'Mayo '!AR13+Junio!AR13+Julio!AR13+Agosto!AR13+Septiembre!AR13+'Octubre '!AR13+Noviembre!AR13+'Diciembre '!AR13</f>
        <v>0</v>
      </c>
      <c r="AS13" s="4">
        <f>+Enero!AS13+Febrero!AS13+MARZO!AS13+'Abril '!AS13+'Mayo '!AS13+Junio!AS13+Julio!AS13+Agosto!AS13+Septiembre!AS13+'Octubre '!AS13+Noviembre!AS13+'Diciembre '!AS13</f>
        <v>0</v>
      </c>
      <c r="AT13" s="4">
        <f>+Enero!AT13+Febrero!AT13+MARZO!AT13+'Abril '!AT13+'Mayo '!AT13+Junio!AT13+Julio!AT13+Agosto!AT13+Septiembre!AT13+'Octubre '!AT13+Noviembre!AT13+'Diciembre '!AT13</f>
        <v>0</v>
      </c>
      <c r="AU13" s="195"/>
    </row>
    <row r="14" spans="1:47" x14ac:dyDescent="0.2">
      <c r="A14" s="54" t="s">
        <v>30</v>
      </c>
      <c r="B14" s="201">
        <f t="shared" si="0"/>
        <v>0</v>
      </c>
      <c r="C14" s="201">
        <f t="shared" si="1"/>
        <v>0</v>
      </c>
      <c r="D14" s="202">
        <f t="shared" si="1"/>
        <v>0</v>
      </c>
      <c r="E14" s="4">
        <f>+Enero!E14+Febrero!E14+MARZO!E14+'Abril '!E14+'Mayo '!E14+Junio!E14+Julio!E14+Agosto!E14+Septiembre!E14+'Octubre '!E14+Noviembre!E14+'Diciembre '!E14</f>
        <v>0</v>
      </c>
      <c r="F14" s="4">
        <f>+Enero!F14+Febrero!F14+MARZO!F14+'Abril '!F14+'Mayo '!F14+Junio!F14+Julio!F14+Agosto!F14+Septiembre!F14+'Octubre '!F14+Noviembre!F14+'Diciembre '!F14</f>
        <v>0</v>
      </c>
      <c r="G14" s="4">
        <f>+Enero!G14+Febrero!G14+MARZO!G14+'Abril '!G14+'Mayo '!G14+Junio!G14+Julio!G14+Agosto!G14+Septiembre!G14+'Octubre '!G14+Noviembre!G14+'Diciembre '!G14</f>
        <v>0</v>
      </c>
      <c r="H14" s="4">
        <f>+Enero!H14+Febrero!H14+MARZO!H14+'Abril '!H14+'Mayo '!H14+Junio!H14+Julio!H14+Agosto!H14+Septiembre!H14+'Octubre '!H14+Noviembre!H14+'Diciembre '!H14</f>
        <v>0</v>
      </c>
      <c r="I14" s="4">
        <f>+Enero!I14+Febrero!I14+MARZO!I14+'Abril '!I14+'Mayo '!I14+Junio!I14+Julio!I14+Agosto!I14+Septiembre!I14+'Octubre '!I14+Noviembre!I14+'Diciembre '!I14</f>
        <v>0</v>
      </c>
      <c r="J14" s="4">
        <f>+Enero!J14+Febrero!J14+MARZO!J14+'Abril '!J14+'Mayo '!J14+Junio!J14+Julio!J14+Agosto!J14+Septiembre!J14+'Octubre '!J14+Noviembre!J14+'Diciembre '!J14</f>
        <v>0</v>
      </c>
      <c r="K14" s="4">
        <f>+Enero!K14+Febrero!K14+MARZO!K14+'Abril '!K14+'Mayo '!K14+Junio!K14+Julio!K14+Agosto!K14+Septiembre!K14+'Octubre '!K14+Noviembre!K14+'Diciembre '!K14</f>
        <v>0</v>
      </c>
      <c r="L14" s="4">
        <f>+Enero!L14+Febrero!L14+MARZO!L14+'Abril '!L14+'Mayo '!L14+Junio!L14+Julio!L14+Agosto!L14+Septiembre!L14+'Octubre '!L14+Noviembre!L14+'Diciembre '!L14</f>
        <v>0</v>
      </c>
      <c r="M14" s="4">
        <f>+Enero!M14+Febrero!M14+MARZO!M14+'Abril '!M14+'Mayo '!M14+Junio!M14+Julio!M14+Agosto!M14+Septiembre!M14+'Octubre '!M14+Noviembre!M14+'Diciembre '!M14</f>
        <v>0</v>
      </c>
      <c r="N14" s="4">
        <f>+Enero!N14+Febrero!N14+MARZO!N14+'Abril '!N14+'Mayo '!N14+Junio!N14+Julio!N14+Agosto!N14+Septiembre!N14+'Octubre '!N14+Noviembre!N14+'Diciembre '!N14</f>
        <v>0</v>
      </c>
      <c r="O14" s="4">
        <f>+Enero!O14+Febrero!O14+MARZO!O14+'Abril '!O14+'Mayo '!O14+Junio!O14+Julio!O14+Agosto!O14+Septiembre!O14+'Octubre '!O14+Noviembre!O14+'Diciembre '!O14</f>
        <v>0</v>
      </c>
      <c r="P14" s="4">
        <f>+Enero!P14+Febrero!P14+MARZO!P14+'Abril '!P14+'Mayo '!P14+Junio!P14+Julio!P14+Agosto!P14+Septiembre!P14+'Octubre '!P14+Noviembre!P14+'Diciembre '!P14</f>
        <v>0</v>
      </c>
      <c r="Q14" s="4">
        <f>+Enero!Q14+Febrero!Q14+MARZO!Q14+'Abril '!Q14+'Mayo '!Q14+Junio!Q14+Julio!Q14+Agosto!Q14+Septiembre!Q14+'Octubre '!Q14+Noviembre!Q14+'Diciembre '!Q14</f>
        <v>0</v>
      </c>
      <c r="R14" s="4">
        <f>+Enero!R14+Febrero!R14+MARZO!R14+'Abril '!R14+'Mayo '!R14+Junio!R14+Julio!R14+Agosto!R14+Septiembre!R14+'Octubre '!R14+Noviembre!R14+'Diciembre '!R14</f>
        <v>0</v>
      </c>
      <c r="S14" s="4">
        <f>+Enero!S14+Febrero!S14+MARZO!S14+'Abril '!S14+'Mayo '!S14+Junio!S14+Julio!S14+Agosto!S14+Septiembre!S14+'Octubre '!S14+Noviembre!S14+'Diciembre '!S14</f>
        <v>0</v>
      </c>
      <c r="T14" s="4">
        <f>+Enero!T14+Febrero!T14+MARZO!T14+'Abril '!T14+'Mayo '!T14+Junio!T14+Julio!T14+Agosto!T14+Septiembre!T14+'Octubre '!T14+Noviembre!T14+'Diciembre '!T14</f>
        <v>0</v>
      </c>
      <c r="U14" s="4">
        <f>+Enero!U14+Febrero!U14+MARZO!U14+'Abril '!U14+'Mayo '!U14+Junio!U14+Julio!U14+Agosto!U14+Septiembre!U14+'Octubre '!U14+Noviembre!U14+'Diciembre '!U14</f>
        <v>0</v>
      </c>
      <c r="V14" s="4">
        <f>+Enero!V14+Febrero!V14+MARZO!V14+'Abril '!V14+'Mayo '!V14+Junio!V14+Julio!V14+Agosto!V14+Septiembre!V14+'Octubre '!V14+Noviembre!V14+'Diciembre '!V14</f>
        <v>0</v>
      </c>
      <c r="W14" s="4">
        <f>+Enero!W14+Febrero!W14+MARZO!W14+'Abril '!W14+'Mayo '!W14+Junio!W14+Julio!W14+Agosto!W14+Septiembre!W14+'Octubre '!W14+Noviembre!W14+'Diciembre '!W14</f>
        <v>0</v>
      </c>
      <c r="X14" s="4">
        <f>+Enero!X14+Febrero!X14+MARZO!X14+'Abril '!X14+'Mayo '!X14+Junio!X14+Julio!X14+Agosto!X14+Septiembre!X14+'Octubre '!X14+Noviembre!X14+'Diciembre '!X14</f>
        <v>0</v>
      </c>
      <c r="Y14" s="4">
        <f>+Enero!Y14+Febrero!Y14+MARZO!Y14+'Abril '!Y14+'Mayo '!Y14+Junio!Y14+Julio!Y14+Agosto!Y14+Septiembre!Y14+'Octubre '!Y14+Noviembre!Y14+'Diciembre '!Y14</f>
        <v>0</v>
      </c>
      <c r="Z14" s="4">
        <f>+Enero!Z14+Febrero!Z14+MARZO!Z14+'Abril '!Z14+'Mayo '!Z14+Junio!Z14+Julio!Z14+Agosto!Z14+Septiembre!Z14+'Octubre '!Z14+Noviembre!Z14+'Diciembre '!Z14</f>
        <v>0</v>
      </c>
      <c r="AA14" s="4">
        <f>+Enero!AA14+Febrero!AA14+MARZO!AA14+'Abril '!AA14+'Mayo '!AA14+Junio!AA14+Julio!AA14+Agosto!AA14+Septiembre!AA14+'Octubre '!AA14+Noviembre!AA14+'Diciembre '!AA14</f>
        <v>0</v>
      </c>
      <c r="AB14" s="4">
        <f>+Enero!AB14+Febrero!AB14+MARZO!AB14+'Abril '!AB14+'Mayo '!AB14+Junio!AB14+Julio!AB14+Agosto!AB14+Septiembre!AB14+'Octubre '!AB14+Noviembre!AB14+'Diciembre '!AB14</f>
        <v>0</v>
      </c>
      <c r="AC14" s="4">
        <f>+Enero!AC14+Febrero!AC14+MARZO!AC14+'Abril '!AC14+'Mayo '!AC14+Junio!AC14+Julio!AC14+Agosto!AC14+Septiembre!AC14+'Octubre '!AC14+Noviembre!AC14+'Diciembre '!AC14</f>
        <v>0</v>
      </c>
      <c r="AD14" s="4">
        <f>+Enero!AD14+Febrero!AD14+MARZO!AD14+'Abril '!AD14+'Mayo '!AD14+Junio!AD14+Julio!AD14+Agosto!AD14+Septiembre!AD14+'Octubre '!AD14+Noviembre!AD14+'Diciembre '!AD14</f>
        <v>0</v>
      </c>
      <c r="AE14" s="4">
        <f>+Enero!AE14+Febrero!AE14+MARZO!AE14+'Abril '!AE14+'Mayo '!AE14+Junio!AE14+Julio!AE14+Agosto!AE14+Septiembre!AE14+'Octubre '!AE14+Noviembre!AE14+'Diciembre '!AE14</f>
        <v>0</v>
      </c>
      <c r="AF14" s="4">
        <f>+Enero!AF14+Febrero!AF14+MARZO!AF14+'Abril '!AF14+'Mayo '!AF14+Junio!AF14+Julio!AF14+Agosto!AF14+Septiembre!AF14+'Octubre '!AF14+Noviembre!AF14+'Diciembre '!AF14</f>
        <v>0</v>
      </c>
      <c r="AG14" s="4">
        <f>+Enero!AG14+Febrero!AG14+MARZO!AG14+'Abril '!AG14+'Mayo '!AG14+Junio!AG14+Julio!AG14+Agosto!AG14+Septiembre!AG14+'Octubre '!AG14+Noviembre!AG14+'Diciembre '!AG14</f>
        <v>0</v>
      </c>
      <c r="AH14" s="4">
        <f>+Enero!AH14+Febrero!AH14+MARZO!AH14+'Abril '!AH14+'Mayo '!AH14+Junio!AH14+Julio!AH14+Agosto!AH14+Septiembre!AH14+'Octubre '!AH14+Noviembre!AH14+'Diciembre '!AH14</f>
        <v>0</v>
      </c>
      <c r="AI14" s="4">
        <f>+Enero!AI14+Febrero!AI14+MARZO!AI14+'Abril '!AI14+'Mayo '!AI14+Junio!AI14+Julio!AI14+Agosto!AI14+Septiembre!AI14+'Octubre '!AI14+Noviembre!AI14+'Diciembre '!AI14</f>
        <v>0</v>
      </c>
      <c r="AJ14" s="4">
        <f>+Enero!AJ14+Febrero!AJ14+MARZO!AJ14+'Abril '!AJ14+'Mayo '!AJ14+Junio!AJ14+Julio!AJ14+Agosto!AJ14+Septiembre!AJ14+'Octubre '!AJ14+Noviembre!AJ14+'Diciembre '!AJ14</f>
        <v>0</v>
      </c>
      <c r="AK14" s="4">
        <f>+Enero!AK14+Febrero!AK14+MARZO!AK14+'Abril '!AK14+'Mayo '!AK14+Junio!AK14+Julio!AK14+Agosto!AK14+Septiembre!AK14+'Octubre '!AK14+Noviembre!AK14+'Diciembre '!AK14</f>
        <v>0</v>
      </c>
      <c r="AL14" s="4">
        <f>+Enero!AL14+Febrero!AL14+MARZO!AL14+'Abril '!AL14+'Mayo '!AL14+Junio!AL14+Julio!AL14+Agosto!AL14+Septiembre!AL14+'Octubre '!AL14+Noviembre!AL14+'Diciembre '!AL14</f>
        <v>0</v>
      </c>
      <c r="AM14" s="4">
        <f>+Enero!AM14+Febrero!AM14+MARZO!AM14+'Abril '!AM14+'Mayo '!AM14+Junio!AM14+Julio!AM14+Agosto!AM14+Septiembre!AM14+'Octubre '!AM14+Noviembre!AM14+'Diciembre '!AM14</f>
        <v>0</v>
      </c>
      <c r="AN14" s="4">
        <f>+Enero!AN14+Febrero!AN14+MARZO!AN14+'Abril '!AN14+'Mayo '!AN14+Junio!AN14+Julio!AN14+Agosto!AN14+Septiembre!AN14+'Octubre '!AN14+Noviembre!AN14+'Diciembre '!AN14</f>
        <v>0</v>
      </c>
      <c r="AO14" s="4">
        <f>+Enero!AO14+Febrero!AO14+MARZO!AO14+'Abril '!AO14+'Mayo '!AO14+Junio!AO14+Julio!AO14+Agosto!AO14+Septiembre!AO14+'Octubre '!AO14+Noviembre!AO14+'Diciembre '!AO14</f>
        <v>0</v>
      </c>
      <c r="AP14" s="4">
        <f>+Enero!AP14+Febrero!AP14+MARZO!AP14+'Abril '!AP14+'Mayo '!AP14+Junio!AP14+Julio!AP14+Agosto!AP14+Septiembre!AP14+'Octubre '!AP14+Noviembre!AP14+'Diciembre '!AP14</f>
        <v>0</v>
      </c>
      <c r="AQ14" s="4">
        <f>+Enero!AQ14+Febrero!AQ14+MARZO!AQ14+'Abril '!AQ14+'Mayo '!AQ14+Junio!AQ14+Julio!AQ14+Agosto!AQ14+Septiembre!AQ14+'Octubre '!AQ14+Noviembre!AQ14+'Diciembre '!AQ14</f>
        <v>0</v>
      </c>
      <c r="AR14" s="4">
        <f>+Enero!AR14+Febrero!AR14+MARZO!AR14+'Abril '!AR14+'Mayo '!AR14+Junio!AR14+Julio!AR14+Agosto!AR14+Septiembre!AR14+'Octubre '!AR14+Noviembre!AR14+'Diciembre '!AR14</f>
        <v>0</v>
      </c>
      <c r="AS14" s="4">
        <f>+Enero!AS14+Febrero!AS14+MARZO!AS14+'Abril '!AS14+'Mayo '!AS14+Junio!AS14+Julio!AS14+Agosto!AS14+Septiembre!AS14+'Octubre '!AS14+Noviembre!AS14+'Diciembre '!AS14</f>
        <v>0</v>
      </c>
      <c r="AT14" s="4">
        <f>+Enero!AT14+Febrero!AT14+MARZO!AT14+'Abril '!AT14+'Mayo '!AT14+Junio!AT14+Julio!AT14+Agosto!AT14+Septiembre!AT14+'Octubre '!AT14+Noviembre!AT14+'Diciembre '!AT14</f>
        <v>0</v>
      </c>
      <c r="AU14" s="195"/>
    </row>
    <row r="15" spans="1:47" ht="21" x14ac:dyDescent="0.2">
      <c r="A15" s="55" t="s">
        <v>95</v>
      </c>
      <c r="B15" s="205">
        <f t="shared" si="0"/>
        <v>0</v>
      </c>
      <c r="C15" s="205">
        <f t="shared" si="1"/>
        <v>0</v>
      </c>
      <c r="D15" s="206">
        <f t="shared" si="1"/>
        <v>0</v>
      </c>
      <c r="E15" s="4">
        <f>+Enero!E15+Febrero!E15+MARZO!E15+'Abril '!E15+'Mayo '!E15+Junio!E15+Julio!E15+Agosto!E15+Septiembre!E15+'Octubre '!E15+Noviembre!E15+'Diciembre '!E15</f>
        <v>0</v>
      </c>
      <c r="F15" s="4">
        <f>+Enero!F15+Febrero!F15+MARZO!F15+'Abril '!F15+'Mayo '!F15+Junio!F15+Julio!F15+Agosto!F15+Septiembre!F15+'Octubre '!F15+Noviembre!F15+'Diciembre '!F15</f>
        <v>0</v>
      </c>
      <c r="G15" s="4">
        <f>+Enero!G15+Febrero!G15+MARZO!G15+'Abril '!G15+'Mayo '!G15+Junio!G15+Julio!G15+Agosto!G15+Septiembre!G15+'Octubre '!G15+Noviembre!G15+'Diciembre '!G15</f>
        <v>0</v>
      </c>
      <c r="H15" s="4">
        <f>+Enero!H15+Febrero!H15+MARZO!H15+'Abril '!H15+'Mayo '!H15+Junio!H15+Julio!H15+Agosto!H15+Septiembre!H15+'Octubre '!H15+Noviembre!H15+'Diciembre '!H15</f>
        <v>0</v>
      </c>
      <c r="I15" s="4">
        <f>+Enero!I15+Febrero!I15+MARZO!I15+'Abril '!I15+'Mayo '!I15+Junio!I15+Julio!I15+Agosto!I15+Septiembre!I15+'Octubre '!I15+Noviembre!I15+'Diciembre '!I15</f>
        <v>0</v>
      </c>
      <c r="J15" s="4">
        <f>+Enero!J15+Febrero!J15+MARZO!J15+'Abril '!J15+'Mayo '!J15+Junio!J15+Julio!J15+Agosto!J15+Septiembre!J15+'Octubre '!J15+Noviembre!J15+'Diciembre '!J15</f>
        <v>0</v>
      </c>
      <c r="K15" s="4">
        <f>+Enero!K15+Febrero!K15+MARZO!K15+'Abril '!K15+'Mayo '!K15+Junio!K15+Julio!K15+Agosto!K15+Septiembre!K15+'Octubre '!K15+Noviembre!K15+'Diciembre '!K15</f>
        <v>0</v>
      </c>
      <c r="L15" s="4">
        <f>+Enero!L15+Febrero!L15+MARZO!L15+'Abril '!L15+'Mayo '!L15+Junio!L15+Julio!L15+Agosto!L15+Septiembre!L15+'Octubre '!L15+Noviembre!L15+'Diciembre '!L15</f>
        <v>0</v>
      </c>
      <c r="M15" s="4">
        <f>+Enero!M15+Febrero!M15+MARZO!M15+'Abril '!M15+'Mayo '!M15+Junio!M15+Julio!M15+Agosto!M15+Septiembre!M15+'Octubre '!M15+Noviembre!M15+'Diciembre '!M15</f>
        <v>0</v>
      </c>
      <c r="N15" s="4">
        <f>+Enero!N15+Febrero!N15+MARZO!N15+'Abril '!N15+'Mayo '!N15+Junio!N15+Julio!N15+Agosto!N15+Septiembre!N15+'Octubre '!N15+Noviembre!N15+'Diciembre '!N15</f>
        <v>0</v>
      </c>
      <c r="O15" s="4">
        <f>+Enero!O15+Febrero!O15+MARZO!O15+'Abril '!O15+'Mayo '!O15+Junio!O15+Julio!O15+Agosto!O15+Septiembre!O15+'Octubre '!O15+Noviembre!O15+'Diciembre '!O15</f>
        <v>0</v>
      </c>
      <c r="P15" s="4">
        <f>+Enero!P15+Febrero!P15+MARZO!P15+'Abril '!P15+'Mayo '!P15+Junio!P15+Julio!P15+Agosto!P15+Septiembre!P15+'Octubre '!P15+Noviembre!P15+'Diciembre '!P15</f>
        <v>0</v>
      </c>
      <c r="Q15" s="4">
        <f>+Enero!Q15+Febrero!Q15+MARZO!Q15+'Abril '!Q15+'Mayo '!Q15+Junio!Q15+Julio!Q15+Agosto!Q15+Septiembre!Q15+'Octubre '!Q15+Noviembre!Q15+'Diciembre '!Q15</f>
        <v>0</v>
      </c>
      <c r="R15" s="4">
        <f>+Enero!R15+Febrero!R15+MARZO!R15+'Abril '!R15+'Mayo '!R15+Junio!R15+Julio!R15+Agosto!R15+Septiembre!R15+'Octubre '!R15+Noviembre!R15+'Diciembre '!R15</f>
        <v>0</v>
      </c>
      <c r="S15" s="4">
        <f>+Enero!S15+Febrero!S15+MARZO!S15+'Abril '!S15+'Mayo '!S15+Junio!S15+Julio!S15+Agosto!S15+Septiembre!S15+'Octubre '!S15+Noviembre!S15+'Diciembre '!S15</f>
        <v>0</v>
      </c>
      <c r="T15" s="4">
        <f>+Enero!T15+Febrero!T15+MARZO!T15+'Abril '!T15+'Mayo '!T15+Junio!T15+Julio!T15+Agosto!T15+Septiembre!T15+'Octubre '!T15+Noviembre!T15+'Diciembre '!T15</f>
        <v>0</v>
      </c>
      <c r="U15" s="4">
        <f>+Enero!U15+Febrero!U15+MARZO!U15+'Abril '!U15+'Mayo '!U15+Junio!U15+Julio!U15+Agosto!U15+Septiembre!U15+'Octubre '!U15+Noviembre!U15+'Diciembre '!U15</f>
        <v>0</v>
      </c>
      <c r="V15" s="4">
        <f>+Enero!V15+Febrero!V15+MARZO!V15+'Abril '!V15+'Mayo '!V15+Junio!V15+Julio!V15+Agosto!V15+Septiembre!V15+'Octubre '!V15+Noviembre!V15+'Diciembre '!V15</f>
        <v>0</v>
      </c>
      <c r="W15" s="4">
        <f>+Enero!W15+Febrero!W15+MARZO!W15+'Abril '!W15+'Mayo '!W15+Junio!W15+Julio!W15+Agosto!W15+Septiembre!W15+'Octubre '!W15+Noviembre!W15+'Diciembre '!W15</f>
        <v>0</v>
      </c>
      <c r="X15" s="4">
        <f>+Enero!X15+Febrero!X15+MARZO!X15+'Abril '!X15+'Mayo '!X15+Junio!X15+Julio!X15+Agosto!X15+Septiembre!X15+'Octubre '!X15+Noviembre!X15+'Diciembre '!X15</f>
        <v>0</v>
      </c>
      <c r="Y15" s="4">
        <f>+Enero!Y15+Febrero!Y15+MARZO!Y15+'Abril '!Y15+'Mayo '!Y15+Junio!Y15+Julio!Y15+Agosto!Y15+Septiembre!Y15+'Octubre '!Y15+Noviembre!Y15+'Diciembre '!Y15</f>
        <v>0</v>
      </c>
      <c r="Z15" s="4">
        <f>+Enero!Z15+Febrero!Z15+MARZO!Z15+'Abril '!Z15+'Mayo '!Z15+Junio!Z15+Julio!Z15+Agosto!Z15+Septiembre!Z15+'Octubre '!Z15+Noviembre!Z15+'Diciembre '!Z15</f>
        <v>0</v>
      </c>
      <c r="AA15" s="4">
        <f>+Enero!AA15+Febrero!AA15+MARZO!AA15+'Abril '!AA15+'Mayo '!AA15+Junio!AA15+Julio!AA15+Agosto!AA15+Septiembre!AA15+'Octubre '!AA15+Noviembre!AA15+'Diciembre '!AA15</f>
        <v>0</v>
      </c>
      <c r="AB15" s="4">
        <f>+Enero!AB15+Febrero!AB15+MARZO!AB15+'Abril '!AB15+'Mayo '!AB15+Junio!AB15+Julio!AB15+Agosto!AB15+Septiembre!AB15+'Octubre '!AB15+Noviembre!AB15+'Diciembre '!AB15</f>
        <v>0</v>
      </c>
      <c r="AC15" s="4">
        <f>+Enero!AC15+Febrero!AC15+MARZO!AC15+'Abril '!AC15+'Mayo '!AC15+Junio!AC15+Julio!AC15+Agosto!AC15+Septiembre!AC15+'Octubre '!AC15+Noviembre!AC15+'Diciembre '!AC15</f>
        <v>0</v>
      </c>
      <c r="AD15" s="4">
        <f>+Enero!AD15+Febrero!AD15+MARZO!AD15+'Abril '!AD15+'Mayo '!AD15+Junio!AD15+Julio!AD15+Agosto!AD15+Septiembre!AD15+'Octubre '!AD15+Noviembre!AD15+'Diciembre '!AD15</f>
        <v>0</v>
      </c>
      <c r="AE15" s="4">
        <f>+Enero!AE15+Febrero!AE15+MARZO!AE15+'Abril '!AE15+'Mayo '!AE15+Junio!AE15+Julio!AE15+Agosto!AE15+Septiembre!AE15+'Octubre '!AE15+Noviembre!AE15+'Diciembre '!AE15</f>
        <v>0</v>
      </c>
      <c r="AF15" s="4">
        <f>+Enero!AF15+Febrero!AF15+MARZO!AF15+'Abril '!AF15+'Mayo '!AF15+Junio!AF15+Julio!AF15+Agosto!AF15+Septiembre!AF15+'Octubre '!AF15+Noviembre!AF15+'Diciembre '!AF15</f>
        <v>0</v>
      </c>
      <c r="AG15" s="4">
        <f>+Enero!AG15+Febrero!AG15+MARZO!AG15+'Abril '!AG15+'Mayo '!AG15+Junio!AG15+Julio!AG15+Agosto!AG15+Septiembre!AG15+'Octubre '!AG15+Noviembre!AG15+'Diciembre '!AG15</f>
        <v>0</v>
      </c>
      <c r="AH15" s="4">
        <f>+Enero!AH15+Febrero!AH15+MARZO!AH15+'Abril '!AH15+'Mayo '!AH15+Junio!AH15+Julio!AH15+Agosto!AH15+Septiembre!AH15+'Octubre '!AH15+Noviembre!AH15+'Diciembre '!AH15</f>
        <v>0</v>
      </c>
      <c r="AI15" s="4">
        <f>+Enero!AI15+Febrero!AI15+MARZO!AI15+'Abril '!AI15+'Mayo '!AI15+Junio!AI15+Julio!AI15+Agosto!AI15+Septiembre!AI15+'Octubre '!AI15+Noviembre!AI15+'Diciembre '!AI15</f>
        <v>0</v>
      </c>
      <c r="AJ15" s="4">
        <f>+Enero!AJ15+Febrero!AJ15+MARZO!AJ15+'Abril '!AJ15+'Mayo '!AJ15+Junio!AJ15+Julio!AJ15+Agosto!AJ15+Septiembre!AJ15+'Octubre '!AJ15+Noviembre!AJ15+'Diciembre '!AJ15</f>
        <v>0</v>
      </c>
      <c r="AK15" s="4">
        <f>+Enero!AK15+Febrero!AK15+MARZO!AK15+'Abril '!AK15+'Mayo '!AK15+Junio!AK15+Julio!AK15+Agosto!AK15+Septiembre!AK15+'Octubre '!AK15+Noviembre!AK15+'Diciembre '!AK15</f>
        <v>0</v>
      </c>
      <c r="AL15" s="4">
        <f>+Enero!AL15+Febrero!AL15+MARZO!AL15+'Abril '!AL15+'Mayo '!AL15+Junio!AL15+Julio!AL15+Agosto!AL15+Septiembre!AL15+'Octubre '!AL15+Noviembre!AL15+'Diciembre '!AL15</f>
        <v>0</v>
      </c>
      <c r="AM15" s="4">
        <f>+Enero!AM15+Febrero!AM15+MARZO!AM15+'Abril '!AM15+'Mayo '!AM15+Junio!AM15+Julio!AM15+Agosto!AM15+Septiembre!AM15+'Octubre '!AM15+Noviembre!AM15+'Diciembre '!AM15</f>
        <v>0</v>
      </c>
      <c r="AN15" s="4">
        <f>+Enero!AN15+Febrero!AN15+MARZO!AN15+'Abril '!AN15+'Mayo '!AN15+Junio!AN15+Julio!AN15+Agosto!AN15+Septiembre!AN15+'Octubre '!AN15+Noviembre!AN15+'Diciembre '!AN15</f>
        <v>0</v>
      </c>
      <c r="AO15" s="4">
        <f>+Enero!AO15+Febrero!AO15+MARZO!AO15+'Abril '!AO15+'Mayo '!AO15+Junio!AO15+Julio!AO15+Agosto!AO15+Septiembre!AO15+'Octubre '!AO15+Noviembre!AO15+'Diciembre '!AO15</f>
        <v>0</v>
      </c>
      <c r="AP15" s="4">
        <f>+Enero!AP15+Febrero!AP15+MARZO!AP15+'Abril '!AP15+'Mayo '!AP15+Junio!AP15+Julio!AP15+Agosto!AP15+Septiembre!AP15+'Octubre '!AP15+Noviembre!AP15+'Diciembre '!AP15</f>
        <v>0</v>
      </c>
      <c r="AQ15" s="4">
        <f>+Enero!AQ15+Febrero!AQ15+MARZO!AQ15+'Abril '!AQ15+'Mayo '!AQ15+Junio!AQ15+Julio!AQ15+Agosto!AQ15+Septiembre!AQ15+'Octubre '!AQ15+Noviembre!AQ15+'Diciembre '!AQ15</f>
        <v>0</v>
      </c>
      <c r="AR15" s="4">
        <f>+Enero!AR15+Febrero!AR15+MARZO!AR15+'Abril '!AR15+'Mayo '!AR15+Junio!AR15+Julio!AR15+Agosto!AR15+Septiembre!AR15+'Octubre '!AR15+Noviembre!AR15+'Diciembre '!AR15</f>
        <v>0</v>
      </c>
      <c r="AS15" s="4">
        <f>+Enero!AS15+Febrero!AS15+MARZO!AS15+'Abril '!AS15+'Mayo '!AS15+Junio!AS15+Julio!AS15+Agosto!AS15+Septiembre!AS15+'Octubre '!AS15+Noviembre!AS15+'Diciembre '!AS15</f>
        <v>0</v>
      </c>
      <c r="AT15" s="4">
        <f>+Enero!AT15+Febrero!AT15+MARZO!AT15+'Abril '!AT15+'Mayo '!AT15+Junio!AT15+Julio!AT15+Agosto!AT15+Septiembre!AT15+'Octubre '!AT15+Noviembre!AT15+'Diciembre '!AT15</f>
        <v>0</v>
      </c>
      <c r="AU15" s="195"/>
    </row>
    <row r="16" spans="1:47" x14ac:dyDescent="0.2">
      <c r="A16" s="57" t="s">
        <v>31</v>
      </c>
      <c r="B16" s="209">
        <f t="shared" si="0"/>
        <v>0</v>
      </c>
      <c r="C16" s="210">
        <f t="shared" si="1"/>
        <v>0</v>
      </c>
      <c r="D16" s="211">
        <f t="shared" si="1"/>
        <v>0</v>
      </c>
      <c r="E16" s="4">
        <f>+Enero!E16+Febrero!E16+MARZO!E16+'Abril '!E16+'Mayo '!E16+Junio!E16+Julio!E16+Agosto!E16+Septiembre!E16+'Octubre '!E16+Noviembre!E16+'Diciembre '!E16</f>
        <v>0</v>
      </c>
      <c r="F16" s="4">
        <f>+Enero!F16+Febrero!F16+MARZO!F16+'Abril '!F16+'Mayo '!F16+Junio!F16+Julio!F16+Agosto!F16+Septiembre!F16+'Octubre '!F16+Noviembre!F16+'Diciembre '!F16</f>
        <v>0</v>
      </c>
      <c r="G16" s="4">
        <f>+Enero!G16+Febrero!G16+MARZO!G16+'Abril '!G16+'Mayo '!G16+Junio!G16+Julio!G16+Agosto!G16+Septiembre!G16+'Octubre '!G16+Noviembre!G16+'Diciembre '!G16</f>
        <v>0</v>
      </c>
      <c r="H16" s="4">
        <f>+Enero!H16+Febrero!H16+MARZO!H16+'Abril '!H16+'Mayo '!H16+Junio!H16+Julio!H16+Agosto!H16+Septiembre!H16+'Octubre '!H16+Noviembre!H16+'Diciembre '!H16</f>
        <v>0</v>
      </c>
      <c r="I16" s="4">
        <f>+Enero!I16+Febrero!I16+MARZO!I16+'Abril '!I16+'Mayo '!I16+Junio!I16+Julio!I16+Agosto!I16+Septiembre!I16+'Octubre '!I16+Noviembre!I16+'Diciembre '!I16</f>
        <v>0</v>
      </c>
      <c r="J16" s="4">
        <f>+Enero!J16+Febrero!J16+MARZO!J16+'Abril '!J16+'Mayo '!J16+Junio!J16+Julio!J16+Agosto!J16+Septiembre!J16+'Octubre '!J16+Noviembre!J16+'Diciembre '!J16</f>
        <v>0</v>
      </c>
      <c r="K16" s="4">
        <f>+Enero!K16+Febrero!K16+MARZO!K16+'Abril '!K16+'Mayo '!K16+Junio!K16+Julio!K16+Agosto!K16+Septiembre!K16+'Octubre '!K16+Noviembre!K16+'Diciembre '!K16</f>
        <v>0</v>
      </c>
      <c r="L16" s="4">
        <f>+Enero!L16+Febrero!L16+MARZO!L16+'Abril '!L16+'Mayo '!L16+Junio!L16+Julio!L16+Agosto!L16+Septiembre!L16+'Octubre '!L16+Noviembre!L16+'Diciembre '!L16</f>
        <v>0</v>
      </c>
      <c r="M16" s="4">
        <f>+Enero!M16+Febrero!M16+MARZO!M16+'Abril '!M16+'Mayo '!M16+Junio!M16+Julio!M16+Agosto!M16+Septiembre!M16+'Octubre '!M16+Noviembre!M16+'Diciembre '!M16</f>
        <v>0</v>
      </c>
      <c r="N16" s="4">
        <f>+Enero!N16+Febrero!N16+MARZO!N16+'Abril '!N16+'Mayo '!N16+Junio!N16+Julio!N16+Agosto!N16+Septiembre!N16+'Octubre '!N16+Noviembre!N16+'Diciembre '!N16</f>
        <v>0</v>
      </c>
      <c r="O16" s="4">
        <f>+Enero!O16+Febrero!O16+MARZO!O16+'Abril '!O16+'Mayo '!O16+Junio!O16+Julio!O16+Agosto!O16+Septiembre!O16+'Octubre '!O16+Noviembre!O16+'Diciembre '!O16</f>
        <v>0</v>
      </c>
      <c r="P16" s="4">
        <f>+Enero!P16+Febrero!P16+MARZO!P16+'Abril '!P16+'Mayo '!P16+Junio!P16+Julio!P16+Agosto!P16+Septiembre!P16+'Octubre '!P16+Noviembre!P16+'Diciembre '!P16</f>
        <v>0</v>
      </c>
      <c r="Q16" s="4">
        <f>+Enero!Q16+Febrero!Q16+MARZO!Q16+'Abril '!Q16+'Mayo '!Q16+Junio!Q16+Julio!Q16+Agosto!Q16+Septiembre!Q16+'Octubre '!Q16+Noviembre!Q16+'Diciembre '!Q16</f>
        <v>0</v>
      </c>
      <c r="R16" s="4">
        <f>+Enero!R16+Febrero!R16+MARZO!R16+'Abril '!R16+'Mayo '!R16+Junio!R16+Julio!R16+Agosto!R16+Septiembre!R16+'Octubre '!R16+Noviembre!R16+'Diciembre '!R16</f>
        <v>0</v>
      </c>
      <c r="S16" s="4">
        <f>+Enero!S16+Febrero!S16+MARZO!S16+'Abril '!S16+'Mayo '!S16+Junio!S16+Julio!S16+Agosto!S16+Septiembre!S16+'Octubre '!S16+Noviembre!S16+'Diciembre '!S16</f>
        <v>0</v>
      </c>
      <c r="T16" s="4">
        <f>+Enero!T16+Febrero!T16+MARZO!T16+'Abril '!T16+'Mayo '!T16+Junio!T16+Julio!T16+Agosto!T16+Septiembre!T16+'Octubre '!T16+Noviembre!T16+'Diciembre '!T16</f>
        <v>0</v>
      </c>
      <c r="U16" s="4">
        <f>+Enero!U16+Febrero!U16+MARZO!U16+'Abril '!U16+'Mayo '!U16+Junio!U16+Julio!U16+Agosto!U16+Septiembre!U16+'Octubre '!U16+Noviembre!U16+'Diciembre '!U16</f>
        <v>0</v>
      </c>
      <c r="V16" s="4">
        <f>+Enero!V16+Febrero!V16+MARZO!V16+'Abril '!V16+'Mayo '!V16+Junio!V16+Julio!V16+Agosto!V16+Septiembre!V16+'Octubre '!V16+Noviembre!V16+'Diciembre '!V16</f>
        <v>0</v>
      </c>
      <c r="W16" s="4">
        <f>+Enero!W16+Febrero!W16+MARZO!W16+'Abril '!W16+'Mayo '!W16+Junio!W16+Julio!W16+Agosto!W16+Septiembre!W16+'Octubre '!W16+Noviembre!W16+'Diciembre '!W16</f>
        <v>0</v>
      </c>
      <c r="X16" s="4">
        <f>+Enero!X16+Febrero!X16+MARZO!X16+'Abril '!X16+'Mayo '!X16+Junio!X16+Julio!X16+Agosto!X16+Septiembre!X16+'Octubre '!X16+Noviembre!X16+'Diciembre '!X16</f>
        <v>0</v>
      </c>
      <c r="Y16" s="4">
        <f>+Enero!Y16+Febrero!Y16+MARZO!Y16+'Abril '!Y16+'Mayo '!Y16+Junio!Y16+Julio!Y16+Agosto!Y16+Septiembre!Y16+'Octubre '!Y16+Noviembre!Y16+'Diciembre '!Y16</f>
        <v>0</v>
      </c>
      <c r="Z16" s="4">
        <f>+Enero!Z16+Febrero!Z16+MARZO!Z16+'Abril '!Z16+'Mayo '!Z16+Junio!Z16+Julio!Z16+Agosto!Z16+Septiembre!Z16+'Octubre '!Z16+Noviembre!Z16+'Diciembre '!Z16</f>
        <v>0</v>
      </c>
      <c r="AA16" s="4">
        <f>+Enero!AA16+Febrero!AA16+MARZO!AA16+'Abril '!AA16+'Mayo '!AA16+Junio!AA16+Julio!AA16+Agosto!AA16+Septiembre!AA16+'Octubre '!AA16+Noviembre!AA16+'Diciembre '!AA16</f>
        <v>0</v>
      </c>
      <c r="AB16" s="4">
        <f>+Enero!AB16+Febrero!AB16+MARZO!AB16+'Abril '!AB16+'Mayo '!AB16+Junio!AB16+Julio!AB16+Agosto!AB16+Septiembre!AB16+'Octubre '!AB16+Noviembre!AB16+'Diciembre '!AB16</f>
        <v>0</v>
      </c>
      <c r="AC16" s="4">
        <f>+Enero!AC16+Febrero!AC16+MARZO!AC16+'Abril '!AC16+'Mayo '!AC16+Junio!AC16+Julio!AC16+Agosto!AC16+Septiembre!AC16+'Octubre '!AC16+Noviembre!AC16+'Diciembre '!AC16</f>
        <v>0</v>
      </c>
      <c r="AD16" s="4">
        <f>+Enero!AD16+Febrero!AD16+MARZO!AD16+'Abril '!AD16+'Mayo '!AD16+Junio!AD16+Julio!AD16+Agosto!AD16+Septiembre!AD16+'Octubre '!AD16+Noviembre!AD16+'Diciembre '!AD16</f>
        <v>0</v>
      </c>
      <c r="AE16" s="4">
        <f>+Enero!AE16+Febrero!AE16+MARZO!AE16+'Abril '!AE16+'Mayo '!AE16+Junio!AE16+Julio!AE16+Agosto!AE16+Septiembre!AE16+'Octubre '!AE16+Noviembre!AE16+'Diciembre '!AE16</f>
        <v>0</v>
      </c>
      <c r="AF16" s="4">
        <f>+Enero!AF16+Febrero!AF16+MARZO!AF16+'Abril '!AF16+'Mayo '!AF16+Junio!AF16+Julio!AF16+Agosto!AF16+Septiembre!AF16+'Octubre '!AF16+Noviembre!AF16+'Diciembre '!AF16</f>
        <v>0</v>
      </c>
      <c r="AG16" s="4">
        <f>+Enero!AG16+Febrero!AG16+MARZO!AG16+'Abril '!AG16+'Mayo '!AG16+Junio!AG16+Julio!AG16+Agosto!AG16+Septiembre!AG16+'Octubre '!AG16+Noviembre!AG16+'Diciembre '!AG16</f>
        <v>0</v>
      </c>
      <c r="AH16" s="4">
        <f>+Enero!AH16+Febrero!AH16+MARZO!AH16+'Abril '!AH16+'Mayo '!AH16+Junio!AH16+Julio!AH16+Agosto!AH16+Septiembre!AH16+'Octubre '!AH16+Noviembre!AH16+'Diciembre '!AH16</f>
        <v>0</v>
      </c>
      <c r="AI16" s="4">
        <f>+Enero!AI16+Febrero!AI16+MARZO!AI16+'Abril '!AI16+'Mayo '!AI16+Junio!AI16+Julio!AI16+Agosto!AI16+Septiembre!AI16+'Octubre '!AI16+Noviembre!AI16+'Diciembre '!AI16</f>
        <v>0</v>
      </c>
      <c r="AJ16" s="4">
        <f>+Enero!AJ16+Febrero!AJ16+MARZO!AJ16+'Abril '!AJ16+'Mayo '!AJ16+Junio!AJ16+Julio!AJ16+Agosto!AJ16+Septiembre!AJ16+'Octubre '!AJ16+Noviembre!AJ16+'Diciembre '!AJ16</f>
        <v>0</v>
      </c>
      <c r="AK16" s="4">
        <f>+Enero!AK16+Febrero!AK16+MARZO!AK16+'Abril '!AK16+'Mayo '!AK16+Junio!AK16+Julio!AK16+Agosto!AK16+Septiembre!AK16+'Octubre '!AK16+Noviembre!AK16+'Diciembre '!AK16</f>
        <v>0</v>
      </c>
      <c r="AL16" s="4">
        <f>+Enero!AL16+Febrero!AL16+MARZO!AL16+'Abril '!AL16+'Mayo '!AL16+Junio!AL16+Julio!AL16+Agosto!AL16+Septiembre!AL16+'Octubre '!AL16+Noviembre!AL16+'Diciembre '!AL16</f>
        <v>0</v>
      </c>
      <c r="AM16" s="4">
        <f>+Enero!AM16+Febrero!AM16+MARZO!AM16+'Abril '!AM16+'Mayo '!AM16+Junio!AM16+Julio!AM16+Agosto!AM16+Septiembre!AM16+'Octubre '!AM16+Noviembre!AM16+'Diciembre '!AM16</f>
        <v>0</v>
      </c>
      <c r="AN16" s="4">
        <f>+Enero!AN16+Febrero!AN16+MARZO!AN16+'Abril '!AN16+'Mayo '!AN16+Junio!AN16+Julio!AN16+Agosto!AN16+Septiembre!AN16+'Octubre '!AN16+Noviembre!AN16+'Diciembre '!AN16</f>
        <v>0</v>
      </c>
      <c r="AO16" s="4">
        <f>+Enero!AO16+Febrero!AO16+MARZO!AO16+'Abril '!AO16+'Mayo '!AO16+Junio!AO16+Julio!AO16+Agosto!AO16+Septiembre!AO16+'Octubre '!AO16+Noviembre!AO16+'Diciembre '!AO16</f>
        <v>0</v>
      </c>
      <c r="AP16" s="4">
        <f>+Enero!AP16+Febrero!AP16+MARZO!AP16+'Abril '!AP16+'Mayo '!AP16+Junio!AP16+Julio!AP16+Agosto!AP16+Septiembre!AP16+'Octubre '!AP16+Noviembre!AP16+'Diciembre '!AP16</f>
        <v>0</v>
      </c>
      <c r="AQ16" s="4">
        <f>+Enero!AQ16+Febrero!AQ16+MARZO!AQ16+'Abril '!AQ16+'Mayo '!AQ16+Junio!AQ16+Julio!AQ16+Agosto!AQ16+Septiembre!AQ16+'Octubre '!AQ16+Noviembre!AQ16+'Diciembre '!AQ16</f>
        <v>0</v>
      </c>
      <c r="AR16" s="4">
        <f>+Enero!AR16+Febrero!AR16+MARZO!AR16+'Abril '!AR16+'Mayo '!AR16+Junio!AR16+Julio!AR16+Agosto!AR16+Septiembre!AR16+'Octubre '!AR16+Noviembre!AR16+'Diciembre '!AR16</f>
        <v>0</v>
      </c>
      <c r="AS16" s="4">
        <f>+Enero!AS16+Febrero!AS16+MARZO!AS16+'Abril '!AS16+'Mayo '!AS16+Junio!AS16+Julio!AS16+Agosto!AS16+Septiembre!AS16+'Octubre '!AS16+Noviembre!AS16+'Diciembre '!AS16</f>
        <v>0</v>
      </c>
      <c r="AT16" s="4">
        <f>+Enero!AT16+Febrero!AT16+MARZO!AT16+'Abril '!AT16+'Mayo '!AT16+Junio!AT16+Julio!AT16+Agosto!AT16+Septiembre!AT16+'Octubre '!AT16+Noviembre!AT16+'Diciembre '!AT16</f>
        <v>0</v>
      </c>
      <c r="AU16" s="195"/>
    </row>
    <row r="17" spans="1:102" x14ac:dyDescent="0.2">
      <c r="A17" s="57" t="s">
        <v>32</v>
      </c>
      <c r="B17" s="212">
        <f t="shared" si="0"/>
        <v>0</v>
      </c>
      <c r="C17" s="210">
        <f t="shared" si="1"/>
        <v>0</v>
      </c>
      <c r="D17" s="211">
        <f t="shared" si="1"/>
        <v>0</v>
      </c>
      <c r="E17" s="4">
        <f>+Enero!E17+Febrero!E17+MARZO!E17+'Abril '!E17+'Mayo '!E17+Junio!E17+Julio!E17+Agosto!E17+Septiembre!E17+'Octubre '!E17+Noviembre!E17+'Diciembre '!E17</f>
        <v>0</v>
      </c>
      <c r="F17" s="4">
        <f>+Enero!F17+Febrero!F17+MARZO!F17+'Abril '!F17+'Mayo '!F17+Junio!F17+Julio!F17+Agosto!F17+Septiembre!F17+'Octubre '!F17+Noviembre!F17+'Diciembre '!F17</f>
        <v>0</v>
      </c>
      <c r="G17" s="4">
        <f>+Enero!G17+Febrero!G17+MARZO!G17+'Abril '!G17+'Mayo '!G17+Junio!G17+Julio!G17+Agosto!G17+Septiembre!G17+'Octubre '!G17+Noviembre!G17+'Diciembre '!G17</f>
        <v>0</v>
      </c>
      <c r="H17" s="4">
        <f>+Enero!H17+Febrero!H17+MARZO!H17+'Abril '!H17+'Mayo '!H17+Junio!H17+Julio!H17+Agosto!H17+Septiembre!H17+'Octubre '!H17+Noviembre!H17+'Diciembre '!H17</f>
        <v>0</v>
      </c>
      <c r="I17" s="4">
        <f>+Enero!I17+Febrero!I17+MARZO!I17+'Abril '!I17+'Mayo '!I17+Junio!I17+Julio!I17+Agosto!I17+Septiembre!I17+'Octubre '!I17+Noviembre!I17+'Diciembre '!I17</f>
        <v>0</v>
      </c>
      <c r="J17" s="4">
        <f>+Enero!J17+Febrero!J17+MARZO!J17+'Abril '!J17+'Mayo '!J17+Junio!J17+Julio!J17+Agosto!J17+Septiembre!J17+'Octubre '!J17+Noviembre!J17+'Diciembre '!J17</f>
        <v>0</v>
      </c>
      <c r="K17" s="4">
        <f>+Enero!K17+Febrero!K17+MARZO!K17+'Abril '!K17+'Mayo '!K17+Junio!K17+Julio!K17+Agosto!K17+Septiembre!K17+'Octubre '!K17+Noviembre!K17+'Diciembre '!K17</f>
        <v>0</v>
      </c>
      <c r="L17" s="4">
        <f>+Enero!L17+Febrero!L17+MARZO!L17+'Abril '!L17+'Mayo '!L17+Junio!L17+Julio!L17+Agosto!L17+Septiembre!L17+'Octubre '!L17+Noviembre!L17+'Diciembre '!L17</f>
        <v>0</v>
      </c>
      <c r="M17" s="4">
        <f>+Enero!M17+Febrero!M17+MARZO!M17+'Abril '!M17+'Mayo '!M17+Junio!M17+Julio!M17+Agosto!M17+Septiembre!M17+'Octubre '!M17+Noviembre!M17+'Diciembre '!M17</f>
        <v>0</v>
      </c>
      <c r="N17" s="4">
        <f>+Enero!N17+Febrero!N17+MARZO!N17+'Abril '!N17+'Mayo '!N17+Junio!N17+Julio!N17+Agosto!N17+Septiembre!N17+'Octubre '!N17+Noviembre!N17+'Diciembre '!N17</f>
        <v>0</v>
      </c>
      <c r="O17" s="4">
        <f>+Enero!O17+Febrero!O17+MARZO!O17+'Abril '!O17+'Mayo '!O17+Junio!O17+Julio!O17+Agosto!O17+Septiembre!O17+'Octubre '!O17+Noviembre!O17+'Diciembre '!O17</f>
        <v>0</v>
      </c>
      <c r="P17" s="4">
        <f>+Enero!P17+Febrero!P17+MARZO!P17+'Abril '!P17+'Mayo '!P17+Junio!P17+Julio!P17+Agosto!P17+Septiembre!P17+'Octubre '!P17+Noviembre!P17+'Diciembre '!P17</f>
        <v>0</v>
      </c>
      <c r="Q17" s="4">
        <f>+Enero!Q17+Febrero!Q17+MARZO!Q17+'Abril '!Q17+'Mayo '!Q17+Junio!Q17+Julio!Q17+Agosto!Q17+Septiembre!Q17+'Octubre '!Q17+Noviembre!Q17+'Diciembre '!Q17</f>
        <v>0</v>
      </c>
      <c r="R17" s="4">
        <f>+Enero!R17+Febrero!R17+MARZO!R17+'Abril '!R17+'Mayo '!R17+Junio!R17+Julio!R17+Agosto!R17+Septiembre!R17+'Octubre '!R17+Noviembre!R17+'Diciembre '!R17</f>
        <v>0</v>
      </c>
      <c r="S17" s="4">
        <f>+Enero!S17+Febrero!S17+MARZO!S17+'Abril '!S17+'Mayo '!S17+Junio!S17+Julio!S17+Agosto!S17+Septiembre!S17+'Octubre '!S17+Noviembre!S17+'Diciembre '!S17</f>
        <v>0</v>
      </c>
      <c r="T17" s="4">
        <f>+Enero!T17+Febrero!T17+MARZO!T17+'Abril '!T17+'Mayo '!T17+Junio!T17+Julio!T17+Agosto!T17+Septiembre!T17+'Octubre '!T17+Noviembre!T17+'Diciembre '!T17</f>
        <v>0</v>
      </c>
      <c r="U17" s="4">
        <f>+Enero!U17+Febrero!U17+MARZO!U17+'Abril '!U17+'Mayo '!U17+Junio!U17+Julio!U17+Agosto!U17+Septiembre!U17+'Octubre '!U17+Noviembre!U17+'Diciembre '!U17</f>
        <v>0</v>
      </c>
      <c r="V17" s="4">
        <f>+Enero!V17+Febrero!V17+MARZO!V17+'Abril '!V17+'Mayo '!V17+Junio!V17+Julio!V17+Agosto!V17+Septiembre!V17+'Octubre '!V17+Noviembre!V17+'Diciembre '!V17</f>
        <v>0</v>
      </c>
      <c r="W17" s="4">
        <f>+Enero!W17+Febrero!W17+MARZO!W17+'Abril '!W17+'Mayo '!W17+Junio!W17+Julio!W17+Agosto!W17+Septiembre!W17+'Octubre '!W17+Noviembre!W17+'Diciembre '!W17</f>
        <v>0</v>
      </c>
      <c r="X17" s="4">
        <f>+Enero!X17+Febrero!X17+MARZO!X17+'Abril '!X17+'Mayo '!X17+Junio!X17+Julio!X17+Agosto!X17+Septiembre!X17+'Octubre '!X17+Noviembre!X17+'Diciembre '!X17</f>
        <v>0</v>
      </c>
      <c r="Y17" s="4">
        <f>+Enero!Y17+Febrero!Y17+MARZO!Y17+'Abril '!Y17+'Mayo '!Y17+Junio!Y17+Julio!Y17+Agosto!Y17+Septiembre!Y17+'Octubre '!Y17+Noviembre!Y17+'Diciembre '!Y17</f>
        <v>0</v>
      </c>
      <c r="Z17" s="4">
        <f>+Enero!Z17+Febrero!Z17+MARZO!Z17+'Abril '!Z17+'Mayo '!Z17+Junio!Z17+Julio!Z17+Agosto!Z17+Septiembre!Z17+'Octubre '!Z17+Noviembre!Z17+'Diciembre '!Z17</f>
        <v>0</v>
      </c>
      <c r="AA17" s="4">
        <f>+Enero!AA17+Febrero!AA17+MARZO!AA17+'Abril '!AA17+'Mayo '!AA17+Junio!AA17+Julio!AA17+Agosto!AA17+Septiembre!AA17+'Octubre '!AA17+Noviembre!AA17+'Diciembre '!AA17</f>
        <v>0</v>
      </c>
      <c r="AB17" s="4">
        <f>+Enero!AB17+Febrero!AB17+MARZO!AB17+'Abril '!AB17+'Mayo '!AB17+Junio!AB17+Julio!AB17+Agosto!AB17+Septiembre!AB17+'Octubre '!AB17+Noviembre!AB17+'Diciembre '!AB17</f>
        <v>0</v>
      </c>
      <c r="AC17" s="4">
        <f>+Enero!AC17+Febrero!AC17+MARZO!AC17+'Abril '!AC17+'Mayo '!AC17+Junio!AC17+Julio!AC17+Agosto!AC17+Septiembre!AC17+'Octubre '!AC17+Noviembre!AC17+'Diciembre '!AC17</f>
        <v>0</v>
      </c>
      <c r="AD17" s="4">
        <f>+Enero!AD17+Febrero!AD17+MARZO!AD17+'Abril '!AD17+'Mayo '!AD17+Junio!AD17+Julio!AD17+Agosto!AD17+Septiembre!AD17+'Octubre '!AD17+Noviembre!AD17+'Diciembre '!AD17</f>
        <v>0</v>
      </c>
      <c r="AE17" s="4">
        <f>+Enero!AE17+Febrero!AE17+MARZO!AE17+'Abril '!AE17+'Mayo '!AE17+Junio!AE17+Julio!AE17+Agosto!AE17+Septiembre!AE17+'Octubre '!AE17+Noviembre!AE17+'Diciembre '!AE17</f>
        <v>0</v>
      </c>
      <c r="AF17" s="4">
        <f>+Enero!AF17+Febrero!AF17+MARZO!AF17+'Abril '!AF17+'Mayo '!AF17+Junio!AF17+Julio!AF17+Agosto!AF17+Septiembre!AF17+'Octubre '!AF17+Noviembre!AF17+'Diciembre '!AF17</f>
        <v>0</v>
      </c>
      <c r="AG17" s="4">
        <f>+Enero!AG17+Febrero!AG17+MARZO!AG17+'Abril '!AG17+'Mayo '!AG17+Junio!AG17+Julio!AG17+Agosto!AG17+Septiembre!AG17+'Octubre '!AG17+Noviembre!AG17+'Diciembre '!AG17</f>
        <v>0</v>
      </c>
      <c r="AH17" s="4">
        <f>+Enero!AH17+Febrero!AH17+MARZO!AH17+'Abril '!AH17+'Mayo '!AH17+Junio!AH17+Julio!AH17+Agosto!AH17+Septiembre!AH17+'Octubre '!AH17+Noviembre!AH17+'Diciembre '!AH17</f>
        <v>0</v>
      </c>
      <c r="AI17" s="4">
        <f>+Enero!AI17+Febrero!AI17+MARZO!AI17+'Abril '!AI17+'Mayo '!AI17+Junio!AI17+Julio!AI17+Agosto!AI17+Septiembre!AI17+'Octubre '!AI17+Noviembre!AI17+'Diciembre '!AI17</f>
        <v>0</v>
      </c>
      <c r="AJ17" s="4">
        <f>+Enero!AJ17+Febrero!AJ17+MARZO!AJ17+'Abril '!AJ17+'Mayo '!AJ17+Junio!AJ17+Julio!AJ17+Agosto!AJ17+Septiembre!AJ17+'Octubre '!AJ17+Noviembre!AJ17+'Diciembre '!AJ17</f>
        <v>0</v>
      </c>
      <c r="AK17" s="4">
        <f>+Enero!AK17+Febrero!AK17+MARZO!AK17+'Abril '!AK17+'Mayo '!AK17+Junio!AK17+Julio!AK17+Agosto!AK17+Septiembre!AK17+'Octubre '!AK17+Noviembre!AK17+'Diciembre '!AK17</f>
        <v>0</v>
      </c>
      <c r="AL17" s="4">
        <f>+Enero!AL17+Febrero!AL17+MARZO!AL17+'Abril '!AL17+'Mayo '!AL17+Junio!AL17+Julio!AL17+Agosto!AL17+Septiembre!AL17+'Octubre '!AL17+Noviembre!AL17+'Diciembre '!AL17</f>
        <v>0</v>
      </c>
      <c r="AM17" s="4">
        <f>+Enero!AM17+Febrero!AM17+MARZO!AM17+'Abril '!AM17+'Mayo '!AM17+Junio!AM17+Julio!AM17+Agosto!AM17+Septiembre!AM17+'Octubre '!AM17+Noviembre!AM17+'Diciembre '!AM17</f>
        <v>0</v>
      </c>
      <c r="AN17" s="4">
        <f>+Enero!AN17+Febrero!AN17+MARZO!AN17+'Abril '!AN17+'Mayo '!AN17+Junio!AN17+Julio!AN17+Agosto!AN17+Septiembre!AN17+'Octubre '!AN17+Noviembre!AN17+'Diciembre '!AN17</f>
        <v>0</v>
      </c>
      <c r="AO17" s="4">
        <f>+Enero!AO17+Febrero!AO17+MARZO!AO17+'Abril '!AO17+'Mayo '!AO17+Junio!AO17+Julio!AO17+Agosto!AO17+Septiembre!AO17+'Octubre '!AO17+Noviembre!AO17+'Diciembre '!AO17</f>
        <v>0</v>
      </c>
      <c r="AP17" s="4">
        <f>+Enero!AP17+Febrero!AP17+MARZO!AP17+'Abril '!AP17+'Mayo '!AP17+Junio!AP17+Julio!AP17+Agosto!AP17+Septiembre!AP17+'Octubre '!AP17+Noviembre!AP17+'Diciembre '!AP17</f>
        <v>0</v>
      </c>
      <c r="AQ17" s="4">
        <f>+Enero!AQ17+Febrero!AQ17+MARZO!AQ17+'Abril '!AQ17+'Mayo '!AQ17+Junio!AQ17+Julio!AQ17+Agosto!AQ17+Septiembre!AQ17+'Octubre '!AQ17+Noviembre!AQ17+'Diciembre '!AQ17</f>
        <v>0</v>
      </c>
      <c r="AR17" s="4">
        <f>+Enero!AR17+Febrero!AR17+MARZO!AR17+'Abril '!AR17+'Mayo '!AR17+Junio!AR17+Julio!AR17+Agosto!AR17+Septiembre!AR17+'Octubre '!AR17+Noviembre!AR17+'Diciembre '!AR17</f>
        <v>0</v>
      </c>
      <c r="AS17" s="4">
        <f>+Enero!AS17+Febrero!AS17+MARZO!AS17+'Abril '!AS17+'Mayo '!AS17+Junio!AS17+Julio!AS17+Agosto!AS17+Septiembre!AS17+'Octubre '!AS17+Noviembre!AS17+'Diciembre '!AS17</f>
        <v>0</v>
      </c>
      <c r="AT17" s="4">
        <f>+Enero!AT17+Febrero!AT17+MARZO!AT17+'Abril '!AT17+'Mayo '!AT17+Junio!AT17+Julio!AT17+Agosto!AT17+Septiembre!AT17+'Octubre '!AT17+Noviembre!AT17+'Diciembre '!AT17</f>
        <v>0</v>
      </c>
      <c r="AU17" s="195"/>
    </row>
    <row r="18" spans="1:102" x14ac:dyDescent="0.2">
      <c r="A18" s="55" t="s">
        <v>96</v>
      </c>
      <c r="B18" s="210">
        <f t="shared" si="0"/>
        <v>0</v>
      </c>
      <c r="C18" s="210">
        <f t="shared" si="1"/>
        <v>0</v>
      </c>
      <c r="D18" s="206">
        <f t="shared" si="1"/>
        <v>0</v>
      </c>
      <c r="E18" s="4">
        <f>+Enero!E18+Febrero!E18+MARZO!E18+'Abril '!E18+'Mayo '!E18+Junio!E18+Julio!E18+Agosto!E18+Septiembre!E18+'Octubre '!E18+Noviembre!E18+'Diciembre '!E18</f>
        <v>0</v>
      </c>
      <c r="F18" s="4">
        <f>+Enero!F18+Febrero!F18+MARZO!F18+'Abril '!F18+'Mayo '!F18+Junio!F18+Julio!F18+Agosto!F18+Septiembre!F18+'Octubre '!F18+Noviembre!F18+'Diciembre '!F18</f>
        <v>0</v>
      </c>
      <c r="G18" s="4">
        <f>+Enero!G18+Febrero!G18+MARZO!G18+'Abril '!G18+'Mayo '!G18+Junio!G18+Julio!G18+Agosto!G18+Septiembre!G18+'Octubre '!G18+Noviembre!G18+'Diciembre '!G18</f>
        <v>0</v>
      </c>
      <c r="H18" s="4">
        <f>+Enero!H18+Febrero!H18+MARZO!H18+'Abril '!H18+'Mayo '!H18+Junio!H18+Julio!H18+Agosto!H18+Septiembre!H18+'Octubre '!H18+Noviembre!H18+'Diciembre '!H18</f>
        <v>0</v>
      </c>
      <c r="I18" s="4">
        <f>+Enero!I18+Febrero!I18+MARZO!I18+'Abril '!I18+'Mayo '!I18+Junio!I18+Julio!I18+Agosto!I18+Septiembre!I18+'Octubre '!I18+Noviembre!I18+'Diciembre '!I18</f>
        <v>0</v>
      </c>
      <c r="J18" s="4">
        <f>+Enero!J18+Febrero!J18+MARZO!J18+'Abril '!J18+'Mayo '!J18+Junio!J18+Julio!J18+Agosto!J18+Septiembre!J18+'Octubre '!J18+Noviembre!J18+'Diciembre '!J18</f>
        <v>0</v>
      </c>
      <c r="K18" s="4">
        <f>+Enero!K18+Febrero!K18+MARZO!K18+'Abril '!K18+'Mayo '!K18+Junio!K18+Julio!K18+Agosto!K18+Septiembre!K18+'Octubre '!K18+Noviembre!K18+'Diciembre '!K18</f>
        <v>0</v>
      </c>
      <c r="L18" s="4">
        <f>+Enero!L18+Febrero!L18+MARZO!L18+'Abril '!L18+'Mayo '!L18+Junio!L18+Julio!L18+Agosto!L18+Septiembre!L18+'Octubre '!L18+Noviembre!L18+'Diciembre '!L18</f>
        <v>0</v>
      </c>
      <c r="M18" s="4">
        <f>+Enero!M18+Febrero!M18+MARZO!M18+'Abril '!M18+'Mayo '!M18+Junio!M18+Julio!M18+Agosto!M18+Septiembre!M18+'Octubre '!M18+Noviembre!M18+'Diciembre '!M18</f>
        <v>0</v>
      </c>
      <c r="N18" s="4">
        <f>+Enero!N18+Febrero!N18+MARZO!N18+'Abril '!N18+'Mayo '!N18+Junio!N18+Julio!N18+Agosto!N18+Septiembre!N18+'Octubre '!N18+Noviembre!N18+'Diciembre '!N18</f>
        <v>0</v>
      </c>
      <c r="O18" s="4">
        <f>+Enero!O18+Febrero!O18+MARZO!O18+'Abril '!O18+'Mayo '!O18+Junio!O18+Julio!O18+Agosto!O18+Septiembre!O18+'Octubre '!O18+Noviembre!O18+'Diciembre '!O18</f>
        <v>0</v>
      </c>
      <c r="P18" s="4">
        <f>+Enero!P18+Febrero!P18+MARZO!P18+'Abril '!P18+'Mayo '!P18+Junio!P18+Julio!P18+Agosto!P18+Septiembre!P18+'Octubre '!P18+Noviembre!P18+'Diciembre '!P18</f>
        <v>0</v>
      </c>
      <c r="Q18" s="4">
        <f>+Enero!Q18+Febrero!Q18+MARZO!Q18+'Abril '!Q18+'Mayo '!Q18+Junio!Q18+Julio!Q18+Agosto!Q18+Septiembre!Q18+'Octubre '!Q18+Noviembre!Q18+'Diciembre '!Q18</f>
        <v>0</v>
      </c>
      <c r="R18" s="4">
        <f>+Enero!R18+Febrero!R18+MARZO!R18+'Abril '!R18+'Mayo '!R18+Junio!R18+Julio!R18+Agosto!R18+Septiembre!R18+'Octubre '!R18+Noviembre!R18+'Diciembre '!R18</f>
        <v>0</v>
      </c>
      <c r="S18" s="4">
        <f>+Enero!S18+Febrero!S18+MARZO!S18+'Abril '!S18+'Mayo '!S18+Junio!S18+Julio!S18+Agosto!S18+Septiembre!S18+'Octubre '!S18+Noviembre!S18+'Diciembre '!S18</f>
        <v>0</v>
      </c>
      <c r="T18" s="4">
        <f>+Enero!T18+Febrero!T18+MARZO!T18+'Abril '!T18+'Mayo '!T18+Junio!T18+Julio!T18+Agosto!T18+Septiembre!T18+'Octubre '!T18+Noviembre!T18+'Diciembre '!T18</f>
        <v>0</v>
      </c>
      <c r="U18" s="4">
        <f>+Enero!U18+Febrero!U18+MARZO!U18+'Abril '!U18+'Mayo '!U18+Junio!U18+Julio!U18+Agosto!U18+Septiembre!U18+'Octubre '!U18+Noviembre!U18+'Diciembre '!U18</f>
        <v>0</v>
      </c>
      <c r="V18" s="4">
        <f>+Enero!V18+Febrero!V18+MARZO!V18+'Abril '!V18+'Mayo '!V18+Junio!V18+Julio!V18+Agosto!V18+Septiembre!V18+'Octubre '!V18+Noviembre!V18+'Diciembre '!V18</f>
        <v>0</v>
      </c>
      <c r="W18" s="4">
        <f>+Enero!W18+Febrero!W18+MARZO!W18+'Abril '!W18+'Mayo '!W18+Junio!W18+Julio!W18+Agosto!W18+Septiembre!W18+'Octubre '!W18+Noviembre!W18+'Diciembre '!W18</f>
        <v>0</v>
      </c>
      <c r="X18" s="4">
        <f>+Enero!X18+Febrero!X18+MARZO!X18+'Abril '!X18+'Mayo '!X18+Junio!X18+Julio!X18+Agosto!X18+Septiembre!X18+'Octubre '!X18+Noviembre!X18+'Diciembre '!X18</f>
        <v>0</v>
      </c>
      <c r="Y18" s="4">
        <f>+Enero!Y18+Febrero!Y18+MARZO!Y18+'Abril '!Y18+'Mayo '!Y18+Junio!Y18+Julio!Y18+Agosto!Y18+Septiembre!Y18+'Octubre '!Y18+Noviembre!Y18+'Diciembre '!Y18</f>
        <v>0</v>
      </c>
      <c r="Z18" s="4">
        <f>+Enero!Z18+Febrero!Z18+MARZO!Z18+'Abril '!Z18+'Mayo '!Z18+Junio!Z18+Julio!Z18+Agosto!Z18+Septiembre!Z18+'Octubre '!Z18+Noviembre!Z18+'Diciembre '!Z18</f>
        <v>0</v>
      </c>
      <c r="AA18" s="4">
        <f>+Enero!AA18+Febrero!AA18+MARZO!AA18+'Abril '!AA18+'Mayo '!AA18+Junio!AA18+Julio!AA18+Agosto!AA18+Septiembre!AA18+'Octubre '!AA18+Noviembre!AA18+'Diciembre '!AA18</f>
        <v>0</v>
      </c>
      <c r="AB18" s="4">
        <f>+Enero!AB18+Febrero!AB18+MARZO!AB18+'Abril '!AB18+'Mayo '!AB18+Junio!AB18+Julio!AB18+Agosto!AB18+Septiembre!AB18+'Octubre '!AB18+Noviembre!AB18+'Diciembre '!AB18</f>
        <v>0</v>
      </c>
      <c r="AC18" s="4">
        <f>+Enero!AC18+Febrero!AC18+MARZO!AC18+'Abril '!AC18+'Mayo '!AC18+Junio!AC18+Julio!AC18+Agosto!AC18+Septiembre!AC18+'Octubre '!AC18+Noviembre!AC18+'Diciembre '!AC18</f>
        <v>0</v>
      </c>
      <c r="AD18" s="4">
        <f>+Enero!AD18+Febrero!AD18+MARZO!AD18+'Abril '!AD18+'Mayo '!AD18+Junio!AD18+Julio!AD18+Agosto!AD18+Septiembre!AD18+'Octubre '!AD18+Noviembre!AD18+'Diciembre '!AD18</f>
        <v>0</v>
      </c>
      <c r="AE18" s="4">
        <f>+Enero!AE18+Febrero!AE18+MARZO!AE18+'Abril '!AE18+'Mayo '!AE18+Junio!AE18+Julio!AE18+Agosto!AE18+Septiembre!AE18+'Octubre '!AE18+Noviembre!AE18+'Diciembre '!AE18</f>
        <v>0</v>
      </c>
      <c r="AF18" s="4">
        <f>+Enero!AF18+Febrero!AF18+MARZO!AF18+'Abril '!AF18+'Mayo '!AF18+Junio!AF18+Julio!AF18+Agosto!AF18+Septiembre!AF18+'Octubre '!AF18+Noviembre!AF18+'Diciembre '!AF18</f>
        <v>0</v>
      </c>
      <c r="AG18" s="4">
        <f>+Enero!AG18+Febrero!AG18+MARZO!AG18+'Abril '!AG18+'Mayo '!AG18+Junio!AG18+Julio!AG18+Agosto!AG18+Septiembre!AG18+'Octubre '!AG18+Noviembre!AG18+'Diciembre '!AG18</f>
        <v>0</v>
      </c>
      <c r="AH18" s="4">
        <f>+Enero!AH18+Febrero!AH18+MARZO!AH18+'Abril '!AH18+'Mayo '!AH18+Junio!AH18+Julio!AH18+Agosto!AH18+Septiembre!AH18+'Octubre '!AH18+Noviembre!AH18+'Diciembre '!AH18</f>
        <v>0</v>
      </c>
      <c r="AI18" s="4">
        <f>+Enero!AI18+Febrero!AI18+MARZO!AI18+'Abril '!AI18+'Mayo '!AI18+Junio!AI18+Julio!AI18+Agosto!AI18+Septiembre!AI18+'Octubre '!AI18+Noviembre!AI18+'Diciembre '!AI18</f>
        <v>0</v>
      </c>
      <c r="AJ18" s="4">
        <f>+Enero!AJ18+Febrero!AJ18+MARZO!AJ18+'Abril '!AJ18+'Mayo '!AJ18+Junio!AJ18+Julio!AJ18+Agosto!AJ18+Septiembre!AJ18+'Octubre '!AJ18+Noviembre!AJ18+'Diciembre '!AJ18</f>
        <v>0</v>
      </c>
      <c r="AK18" s="4">
        <f>+Enero!AK18+Febrero!AK18+MARZO!AK18+'Abril '!AK18+'Mayo '!AK18+Junio!AK18+Julio!AK18+Agosto!AK18+Septiembre!AK18+'Octubre '!AK18+Noviembre!AK18+'Diciembre '!AK18</f>
        <v>0</v>
      </c>
      <c r="AL18" s="4">
        <f>+Enero!AL18+Febrero!AL18+MARZO!AL18+'Abril '!AL18+'Mayo '!AL18+Junio!AL18+Julio!AL18+Agosto!AL18+Septiembre!AL18+'Octubre '!AL18+Noviembre!AL18+'Diciembre '!AL18</f>
        <v>0</v>
      </c>
      <c r="AM18" s="4">
        <f>+Enero!AM18+Febrero!AM18+MARZO!AM18+'Abril '!AM18+'Mayo '!AM18+Junio!AM18+Julio!AM18+Agosto!AM18+Septiembre!AM18+'Octubre '!AM18+Noviembre!AM18+'Diciembre '!AM18</f>
        <v>0</v>
      </c>
      <c r="AN18" s="4">
        <f>+Enero!AN18+Febrero!AN18+MARZO!AN18+'Abril '!AN18+'Mayo '!AN18+Junio!AN18+Julio!AN18+Agosto!AN18+Septiembre!AN18+'Octubre '!AN18+Noviembre!AN18+'Diciembre '!AN18</f>
        <v>0</v>
      </c>
      <c r="AO18" s="4">
        <f>+Enero!AO18+Febrero!AO18+MARZO!AO18+'Abril '!AO18+'Mayo '!AO18+Junio!AO18+Julio!AO18+Agosto!AO18+Septiembre!AO18+'Octubre '!AO18+Noviembre!AO18+'Diciembre '!AO18</f>
        <v>0</v>
      </c>
      <c r="AP18" s="4">
        <f>+Enero!AP18+Febrero!AP18+MARZO!AP18+'Abril '!AP18+'Mayo '!AP18+Junio!AP18+Julio!AP18+Agosto!AP18+Septiembre!AP18+'Octubre '!AP18+Noviembre!AP18+'Diciembre '!AP18</f>
        <v>0</v>
      </c>
      <c r="AQ18" s="4">
        <f>+Enero!AQ18+Febrero!AQ18+MARZO!AQ18+'Abril '!AQ18+'Mayo '!AQ18+Junio!AQ18+Julio!AQ18+Agosto!AQ18+Septiembre!AQ18+'Octubre '!AQ18+Noviembre!AQ18+'Diciembre '!AQ18</f>
        <v>0</v>
      </c>
      <c r="AR18" s="4">
        <f>+Enero!AR18+Febrero!AR18+MARZO!AR18+'Abril '!AR18+'Mayo '!AR18+Junio!AR18+Julio!AR18+Agosto!AR18+Septiembre!AR18+'Octubre '!AR18+Noviembre!AR18+'Diciembre '!AR18</f>
        <v>0</v>
      </c>
      <c r="AS18" s="4">
        <f>+Enero!AS18+Febrero!AS18+MARZO!AS18+'Abril '!AS18+'Mayo '!AS18+Junio!AS18+Julio!AS18+Agosto!AS18+Septiembre!AS18+'Octubre '!AS18+Noviembre!AS18+'Diciembre '!AS18</f>
        <v>0</v>
      </c>
      <c r="AT18" s="4">
        <f>+Enero!AT18+Febrero!AT18+MARZO!AT18+'Abril '!AT18+'Mayo '!AT18+Junio!AT18+Julio!AT18+Agosto!AT18+Septiembre!AT18+'Octubre '!AT18+Noviembre!AT18+'Diciembre '!AT18</f>
        <v>0</v>
      </c>
      <c r="AU18" s="195"/>
    </row>
    <row r="19" spans="1:102" x14ac:dyDescent="0.2">
      <c r="A19" s="55" t="s">
        <v>97</v>
      </c>
      <c r="B19" s="210">
        <f t="shared" si="0"/>
        <v>0</v>
      </c>
      <c r="C19" s="209">
        <f t="shared" si="1"/>
        <v>0</v>
      </c>
      <c r="D19" s="216">
        <f t="shared" si="1"/>
        <v>0</v>
      </c>
      <c r="E19" s="4">
        <f>+Enero!E19+Febrero!E19+MARZO!E19+'Abril '!E19+'Mayo '!E19+Junio!E19+Julio!E19+Agosto!E19+Septiembre!E19+'Octubre '!E19+Noviembre!E19+'Diciembre '!E19</f>
        <v>0</v>
      </c>
      <c r="F19" s="4">
        <f>+Enero!F19+Febrero!F19+MARZO!F19+'Abril '!F19+'Mayo '!F19+Junio!F19+Julio!F19+Agosto!F19+Septiembre!F19+'Octubre '!F19+Noviembre!F19+'Diciembre '!F19</f>
        <v>0</v>
      </c>
      <c r="G19" s="4">
        <f>+Enero!G19+Febrero!G19+MARZO!G19+'Abril '!G19+'Mayo '!G19+Junio!G19+Julio!G19+Agosto!G19+Septiembre!G19+'Octubre '!G19+Noviembre!G19+'Diciembre '!G19</f>
        <v>0</v>
      </c>
      <c r="H19" s="4">
        <f>+Enero!H19+Febrero!H19+MARZO!H19+'Abril '!H19+'Mayo '!H19+Junio!H19+Julio!H19+Agosto!H19+Septiembre!H19+'Octubre '!H19+Noviembre!H19+'Diciembre '!H19</f>
        <v>0</v>
      </c>
      <c r="I19" s="4">
        <f>+Enero!I19+Febrero!I19+MARZO!I19+'Abril '!I19+'Mayo '!I19+Junio!I19+Julio!I19+Agosto!I19+Septiembre!I19+'Octubre '!I19+Noviembre!I19+'Diciembre '!I19</f>
        <v>0</v>
      </c>
      <c r="J19" s="4">
        <f>+Enero!J19+Febrero!J19+MARZO!J19+'Abril '!J19+'Mayo '!J19+Junio!J19+Julio!J19+Agosto!J19+Septiembre!J19+'Octubre '!J19+Noviembre!J19+'Diciembre '!J19</f>
        <v>0</v>
      </c>
      <c r="K19" s="4">
        <f>+Enero!K19+Febrero!K19+MARZO!K19+'Abril '!K19+'Mayo '!K19+Junio!K19+Julio!K19+Agosto!K19+Septiembre!K19+'Octubre '!K19+Noviembre!K19+'Diciembre '!K19</f>
        <v>0</v>
      </c>
      <c r="L19" s="4">
        <f>+Enero!L19+Febrero!L19+MARZO!L19+'Abril '!L19+'Mayo '!L19+Junio!L19+Julio!L19+Agosto!L19+Septiembre!L19+'Octubre '!L19+Noviembre!L19+'Diciembre '!L19</f>
        <v>0</v>
      </c>
      <c r="M19" s="4">
        <f>+Enero!M19+Febrero!M19+MARZO!M19+'Abril '!M19+'Mayo '!M19+Junio!M19+Julio!M19+Agosto!M19+Septiembre!M19+'Octubre '!M19+Noviembre!M19+'Diciembre '!M19</f>
        <v>0</v>
      </c>
      <c r="N19" s="4">
        <f>+Enero!N19+Febrero!N19+MARZO!N19+'Abril '!N19+'Mayo '!N19+Junio!N19+Julio!N19+Agosto!N19+Septiembre!N19+'Octubre '!N19+Noviembre!N19+'Diciembre '!N19</f>
        <v>0</v>
      </c>
      <c r="O19" s="4">
        <f>+Enero!O19+Febrero!O19+MARZO!O19+'Abril '!O19+'Mayo '!O19+Junio!O19+Julio!O19+Agosto!O19+Septiembre!O19+'Octubre '!O19+Noviembre!O19+'Diciembre '!O19</f>
        <v>0</v>
      </c>
      <c r="P19" s="4">
        <f>+Enero!P19+Febrero!P19+MARZO!P19+'Abril '!P19+'Mayo '!P19+Junio!P19+Julio!P19+Agosto!P19+Septiembre!P19+'Octubre '!P19+Noviembre!P19+'Diciembre '!P19</f>
        <v>0</v>
      </c>
      <c r="Q19" s="4">
        <f>+Enero!Q19+Febrero!Q19+MARZO!Q19+'Abril '!Q19+'Mayo '!Q19+Junio!Q19+Julio!Q19+Agosto!Q19+Septiembre!Q19+'Octubre '!Q19+Noviembre!Q19+'Diciembre '!Q19</f>
        <v>0</v>
      </c>
      <c r="R19" s="4">
        <f>+Enero!R19+Febrero!R19+MARZO!R19+'Abril '!R19+'Mayo '!R19+Junio!R19+Julio!R19+Agosto!R19+Septiembre!R19+'Octubre '!R19+Noviembre!R19+'Diciembre '!R19</f>
        <v>0</v>
      </c>
      <c r="S19" s="4">
        <f>+Enero!S19+Febrero!S19+MARZO!S19+'Abril '!S19+'Mayo '!S19+Junio!S19+Julio!S19+Agosto!S19+Septiembre!S19+'Octubre '!S19+Noviembre!S19+'Diciembre '!S19</f>
        <v>0</v>
      </c>
      <c r="T19" s="4">
        <f>+Enero!T19+Febrero!T19+MARZO!T19+'Abril '!T19+'Mayo '!T19+Junio!T19+Julio!T19+Agosto!T19+Septiembre!T19+'Octubre '!T19+Noviembre!T19+'Diciembre '!T19</f>
        <v>0</v>
      </c>
      <c r="U19" s="4">
        <f>+Enero!U19+Febrero!U19+MARZO!U19+'Abril '!U19+'Mayo '!U19+Junio!U19+Julio!U19+Agosto!U19+Septiembre!U19+'Octubre '!U19+Noviembre!U19+'Diciembre '!U19</f>
        <v>0</v>
      </c>
      <c r="V19" s="4">
        <f>+Enero!V19+Febrero!V19+MARZO!V19+'Abril '!V19+'Mayo '!V19+Junio!V19+Julio!V19+Agosto!V19+Septiembre!V19+'Octubre '!V19+Noviembre!V19+'Diciembre '!V19</f>
        <v>0</v>
      </c>
      <c r="W19" s="4">
        <f>+Enero!W19+Febrero!W19+MARZO!W19+'Abril '!W19+'Mayo '!W19+Junio!W19+Julio!W19+Agosto!W19+Septiembre!W19+'Octubre '!W19+Noviembre!W19+'Diciembre '!W19</f>
        <v>0</v>
      </c>
      <c r="X19" s="4">
        <f>+Enero!X19+Febrero!X19+MARZO!X19+'Abril '!X19+'Mayo '!X19+Junio!X19+Julio!X19+Agosto!X19+Septiembre!X19+'Octubre '!X19+Noviembre!X19+'Diciembre '!X19</f>
        <v>0</v>
      </c>
      <c r="Y19" s="4">
        <f>+Enero!Y19+Febrero!Y19+MARZO!Y19+'Abril '!Y19+'Mayo '!Y19+Junio!Y19+Julio!Y19+Agosto!Y19+Septiembre!Y19+'Octubre '!Y19+Noviembre!Y19+'Diciembre '!Y19</f>
        <v>0</v>
      </c>
      <c r="Z19" s="4">
        <f>+Enero!Z19+Febrero!Z19+MARZO!Z19+'Abril '!Z19+'Mayo '!Z19+Junio!Z19+Julio!Z19+Agosto!Z19+Septiembre!Z19+'Octubre '!Z19+Noviembre!Z19+'Diciembre '!Z19</f>
        <v>0</v>
      </c>
      <c r="AA19" s="4">
        <f>+Enero!AA19+Febrero!AA19+MARZO!AA19+'Abril '!AA19+'Mayo '!AA19+Junio!AA19+Julio!AA19+Agosto!AA19+Septiembre!AA19+'Octubre '!AA19+Noviembre!AA19+'Diciembre '!AA19</f>
        <v>0</v>
      </c>
      <c r="AB19" s="4">
        <f>+Enero!AB19+Febrero!AB19+MARZO!AB19+'Abril '!AB19+'Mayo '!AB19+Junio!AB19+Julio!AB19+Agosto!AB19+Septiembre!AB19+'Octubre '!AB19+Noviembre!AB19+'Diciembre '!AB19</f>
        <v>0</v>
      </c>
      <c r="AC19" s="4">
        <f>+Enero!AC19+Febrero!AC19+MARZO!AC19+'Abril '!AC19+'Mayo '!AC19+Junio!AC19+Julio!AC19+Agosto!AC19+Septiembre!AC19+'Octubre '!AC19+Noviembre!AC19+'Diciembre '!AC19</f>
        <v>0</v>
      </c>
      <c r="AD19" s="4">
        <f>+Enero!AD19+Febrero!AD19+MARZO!AD19+'Abril '!AD19+'Mayo '!AD19+Junio!AD19+Julio!AD19+Agosto!AD19+Septiembre!AD19+'Octubre '!AD19+Noviembre!AD19+'Diciembre '!AD19</f>
        <v>0</v>
      </c>
      <c r="AE19" s="4">
        <f>+Enero!AE19+Febrero!AE19+MARZO!AE19+'Abril '!AE19+'Mayo '!AE19+Junio!AE19+Julio!AE19+Agosto!AE19+Septiembre!AE19+'Octubre '!AE19+Noviembre!AE19+'Diciembre '!AE19</f>
        <v>0</v>
      </c>
      <c r="AF19" s="4">
        <f>+Enero!AF19+Febrero!AF19+MARZO!AF19+'Abril '!AF19+'Mayo '!AF19+Junio!AF19+Julio!AF19+Agosto!AF19+Septiembre!AF19+'Octubre '!AF19+Noviembre!AF19+'Diciembre '!AF19</f>
        <v>0</v>
      </c>
      <c r="AG19" s="4">
        <f>+Enero!AG19+Febrero!AG19+MARZO!AG19+'Abril '!AG19+'Mayo '!AG19+Junio!AG19+Julio!AG19+Agosto!AG19+Septiembre!AG19+'Octubre '!AG19+Noviembre!AG19+'Diciembre '!AG19</f>
        <v>0</v>
      </c>
      <c r="AH19" s="4">
        <f>+Enero!AH19+Febrero!AH19+MARZO!AH19+'Abril '!AH19+'Mayo '!AH19+Junio!AH19+Julio!AH19+Agosto!AH19+Septiembre!AH19+'Octubre '!AH19+Noviembre!AH19+'Diciembre '!AH19</f>
        <v>0</v>
      </c>
      <c r="AI19" s="4">
        <f>+Enero!AI19+Febrero!AI19+MARZO!AI19+'Abril '!AI19+'Mayo '!AI19+Junio!AI19+Julio!AI19+Agosto!AI19+Septiembre!AI19+'Octubre '!AI19+Noviembre!AI19+'Diciembre '!AI19</f>
        <v>0</v>
      </c>
      <c r="AJ19" s="4">
        <f>+Enero!AJ19+Febrero!AJ19+MARZO!AJ19+'Abril '!AJ19+'Mayo '!AJ19+Junio!AJ19+Julio!AJ19+Agosto!AJ19+Septiembre!AJ19+'Octubre '!AJ19+Noviembre!AJ19+'Diciembre '!AJ19</f>
        <v>0</v>
      </c>
      <c r="AK19" s="4">
        <f>+Enero!AK19+Febrero!AK19+MARZO!AK19+'Abril '!AK19+'Mayo '!AK19+Junio!AK19+Julio!AK19+Agosto!AK19+Septiembre!AK19+'Octubre '!AK19+Noviembre!AK19+'Diciembre '!AK19</f>
        <v>0</v>
      </c>
      <c r="AL19" s="4">
        <f>+Enero!AL19+Febrero!AL19+MARZO!AL19+'Abril '!AL19+'Mayo '!AL19+Junio!AL19+Julio!AL19+Agosto!AL19+Septiembre!AL19+'Octubre '!AL19+Noviembre!AL19+'Diciembre '!AL19</f>
        <v>0</v>
      </c>
      <c r="AM19" s="4">
        <f>+Enero!AM19+Febrero!AM19+MARZO!AM19+'Abril '!AM19+'Mayo '!AM19+Junio!AM19+Julio!AM19+Agosto!AM19+Septiembre!AM19+'Octubre '!AM19+Noviembre!AM19+'Diciembre '!AM19</f>
        <v>0</v>
      </c>
      <c r="AN19" s="4">
        <f>+Enero!AN19+Febrero!AN19+MARZO!AN19+'Abril '!AN19+'Mayo '!AN19+Junio!AN19+Julio!AN19+Agosto!AN19+Septiembre!AN19+'Octubre '!AN19+Noviembre!AN19+'Diciembre '!AN19</f>
        <v>0</v>
      </c>
      <c r="AO19" s="4">
        <f>+Enero!AO19+Febrero!AO19+MARZO!AO19+'Abril '!AO19+'Mayo '!AO19+Junio!AO19+Julio!AO19+Agosto!AO19+Septiembre!AO19+'Octubre '!AO19+Noviembre!AO19+'Diciembre '!AO19</f>
        <v>0</v>
      </c>
      <c r="AP19" s="4">
        <f>+Enero!AP19+Febrero!AP19+MARZO!AP19+'Abril '!AP19+'Mayo '!AP19+Junio!AP19+Julio!AP19+Agosto!AP19+Septiembre!AP19+'Octubre '!AP19+Noviembre!AP19+'Diciembre '!AP19</f>
        <v>0</v>
      </c>
      <c r="AQ19" s="4">
        <f>+Enero!AQ19+Febrero!AQ19+MARZO!AQ19+'Abril '!AQ19+'Mayo '!AQ19+Junio!AQ19+Julio!AQ19+Agosto!AQ19+Septiembre!AQ19+'Octubre '!AQ19+Noviembre!AQ19+'Diciembre '!AQ19</f>
        <v>0</v>
      </c>
      <c r="AR19" s="4">
        <f>+Enero!AR19+Febrero!AR19+MARZO!AR19+'Abril '!AR19+'Mayo '!AR19+Junio!AR19+Julio!AR19+Agosto!AR19+Septiembre!AR19+'Octubre '!AR19+Noviembre!AR19+'Diciembre '!AR19</f>
        <v>0</v>
      </c>
      <c r="AS19" s="4">
        <f>+Enero!AS19+Febrero!AS19+MARZO!AS19+'Abril '!AS19+'Mayo '!AS19+Junio!AS19+Julio!AS19+Agosto!AS19+Septiembre!AS19+'Octubre '!AS19+Noviembre!AS19+'Diciembre '!AS19</f>
        <v>0</v>
      </c>
      <c r="AT19" s="4">
        <f>+Enero!AT19+Febrero!AT19+MARZO!AT19+'Abril '!AT19+'Mayo '!AT19+Junio!AT19+Julio!AT19+Agosto!AT19+Septiembre!AT19+'Octubre '!AT19+Noviembre!AT19+'Diciembre '!AT19</f>
        <v>0</v>
      </c>
      <c r="AU19" s="195"/>
    </row>
    <row r="20" spans="1:102" x14ac:dyDescent="0.2">
      <c r="A20" s="55" t="s">
        <v>18</v>
      </c>
      <c r="B20" s="218">
        <f t="shared" si="0"/>
        <v>0</v>
      </c>
      <c r="C20" s="219">
        <f>SUM(O20+Q20+S20+U20+W20+Y20+AA20+AC20+AE20+AG20+AI20+AK20+AM20+AO20)</f>
        <v>0</v>
      </c>
      <c r="D20" s="220">
        <f>SUM(P20+R20+T20+V20+X20+Z20+AB20+AD20+AF20+AH20+AJ20+AL20+AN20+AP20)</f>
        <v>0</v>
      </c>
      <c r="E20" s="4">
        <f>+Enero!E20+Febrero!E20+MARZO!E20+'Abril '!E20+'Mayo '!E20+Junio!E20+Julio!E20+Agosto!E20+Septiembre!E20+'Octubre '!E20+Noviembre!E20+'Diciembre '!E20</f>
        <v>0</v>
      </c>
      <c r="F20" s="4">
        <f>+Enero!F20+Febrero!F20+MARZO!F20+'Abril '!F20+'Mayo '!F20+Junio!F20+Julio!F20+Agosto!F20+Septiembre!F20+'Octubre '!F20+Noviembre!F20+'Diciembre '!F20</f>
        <v>0</v>
      </c>
      <c r="G20" s="4">
        <f>+Enero!G20+Febrero!G20+MARZO!G20+'Abril '!G20+'Mayo '!G20+Junio!G20+Julio!G20+Agosto!G20+Septiembre!G20+'Octubre '!G20+Noviembre!G20+'Diciembre '!G20</f>
        <v>0</v>
      </c>
      <c r="H20" s="4">
        <f>+Enero!H20+Febrero!H20+MARZO!H20+'Abril '!H20+'Mayo '!H20+Junio!H20+Julio!H20+Agosto!H20+Septiembre!H20+'Octubre '!H20+Noviembre!H20+'Diciembre '!H20</f>
        <v>0</v>
      </c>
      <c r="I20" s="4">
        <f>+Enero!I20+Febrero!I20+MARZO!I20+'Abril '!I20+'Mayo '!I20+Junio!I20+Julio!I20+Agosto!I20+Septiembre!I20+'Octubre '!I20+Noviembre!I20+'Diciembre '!I20</f>
        <v>0</v>
      </c>
      <c r="J20" s="4">
        <f>+Enero!J20+Febrero!J20+MARZO!J20+'Abril '!J20+'Mayo '!J20+Junio!J20+Julio!J20+Agosto!J20+Septiembre!J20+'Octubre '!J20+Noviembre!J20+'Diciembre '!J20</f>
        <v>0</v>
      </c>
      <c r="K20" s="4">
        <f>+Enero!K20+Febrero!K20+MARZO!K20+'Abril '!K20+'Mayo '!K20+Junio!K20+Julio!K20+Agosto!K20+Septiembre!K20+'Octubre '!K20+Noviembre!K20+'Diciembre '!K20</f>
        <v>0</v>
      </c>
      <c r="L20" s="4">
        <f>+Enero!L20+Febrero!L20+MARZO!L20+'Abril '!L20+'Mayo '!L20+Junio!L20+Julio!L20+Agosto!L20+Septiembre!L20+'Octubre '!L20+Noviembre!L20+'Diciembre '!L20</f>
        <v>0</v>
      </c>
      <c r="M20" s="4">
        <f>+Enero!M20+Febrero!M20+MARZO!M20+'Abril '!M20+'Mayo '!M20+Junio!M20+Julio!M20+Agosto!M20+Septiembre!M20+'Octubre '!M20+Noviembre!M20+'Diciembre '!M20</f>
        <v>0</v>
      </c>
      <c r="N20" s="4">
        <f>+Enero!N20+Febrero!N20+MARZO!N20+'Abril '!N20+'Mayo '!N20+Junio!N20+Julio!N20+Agosto!N20+Septiembre!N20+'Octubre '!N20+Noviembre!N20+'Diciembre '!N20</f>
        <v>0</v>
      </c>
      <c r="O20" s="4">
        <f>+Enero!O20+Febrero!O20+MARZO!O20+'Abril '!O20+'Mayo '!O20+Junio!O20+Julio!O20+Agosto!O20+Septiembre!O20+'Octubre '!O20+Noviembre!O20+'Diciembre '!O20</f>
        <v>0</v>
      </c>
      <c r="P20" s="4">
        <f>+Enero!P20+Febrero!P20+MARZO!P20+'Abril '!P20+'Mayo '!P20+Junio!P20+Julio!P20+Agosto!P20+Septiembre!P20+'Octubre '!P20+Noviembre!P20+'Diciembre '!P20</f>
        <v>0</v>
      </c>
      <c r="Q20" s="4">
        <f>+Enero!Q20+Febrero!Q20+MARZO!Q20+'Abril '!Q20+'Mayo '!Q20+Junio!Q20+Julio!Q20+Agosto!Q20+Septiembre!Q20+'Octubre '!Q20+Noviembre!Q20+'Diciembre '!Q20</f>
        <v>0</v>
      </c>
      <c r="R20" s="4">
        <f>+Enero!R20+Febrero!R20+MARZO!R20+'Abril '!R20+'Mayo '!R20+Junio!R20+Julio!R20+Agosto!R20+Septiembre!R20+'Octubre '!R20+Noviembre!R20+'Diciembre '!R20</f>
        <v>0</v>
      </c>
      <c r="S20" s="4">
        <f>+Enero!S20+Febrero!S20+MARZO!S20+'Abril '!S20+'Mayo '!S20+Junio!S20+Julio!S20+Agosto!S20+Septiembre!S20+'Octubre '!S20+Noviembre!S20+'Diciembre '!S20</f>
        <v>0</v>
      </c>
      <c r="T20" s="4">
        <f>+Enero!T20+Febrero!T20+MARZO!T20+'Abril '!T20+'Mayo '!T20+Junio!T20+Julio!T20+Agosto!T20+Septiembre!T20+'Octubre '!T20+Noviembre!T20+'Diciembre '!T20</f>
        <v>0</v>
      </c>
      <c r="U20" s="4">
        <f>+Enero!U20+Febrero!U20+MARZO!U20+'Abril '!U20+'Mayo '!U20+Junio!U20+Julio!U20+Agosto!U20+Septiembre!U20+'Octubre '!U20+Noviembre!U20+'Diciembre '!U20</f>
        <v>0</v>
      </c>
      <c r="V20" s="4">
        <f>+Enero!V20+Febrero!V20+MARZO!V20+'Abril '!V20+'Mayo '!V20+Junio!V20+Julio!V20+Agosto!V20+Septiembre!V20+'Octubre '!V20+Noviembre!V20+'Diciembre '!V20</f>
        <v>0</v>
      </c>
      <c r="W20" s="4">
        <f>+Enero!W20+Febrero!W20+MARZO!W20+'Abril '!W20+'Mayo '!W20+Junio!W20+Julio!W20+Agosto!W20+Septiembre!W20+'Octubre '!W20+Noviembre!W20+'Diciembre '!W20</f>
        <v>0</v>
      </c>
      <c r="X20" s="4">
        <f>+Enero!X20+Febrero!X20+MARZO!X20+'Abril '!X20+'Mayo '!X20+Junio!X20+Julio!X20+Agosto!X20+Septiembre!X20+'Octubre '!X20+Noviembre!X20+'Diciembre '!X20</f>
        <v>0</v>
      </c>
      <c r="Y20" s="4">
        <f>+Enero!Y20+Febrero!Y20+MARZO!Y20+'Abril '!Y20+'Mayo '!Y20+Junio!Y20+Julio!Y20+Agosto!Y20+Septiembre!Y20+'Octubre '!Y20+Noviembre!Y20+'Diciembre '!Y20</f>
        <v>0</v>
      </c>
      <c r="Z20" s="4">
        <f>+Enero!Z20+Febrero!Z20+MARZO!Z20+'Abril '!Z20+'Mayo '!Z20+Junio!Z20+Julio!Z20+Agosto!Z20+Septiembre!Z20+'Octubre '!Z20+Noviembre!Z20+'Diciembre '!Z20</f>
        <v>0</v>
      </c>
      <c r="AA20" s="4">
        <f>+Enero!AA20+Febrero!AA20+MARZO!AA20+'Abril '!AA20+'Mayo '!AA20+Junio!AA20+Julio!AA20+Agosto!AA20+Septiembre!AA20+'Octubre '!AA20+Noviembre!AA20+'Diciembre '!AA20</f>
        <v>0</v>
      </c>
      <c r="AB20" s="4">
        <f>+Enero!AB20+Febrero!AB20+MARZO!AB20+'Abril '!AB20+'Mayo '!AB20+Junio!AB20+Julio!AB20+Agosto!AB20+Septiembre!AB20+'Octubre '!AB20+Noviembre!AB20+'Diciembre '!AB20</f>
        <v>0</v>
      </c>
      <c r="AC20" s="4">
        <f>+Enero!AC20+Febrero!AC20+MARZO!AC20+'Abril '!AC20+'Mayo '!AC20+Junio!AC20+Julio!AC20+Agosto!AC20+Septiembre!AC20+'Octubre '!AC20+Noviembre!AC20+'Diciembre '!AC20</f>
        <v>0</v>
      </c>
      <c r="AD20" s="4">
        <f>+Enero!AD20+Febrero!AD20+MARZO!AD20+'Abril '!AD20+'Mayo '!AD20+Junio!AD20+Julio!AD20+Agosto!AD20+Septiembre!AD20+'Octubre '!AD20+Noviembre!AD20+'Diciembre '!AD20</f>
        <v>0</v>
      </c>
      <c r="AE20" s="4">
        <f>+Enero!AE20+Febrero!AE20+MARZO!AE20+'Abril '!AE20+'Mayo '!AE20+Junio!AE20+Julio!AE20+Agosto!AE20+Septiembre!AE20+'Octubre '!AE20+Noviembre!AE20+'Diciembre '!AE20</f>
        <v>0</v>
      </c>
      <c r="AF20" s="4">
        <f>+Enero!AF20+Febrero!AF20+MARZO!AF20+'Abril '!AF20+'Mayo '!AF20+Junio!AF20+Julio!AF20+Agosto!AF20+Septiembre!AF20+'Octubre '!AF20+Noviembre!AF20+'Diciembre '!AF20</f>
        <v>0</v>
      </c>
      <c r="AG20" s="4">
        <f>+Enero!AG20+Febrero!AG20+MARZO!AG20+'Abril '!AG20+'Mayo '!AG20+Junio!AG20+Julio!AG20+Agosto!AG20+Septiembre!AG20+'Octubre '!AG20+Noviembre!AG20+'Diciembre '!AG20</f>
        <v>0</v>
      </c>
      <c r="AH20" s="4">
        <f>+Enero!AH20+Febrero!AH20+MARZO!AH20+'Abril '!AH20+'Mayo '!AH20+Junio!AH20+Julio!AH20+Agosto!AH20+Septiembre!AH20+'Octubre '!AH20+Noviembre!AH20+'Diciembre '!AH20</f>
        <v>0</v>
      </c>
      <c r="AI20" s="4">
        <f>+Enero!AI20+Febrero!AI20+MARZO!AI20+'Abril '!AI20+'Mayo '!AI20+Junio!AI20+Julio!AI20+Agosto!AI20+Septiembre!AI20+'Octubre '!AI20+Noviembre!AI20+'Diciembre '!AI20</f>
        <v>0</v>
      </c>
      <c r="AJ20" s="4">
        <f>+Enero!AJ20+Febrero!AJ20+MARZO!AJ20+'Abril '!AJ20+'Mayo '!AJ20+Junio!AJ20+Julio!AJ20+Agosto!AJ20+Septiembre!AJ20+'Octubre '!AJ20+Noviembre!AJ20+'Diciembre '!AJ20</f>
        <v>0</v>
      </c>
      <c r="AK20" s="4">
        <f>+Enero!AK20+Febrero!AK20+MARZO!AK20+'Abril '!AK20+'Mayo '!AK20+Junio!AK20+Julio!AK20+Agosto!AK20+Septiembre!AK20+'Octubre '!AK20+Noviembre!AK20+'Diciembre '!AK20</f>
        <v>0</v>
      </c>
      <c r="AL20" s="4">
        <f>+Enero!AL20+Febrero!AL20+MARZO!AL20+'Abril '!AL20+'Mayo '!AL20+Junio!AL20+Julio!AL20+Agosto!AL20+Septiembre!AL20+'Octubre '!AL20+Noviembre!AL20+'Diciembre '!AL20</f>
        <v>0</v>
      </c>
      <c r="AM20" s="4">
        <f>+Enero!AM20+Febrero!AM20+MARZO!AM20+'Abril '!AM20+'Mayo '!AM20+Junio!AM20+Julio!AM20+Agosto!AM20+Septiembre!AM20+'Octubre '!AM20+Noviembre!AM20+'Diciembre '!AM20</f>
        <v>0</v>
      </c>
      <c r="AN20" s="4">
        <f>+Enero!AN20+Febrero!AN20+MARZO!AN20+'Abril '!AN20+'Mayo '!AN20+Junio!AN20+Julio!AN20+Agosto!AN20+Septiembre!AN20+'Octubre '!AN20+Noviembre!AN20+'Diciembre '!AN20</f>
        <v>0</v>
      </c>
      <c r="AO20" s="4">
        <f>+Enero!AO20+Febrero!AO20+MARZO!AO20+'Abril '!AO20+'Mayo '!AO20+Junio!AO20+Julio!AO20+Agosto!AO20+Septiembre!AO20+'Octubre '!AO20+Noviembre!AO20+'Diciembre '!AO20</f>
        <v>0</v>
      </c>
      <c r="AP20" s="4">
        <f>+Enero!AP20+Febrero!AP20+MARZO!AP20+'Abril '!AP20+'Mayo '!AP20+Junio!AP20+Julio!AP20+Agosto!AP20+Septiembre!AP20+'Octubre '!AP20+Noviembre!AP20+'Diciembre '!AP20</f>
        <v>0</v>
      </c>
      <c r="AQ20" s="4">
        <f>+Enero!AQ20+Febrero!AQ20+MARZO!AQ20+'Abril '!AQ20+'Mayo '!AQ20+Junio!AQ20+Julio!AQ20+Agosto!AQ20+Septiembre!AQ20+'Octubre '!AQ20+Noviembre!AQ20+'Diciembre '!AQ20</f>
        <v>0</v>
      </c>
      <c r="AR20" s="4">
        <f>+Enero!AR20+Febrero!AR20+MARZO!AR20+'Abril '!AR20+'Mayo '!AR20+Junio!AR20+Julio!AR20+Agosto!AR20+Septiembre!AR20+'Octubre '!AR20+Noviembre!AR20+'Diciembre '!AR20</f>
        <v>0</v>
      </c>
      <c r="AS20" s="4">
        <f>+Enero!AS20+Febrero!AS20+MARZO!AS20+'Abril '!AS20+'Mayo '!AS20+Junio!AS20+Julio!AS20+Agosto!AS20+Septiembre!AS20+'Octubre '!AS20+Noviembre!AS20+'Diciembre '!AS20</f>
        <v>0</v>
      </c>
      <c r="AT20" s="4">
        <f>+Enero!AT20+Febrero!AT20+MARZO!AT20+'Abril '!AT20+'Mayo '!AT20+Junio!AT20+Julio!AT20+Agosto!AT20+Septiembre!AT20+'Octubre '!AT20+Noviembre!AT20+'Diciembre '!AT20</f>
        <v>0</v>
      </c>
      <c r="AU20" s="195"/>
    </row>
    <row r="21" spans="1:102" s="745" customFormat="1" x14ac:dyDescent="0.2">
      <c r="A21" s="740" t="s">
        <v>98</v>
      </c>
      <c r="B21" s="741">
        <f t="shared" si="0"/>
        <v>0</v>
      </c>
      <c r="C21" s="741">
        <f>SUM(C22+C23+C24+C25)</f>
        <v>0</v>
      </c>
      <c r="D21" s="742">
        <f>SUM(D22+D23+D24+D25)</f>
        <v>0</v>
      </c>
      <c r="E21" s="743">
        <f>SUM(E22:E25)</f>
        <v>0</v>
      </c>
      <c r="F21" s="743">
        <f t="shared" ref="F21:AT21" si="2">SUM(F22:F25)</f>
        <v>0</v>
      </c>
      <c r="G21" s="743">
        <f t="shared" si="2"/>
        <v>0</v>
      </c>
      <c r="H21" s="743">
        <f t="shared" si="2"/>
        <v>0</v>
      </c>
      <c r="I21" s="743">
        <f t="shared" si="2"/>
        <v>0</v>
      </c>
      <c r="J21" s="743">
        <f t="shared" si="2"/>
        <v>0</v>
      </c>
      <c r="K21" s="743">
        <f t="shared" si="2"/>
        <v>0</v>
      </c>
      <c r="L21" s="743">
        <f t="shared" si="2"/>
        <v>0</v>
      </c>
      <c r="M21" s="743">
        <f t="shared" si="2"/>
        <v>0</v>
      </c>
      <c r="N21" s="743">
        <f t="shared" si="2"/>
        <v>0</v>
      </c>
      <c r="O21" s="743">
        <f t="shared" si="2"/>
        <v>0</v>
      </c>
      <c r="P21" s="743">
        <f t="shared" si="2"/>
        <v>0</v>
      </c>
      <c r="Q21" s="743">
        <f t="shared" si="2"/>
        <v>0</v>
      </c>
      <c r="R21" s="743">
        <f t="shared" si="2"/>
        <v>0</v>
      </c>
      <c r="S21" s="743">
        <f t="shared" si="2"/>
        <v>0</v>
      </c>
      <c r="T21" s="743">
        <f t="shared" si="2"/>
        <v>0</v>
      </c>
      <c r="U21" s="743">
        <f t="shared" si="2"/>
        <v>0</v>
      </c>
      <c r="V21" s="743">
        <f t="shared" si="2"/>
        <v>0</v>
      </c>
      <c r="W21" s="743">
        <f t="shared" si="2"/>
        <v>0</v>
      </c>
      <c r="X21" s="743">
        <f t="shared" si="2"/>
        <v>0</v>
      </c>
      <c r="Y21" s="743">
        <f t="shared" si="2"/>
        <v>0</v>
      </c>
      <c r="Z21" s="743">
        <f t="shared" si="2"/>
        <v>0</v>
      </c>
      <c r="AA21" s="743">
        <f t="shared" si="2"/>
        <v>0</v>
      </c>
      <c r="AB21" s="743">
        <f t="shared" si="2"/>
        <v>0</v>
      </c>
      <c r="AC21" s="743">
        <f t="shared" si="2"/>
        <v>0</v>
      </c>
      <c r="AD21" s="743">
        <f t="shared" si="2"/>
        <v>0</v>
      </c>
      <c r="AE21" s="743">
        <f t="shared" si="2"/>
        <v>0</v>
      </c>
      <c r="AF21" s="743">
        <f t="shared" si="2"/>
        <v>0</v>
      </c>
      <c r="AG21" s="743">
        <f t="shared" si="2"/>
        <v>0</v>
      </c>
      <c r="AH21" s="743">
        <f t="shared" si="2"/>
        <v>0</v>
      </c>
      <c r="AI21" s="743">
        <f t="shared" si="2"/>
        <v>0</v>
      </c>
      <c r="AJ21" s="743">
        <f t="shared" si="2"/>
        <v>0</v>
      </c>
      <c r="AK21" s="743">
        <f t="shared" si="2"/>
        <v>0</v>
      </c>
      <c r="AL21" s="743">
        <f t="shared" si="2"/>
        <v>0</v>
      </c>
      <c r="AM21" s="743">
        <f t="shared" si="2"/>
        <v>0</v>
      </c>
      <c r="AN21" s="743">
        <f t="shared" si="2"/>
        <v>0</v>
      </c>
      <c r="AO21" s="743">
        <f t="shared" si="2"/>
        <v>0</v>
      </c>
      <c r="AP21" s="743">
        <f t="shared" si="2"/>
        <v>0</v>
      </c>
      <c r="AQ21" s="743">
        <f t="shared" si="2"/>
        <v>0</v>
      </c>
      <c r="AR21" s="743">
        <f t="shared" si="2"/>
        <v>0</v>
      </c>
      <c r="AS21" s="743">
        <f t="shared" si="2"/>
        <v>0</v>
      </c>
      <c r="AT21" s="743">
        <f t="shared" si="2"/>
        <v>0</v>
      </c>
      <c r="AU21" s="744"/>
      <c r="BY21" s="744"/>
      <c r="BZ21" s="744"/>
      <c r="CA21" s="744"/>
      <c r="CB21" s="744"/>
      <c r="CC21" s="744"/>
      <c r="CD21" s="744"/>
      <c r="CE21" s="744"/>
      <c r="CF21" s="744"/>
      <c r="CG21" s="744"/>
      <c r="CH21" s="744"/>
      <c r="CI21" s="744"/>
      <c r="CJ21" s="744"/>
      <c r="CK21" s="744"/>
      <c r="CL21" s="744"/>
      <c r="CM21" s="744"/>
      <c r="CN21" s="744"/>
      <c r="CO21" s="744"/>
      <c r="CP21" s="744"/>
      <c r="CQ21" s="744"/>
      <c r="CR21" s="744"/>
      <c r="CS21" s="744"/>
      <c r="CT21" s="744"/>
      <c r="CU21" s="744"/>
      <c r="CV21" s="744"/>
      <c r="CW21" s="744"/>
      <c r="CX21" s="744"/>
    </row>
    <row r="22" spans="1:102" x14ac:dyDescent="0.2">
      <c r="A22" s="58" t="s">
        <v>38</v>
      </c>
      <c r="B22" s="210">
        <f t="shared" si="0"/>
        <v>0</v>
      </c>
      <c r="C22" s="210">
        <f t="shared" ref="C22:D27" si="3">SUM(E22+G22+I22+K22+M22+O22+Q22+S22+U22+W22+Y22+AA22+AC22+AE22+AG22+AI22+AK22+AM22+AO22)</f>
        <v>0</v>
      </c>
      <c r="D22" s="230">
        <f t="shared" si="3"/>
        <v>0</v>
      </c>
      <c r="E22" s="4">
        <f>+Enero!E22+Febrero!E22+MARZO!E22+'Abril '!E22+'Mayo '!E22+Junio!E22+Julio!E22+Agosto!E22+Septiembre!E22+'Octubre '!E22+Noviembre!E22+'Diciembre '!E22</f>
        <v>0</v>
      </c>
      <c r="F22" s="4">
        <f>+Enero!F22+Febrero!F22+MARZO!F22+'Abril '!F22+'Mayo '!F22+Junio!F22+Julio!F22+Agosto!F22+Septiembre!F22+'Octubre '!F22+Noviembre!F22+'Diciembre '!F22</f>
        <v>0</v>
      </c>
      <c r="G22" s="4">
        <f>+Enero!G22+Febrero!G22+MARZO!G22+'Abril '!G22+'Mayo '!G22+Junio!G22+Julio!G22+Agosto!G22+Septiembre!G22+'Octubre '!G22+Noviembre!G22+'Diciembre '!G22</f>
        <v>0</v>
      </c>
      <c r="H22" s="4">
        <f>+Enero!H22+Febrero!H22+MARZO!H22+'Abril '!H22+'Mayo '!H22+Junio!H22+Julio!H22+Agosto!H22+Septiembre!H22+'Octubre '!H22+Noviembre!H22+'Diciembre '!H22</f>
        <v>0</v>
      </c>
      <c r="I22" s="4">
        <f>+Enero!I22+Febrero!I22+MARZO!I22+'Abril '!I22+'Mayo '!I22+Junio!I22+Julio!I22+Agosto!I22+Septiembre!I22+'Octubre '!I22+Noviembre!I22+'Diciembre '!I22</f>
        <v>0</v>
      </c>
      <c r="J22" s="4">
        <f>+Enero!J22+Febrero!J22+MARZO!J22+'Abril '!J22+'Mayo '!J22+Junio!J22+Julio!J22+Agosto!J22+Septiembre!J22+'Octubre '!J22+Noviembre!J22+'Diciembre '!J22</f>
        <v>0</v>
      </c>
      <c r="K22" s="4">
        <f>+Enero!K22+Febrero!K22+MARZO!K22+'Abril '!K22+'Mayo '!K22+Junio!K22+Julio!K22+Agosto!K22+Septiembre!K22+'Octubre '!K22+Noviembre!K22+'Diciembre '!K22</f>
        <v>0</v>
      </c>
      <c r="L22" s="4">
        <f>+Enero!L22+Febrero!L22+MARZO!L22+'Abril '!L22+'Mayo '!L22+Junio!L22+Julio!L22+Agosto!L22+Septiembre!L22+'Octubre '!L22+Noviembre!L22+'Diciembre '!L22</f>
        <v>0</v>
      </c>
      <c r="M22" s="4">
        <f>+Enero!M22+Febrero!M22+MARZO!M22+'Abril '!M22+'Mayo '!M22+Junio!M22+Julio!M22+Agosto!M22+Septiembre!M22+'Octubre '!M22+Noviembre!M22+'Diciembre '!M22</f>
        <v>0</v>
      </c>
      <c r="N22" s="4">
        <f>+Enero!N22+Febrero!N22+MARZO!N22+'Abril '!N22+'Mayo '!N22+Junio!N22+Julio!N22+Agosto!N22+Septiembre!N22+'Octubre '!N22+Noviembre!N22+'Diciembre '!N22</f>
        <v>0</v>
      </c>
      <c r="O22" s="4">
        <f>+Enero!O22+Febrero!O22+MARZO!O22+'Abril '!O22+'Mayo '!O22+Junio!O22+Julio!O22+Agosto!O22+Septiembre!O22+'Octubre '!O22+Noviembre!O22+'Diciembre '!O22</f>
        <v>0</v>
      </c>
      <c r="P22" s="4">
        <f>+Enero!P22+Febrero!P22+MARZO!P22+'Abril '!P22+'Mayo '!P22+Junio!P22+Julio!P22+Agosto!P22+Septiembre!P22+'Octubre '!P22+Noviembre!P22+'Diciembre '!P22</f>
        <v>0</v>
      </c>
      <c r="Q22" s="4">
        <f>+Enero!Q22+Febrero!Q22+MARZO!Q22+'Abril '!Q22+'Mayo '!Q22+Junio!Q22+Julio!Q22+Agosto!Q22+Septiembre!Q22+'Octubre '!Q22+Noviembre!Q22+'Diciembre '!Q22</f>
        <v>0</v>
      </c>
      <c r="R22" s="4">
        <f>+Enero!R22+Febrero!R22+MARZO!R22+'Abril '!R22+'Mayo '!R22+Junio!R22+Julio!R22+Agosto!R22+Septiembre!R22+'Octubre '!R22+Noviembre!R22+'Diciembre '!R22</f>
        <v>0</v>
      </c>
      <c r="S22" s="4">
        <f>+Enero!S22+Febrero!S22+MARZO!S22+'Abril '!S22+'Mayo '!S22+Junio!S22+Julio!S22+Agosto!S22+Septiembre!S22+'Octubre '!S22+Noviembre!S22+'Diciembre '!S22</f>
        <v>0</v>
      </c>
      <c r="T22" s="4">
        <f>+Enero!T22+Febrero!T22+MARZO!T22+'Abril '!T22+'Mayo '!T22+Junio!T22+Julio!T22+Agosto!T22+Septiembre!T22+'Octubre '!T22+Noviembre!T22+'Diciembre '!T22</f>
        <v>0</v>
      </c>
      <c r="U22" s="4">
        <f>+Enero!U22+Febrero!U22+MARZO!U22+'Abril '!U22+'Mayo '!U22+Junio!U22+Julio!U22+Agosto!U22+Septiembre!U22+'Octubre '!U22+Noviembre!U22+'Diciembre '!U22</f>
        <v>0</v>
      </c>
      <c r="V22" s="4">
        <f>+Enero!V22+Febrero!V22+MARZO!V22+'Abril '!V22+'Mayo '!V22+Junio!V22+Julio!V22+Agosto!V22+Septiembre!V22+'Octubre '!V22+Noviembre!V22+'Diciembre '!V22</f>
        <v>0</v>
      </c>
      <c r="W22" s="4">
        <f>+Enero!W22+Febrero!W22+MARZO!W22+'Abril '!W22+'Mayo '!W22+Junio!W22+Julio!W22+Agosto!W22+Septiembre!W22+'Octubre '!W22+Noviembre!W22+'Diciembre '!W22</f>
        <v>0</v>
      </c>
      <c r="X22" s="4">
        <f>+Enero!X22+Febrero!X22+MARZO!X22+'Abril '!X22+'Mayo '!X22+Junio!X22+Julio!X22+Agosto!X22+Septiembre!X22+'Octubre '!X22+Noviembre!X22+'Diciembre '!X22</f>
        <v>0</v>
      </c>
      <c r="Y22" s="4">
        <f>+Enero!Y22+Febrero!Y22+MARZO!Y22+'Abril '!Y22+'Mayo '!Y22+Junio!Y22+Julio!Y22+Agosto!Y22+Septiembre!Y22+'Octubre '!Y22+Noviembre!Y22+'Diciembre '!Y22</f>
        <v>0</v>
      </c>
      <c r="Z22" s="4">
        <f>+Enero!Z22+Febrero!Z22+MARZO!Z22+'Abril '!Z22+'Mayo '!Z22+Junio!Z22+Julio!Z22+Agosto!Z22+Septiembre!Z22+'Octubre '!Z22+Noviembre!Z22+'Diciembre '!Z22</f>
        <v>0</v>
      </c>
      <c r="AA22" s="4">
        <f>+Enero!AA22+Febrero!AA22+MARZO!AA22+'Abril '!AA22+'Mayo '!AA22+Junio!AA22+Julio!AA22+Agosto!AA22+Septiembre!AA22+'Octubre '!AA22+Noviembre!AA22+'Diciembre '!AA22</f>
        <v>0</v>
      </c>
      <c r="AB22" s="4">
        <f>+Enero!AB22+Febrero!AB22+MARZO!AB22+'Abril '!AB22+'Mayo '!AB22+Junio!AB22+Julio!AB22+Agosto!AB22+Septiembre!AB22+'Octubre '!AB22+Noviembre!AB22+'Diciembre '!AB22</f>
        <v>0</v>
      </c>
      <c r="AC22" s="4">
        <f>+Enero!AC22+Febrero!AC22+MARZO!AC22+'Abril '!AC22+'Mayo '!AC22+Junio!AC22+Julio!AC22+Agosto!AC22+Septiembre!AC22+'Octubre '!AC22+Noviembre!AC22+'Diciembre '!AC22</f>
        <v>0</v>
      </c>
      <c r="AD22" s="4">
        <f>+Enero!AD22+Febrero!AD22+MARZO!AD22+'Abril '!AD22+'Mayo '!AD22+Junio!AD22+Julio!AD22+Agosto!AD22+Septiembre!AD22+'Octubre '!AD22+Noviembre!AD22+'Diciembre '!AD22</f>
        <v>0</v>
      </c>
      <c r="AE22" s="4">
        <f>+Enero!AE22+Febrero!AE22+MARZO!AE22+'Abril '!AE22+'Mayo '!AE22+Junio!AE22+Julio!AE22+Agosto!AE22+Septiembre!AE22+'Octubre '!AE22+Noviembre!AE22+'Diciembre '!AE22</f>
        <v>0</v>
      </c>
      <c r="AF22" s="4">
        <f>+Enero!AF22+Febrero!AF22+MARZO!AF22+'Abril '!AF22+'Mayo '!AF22+Junio!AF22+Julio!AF22+Agosto!AF22+Septiembre!AF22+'Octubre '!AF22+Noviembre!AF22+'Diciembre '!AF22</f>
        <v>0</v>
      </c>
      <c r="AG22" s="4">
        <f>+Enero!AG22+Febrero!AG22+MARZO!AG22+'Abril '!AG22+'Mayo '!AG22+Junio!AG22+Julio!AG22+Agosto!AG22+Septiembre!AG22+'Octubre '!AG22+Noviembre!AG22+'Diciembre '!AG22</f>
        <v>0</v>
      </c>
      <c r="AH22" s="4">
        <f>+Enero!AH22+Febrero!AH22+MARZO!AH22+'Abril '!AH22+'Mayo '!AH22+Junio!AH22+Julio!AH22+Agosto!AH22+Septiembre!AH22+'Octubre '!AH22+Noviembre!AH22+'Diciembre '!AH22</f>
        <v>0</v>
      </c>
      <c r="AI22" s="4">
        <f>+Enero!AI22+Febrero!AI22+MARZO!AI22+'Abril '!AI22+'Mayo '!AI22+Junio!AI22+Julio!AI22+Agosto!AI22+Septiembre!AI22+'Octubre '!AI22+Noviembre!AI22+'Diciembre '!AI22</f>
        <v>0</v>
      </c>
      <c r="AJ22" s="4">
        <f>+Enero!AJ22+Febrero!AJ22+MARZO!AJ22+'Abril '!AJ22+'Mayo '!AJ22+Junio!AJ22+Julio!AJ22+Agosto!AJ22+Septiembre!AJ22+'Octubre '!AJ22+Noviembre!AJ22+'Diciembre '!AJ22</f>
        <v>0</v>
      </c>
      <c r="AK22" s="4">
        <f>+Enero!AK22+Febrero!AK22+MARZO!AK22+'Abril '!AK22+'Mayo '!AK22+Junio!AK22+Julio!AK22+Agosto!AK22+Septiembre!AK22+'Octubre '!AK22+Noviembre!AK22+'Diciembre '!AK22</f>
        <v>0</v>
      </c>
      <c r="AL22" s="4">
        <f>+Enero!AL22+Febrero!AL22+MARZO!AL22+'Abril '!AL22+'Mayo '!AL22+Junio!AL22+Julio!AL22+Agosto!AL22+Septiembre!AL22+'Octubre '!AL22+Noviembre!AL22+'Diciembre '!AL22</f>
        <v>0</v>
      </c>
      <c r="AM22" s="4">
        <f>+Enero!AM22+Febrero!AM22+MARZO!AM22+'Abril '!AM22+'Mayo '!AM22+Junio!AM22+Julio!AM22+Agosto!AM22+Septiembre!AM22+'Octubre '!AM22+Noviembre!AM22+'Diciembre '!AM22</f>
        <v>0</v>
      </c>
      <c r="AN22" s="4">
        <f>+Enero!AN22+Febrero!AN22+MARZO!AN22+'Abril '!AN22+'Mayo '!AN22+Junio!AN22+Julio!AN22+Agosto!AN22+Septiembre!AN22+'Octubre '!AN22+Noviembre!AN22+'Diciembre '!AN22</f>
        <v>0</v>
      </c>
      <c r="AO22" s="4">
        <f>+Enero!AO22+Febrero!AO22+MARZO!AO22+'Abril '!AO22+'Mayo '!AO22+Junio!AO22+Julio!AO22+Agosto!AO22+Septiembre!AO22+'Octubre '!AO22+Noviembre!AO22+'Diciembre '!AO22</f>
        <v>0</v>
      </c>
      <c r="AP22" s="4">
        <f>+Enero!AP22+Febrero!AP22+MARZO!AP22+'Abril '!AP22+'Mayo '!AP22+Junio!AP22+Julio!AP22+Agosto!AP22+Septiembre!AP22+'Octubre '!AP22+Noviembre!AP22+'Diciembre '!AP22</f>
        <v>0</v>
      </c>
      <c r="AQ22" s="4">
        <f>+Enero!AQ22+Febrero!AQ22+MARZO!AQ22+'Abril '!AQ22+'Mayo '!AQ22+Junio!AQ22+Julio!AQ22+Agosto!AQ22+Septiembre!AQ22+'Octubre '!AQ22+Noviembre!AQ22+'Diciembre '!AQ22</f>
        <v>0</v>
      </c>
      <c r="AR22" s="4">
        <f>+Enero!AR22+Febrero!AR22+MARZO!AR22+'Abril '!AR22+'Mayo '!AR22+Junio!AR22+Julio!AR22+Agosto!AR22+Septiembre!AR22+'Octubre '!AR22+Noviembre!AR22+'Diciembre '!AR22</f>
        <v>0</v>
      </c>
      <c r="AS22" s="4">
        <f>+Enero!AS22+Febrero!AS22+MARZO!AS22+'Abril '!AS22+'Mayo '!AS22+Junio!AS22+Julio!AS22+Agosto!AS22+Septiembre!AS22+'Octubre '!AS22+Noviembre!AS22+'Diciembre '!AS22</f>
        <v>0</v>
      </c>
      <c r="AT22" s="4">
        <f>+Enero!AT22+Febrero!AT22+MARZO!AT22+'Abril '!AT22+'Mayo '!AT22+Junio!AT22+Julio!AT22+Agosto!AT22+Septiembre!AT22+'Octubre '!AT22+Noviembre!AT22+'Diciembre '!AT22</f>
        <v>0</v>
      </c>
      <c r="AU22" s="195"/>
    </row>
    <row r="23" spans="1:102" x14ac:dyDescent="0.2">
      <c r="A23" s="55" t="s">
        <v>39</v>
      </c>
      <c r="B23" s="209">
        <f t="shared" si="0"/>
        <v>0</v>
      </c>
      <c r="C23" s="209">
        <f t="shared" si="3"/>
        <v>0</v>
      </c>
      <c r="D23" s="206">
        <f t="shared" si="3"/>
        <v>0</v>
      </c>
      <c r="E23" s="4">
        <f>+Enero!E23+Febrero!E23+MARZO!E23+'Abril '!E23+'Mayo '!E23+Junio!E23+Julio!E23+Agosto!E23+Septiembre!E23+'Octubre '!E23+Noviembre!E23+'Diciembre '!E23</f>
        <v>0</v>
      </c>
      <c r="F23" s="4">
        <f>+Enero!F23+Febrero!F23+MARZO!F23+'Abril '!F23+'Mayo '!F23+Junio!F23+Julio!F23+Agosto!F23+Septiembre!F23+'Octubre '!F23+Noviembre!F23+'Diciembre '!F23</f>
        <v>0</v>
      </c>
      <c r="G23" s="4">
        <f>+Enero!G23+Febrero!G23+MARZO!G23+'Abril '!G23+'Mayo '!G23+Junio!G23+Julio!G23+Agosto!G23+Septiembre!G23+'Octubre '!G23+Noviembre!G23+'Diciembre '!G23</f>
        <v>0</v>
      </c>
      <c r="H23" s="4">
        <f>+Enero!H23+Febrero!H23+MARZO!H23+'Abril '!H23+'Mayo '!H23+Junio!H23+Julio!H23+Agosto!H23+Septiembre!H23+'Octubre '!H23+Noviembre!H23+'Diciembre '!H23</f>
        <v>0</v>
      </c>
      <c r="I23" s="4">
        <f>+Enero!I23+Febrero!I23+MARZO!I23+'Abril '!I23+'Mayo '!I23+Junio!I23+Julio!I23+Agosto!I23+Septiembre!I23+'Octubre '!I23+Noviembre!I23+'Diciembre '!I23</f>
        <v>0</v>
      </c>
      <c r="J23" s="4">
        <f>+Enero!J23+Febrero!J23+MARZO!J23+'Abril '!J23+'Mayo '!J23+Junio!J23+Julio!J23+Agosto!J23+Septiembre!J23+'Octubre '!J23+Noviembre!J23+'Diciembre '!J23</f>
        <v>0</v>
      </c>
      <c r="K23" s="4">
        <f>+Enero!K23+Febrero!K23+MARZO!K23+'Abril '!K23+'Mayo '!K23+Junio!K23+Julio!K23+Agosto!K23+Septiembre!K23+'Octubre '!K23+Noviembre!K23+'Diciembre '!K23</f>
        <v>0</v>
      </c>
      <c r="L23" s="4">
        <f>+Enero!L23+Febrero!L23+MARZO!L23+'Abril '!L23+'Mayo '!L23+Junio!L23+Julio!L23+Agosto!L23+Septiembre!L23+'Octubre '!L23+Noviembre!L23+'Diciembre '!L23</f>
        <v>0</v>
      </c>
      <c r="M23" s="4">
        <f>+Enero!M23+Febrero!M23+MARZO!M23+'Abril '!M23+'Mayo '!M23+Junio!M23+Julio!M23+Agosto!M23+Septiembre!M23+'Octubre '!M23+Noviembre!M23+'Diciembre '!M23</f>
        <v>0</v>
      </c>
      <c r="N23" s="4">
        <f>+Enero!N23+Febrero!N23+MARZO!N23+'Abril '!N23+'Mayo '!N23+Junio!N23+Julio!N23+Agosto!N23+Septiembre!N23+'Octubre '!N23+Noviembre!N23+'Diciembre '!N23</f>
        <v>0</v>
      </c>
      <c r="O23" s="4">
        <f>+Enero!O23+Febrero!O23+MARZO!O23+'Abril '!O23+'Mayo '!O23+Junio!O23+Julio!O23+Agosto!O23+Septiembre!O23+'Octubre '!O23+Noviembre!O23+'Diciembre '!O23</f>
        <v>0</v>
      </c>
      <c r="P23" s="4">
        <f>+Enero!P23+Febrero!P23+MARZO!P23+'Abril '!P23+'Mayo '!P23+Junio!P23+Julio!P23+Agosto!P23+Septiembre!P23+'Octubre '!P23+Noviembre!P23+'Diciembre '!P23</f>
        <v>0</v>
      </c>
      <c r="Q23" s="4">
        <f>+Enero!Q23+Febrero!Q23+MARZO!Q23+'Abril '!Q23+'Mayo '!Q23+Junio!Q23+Julio!Q23+Agosto!Q23+Septiembre!Q23+'Octubre '!Q23+Noviembre!Q23+'Diciembre '!Q23</f>
        <v>0</v>
      </c>
      <c r="R23" s="4">
        <f>+Enero!R23+Febrero!R23+MARZO!R23+'Abril '!R23+'Mayo '!R23+Junio!R23+Julio!R23+Agosto!R23+Septiembre!R23+'Octubre '!R23+Noviembre!R23+'Diciembre '!R23</f>
        <v>0</v>
      </c>
      <c r="S23" s="4">
        <f>+Enero!S23+Febrero!S23+MARZO!S23+'Abril '!S23+'Mayo '!S23+Junio!S23+Julio!S23+Agosto!S23+Septiembre!S23+'Octubre '!S23+Noviembre!S23+'Diciembre '!S23</f>
        <v>0</v>
      </c>
      <c r="T23" s="4">
        <f>+Enero!T23+Febrero!T23+MARZO!T23+'Abril '!T23+'Mayo '!T23+Junio!T23+Julio!T23+Agosto!T23+Septiembre!T23+'Octubre '!T23+Noviembre!T23+'Diciembre '!T23</f>
        <v>0</v>
      </c>
      <c r="U23" s="4">
        <f>+Enero!U23+Febrero!U23+MARZO!U23+'Abril '!U23+'Mayo '!U23+Junio!U23+Julio!U23+Agosto!U23+Septiembre!U23+'Octubre '!U23+Noviembre!U23+'Diciembre '!U23</f>
        <v>0</v>
      </c>
      <c r="V23" s="4">
        <f>+Enero!V23+Febrero!V23+MARZO!V23+'Abril '!V23+'Mayo '!V23+Junio!V23+Julio!V23+Agosto!V23+Septiembre!V23+'Octubre '!V23+Noviembre!V23+'Diciembre '!V23</f>
        <v>0</v>
      </c>
      <c r="W23" s="4">
        <f>+Enero!W23+Febrero!W23+MARZO!W23+'Abril '!W23+'Mayo '!W23+Junio!W23+Julio!W23+Agosto!W23+Septiembre!W23+'Octubre '!W23+Noviembre!W23+'Diciembre '!W23</f>
        <v>0</v>
      </c>
      <c r="X23" s="4">
        <f>+Enero!X23+Febrero!X23+MARZO!X23+'Abril '!X23+'Mayo '!X23+Junio!X23+Julio!X23+Agosto!X23+Septiembre!X23+'Octubre '!X23+Noviembre!X23+'Diciembre '!X23</f>
        <v>0</v>
      </c>
      <c r="Y23" s="4">
        <f>+Enero!Y23+Febrero!Y23+MARZO!Y23+'Abril '!Y23+'Mayo '!Y23+Junio!Y23+Julio!Y23+Agosto!Y23+Septiembre!Y23+'Octubre '!Y23+Noviembre!Y23+'Diciembre '!Y23</f>
        <v>0</v>
      </c>
      <c r="Z23" s="4">
        <f>+Enero!Z23+Febrero!Z23+MARZO!Z23+'Abril '!Z23+'Mayo '!Z23+Junio!Z23+Julio!Z23+Agosto!Z23+Septiembre!Z23+'Octubre '!Z23+Noviembre!Z23+'Diciembre '!Z23</f>
        <v>0</v>
      </c>
      <c r="AA23" s="4">
        <f>+Enero!AA23+Febrero!AA23+MARZO!AA23+'Abril '!AA23+'Mayo '!AA23+Junio!AA23+Julio!AA23+Agosto!AA23+Septiembre!AA23+'Octubre '!AA23+Noviembre!AA23+'Diciembre '!AA23</f>
        <v>0</v>
      </c>
      <c r="AB23" s="4">
        <f>+Enero!AB23+Febrero!AB23+MARZO!AB23+'Abril '!AB23+'Mayo '!AB23+Junio!AB23+Julio!AB23+Agosto!AB23+Septiembre!AB23+'Octubre '!AB23+Noviembre!AB23+'Diciembre '!AB23</f>
        <v>0</v>
      </c>
      <c r="AC23" s="4">
        <f>+Enero!AC23+Febrero!AC23+MARZO!AC23+'Abril '!AC23+'Mayo '!AC23+Junio!AC23+Julio!AC23+Agosto!AC23+Septiembre!AC23+'Octubre '!AC23+Noviembre!AC23+'Diciembre '!AC23</f>
        <v>0</v>
      </c>
      <c r="AD23" s="4">
        <f>+Enero!AD23+Febrero!AD23+MARZO!AD23+'Abril '!AD23+'Mayo '!AD23+Junio!AD23+Julio!AD23+Agosto!AD23+Septiembre!AD23+'Octubre '!AD23+Noviembre!AD23+'Diciembre '!AD23</f>
        <v>0</v>
      </c>
      <c r="AE23" s="4">
        <f>+Enero!AE23+Febrero!AE23+MARZO!AE23+'Abril '!AE23+'Mayo '!AE23+Junio!AE23+Julio!AE23+Agosto!AE23+Septiembre!AE23+'Octubre '!AE23+Noviembre!AE23+'Diciembre '!AE23</f>
        <v>0</v>
      </c>
      <c r="AF23" s="4">
        <f>+Enero!AF23+Febrero!AF23+MARZO!AF23+'Abril '!AF23+'Mayo '!AF23+Junio!AF23+Julio!AF23+Agosto!AF23+Septiembre!AF23+'Octubre '!AF23+Noviembre!AF23+'Diciembre '!AF23</f>
        <v>0</v>
      </c>
      <c r="AG23" s="4">
        <f>+Enero!AG23+Febrero!AG23+MARZO!AG23+'Abril '!AG23+'Mayo '!AG23+Junio!AG23+Julio!AG23+Agosto!AG23+Septiembre!AG23+'Octubre '!AG23+Noviembre!AG23+'Diciembre '!AG23</f>
        <v>0</v>
      </c>
      <c r="AH23" s="4">
        <f>+Enero!AH23+Febrero!AH23+MARZO!AH23+'Abril '!AH23+'Mayo '!AH23+Junio!AH23+Julio!AH23+Agosto!AH23+Septiembre!AH23+'Octubre '!AH23+Noviembre!AH23+'Diciembre '!AH23</f>
        <v>0</v>
      </c>
      <c r="AI23" s="4">
        <f>+Enero!AI23+Febrero!AI23+MARZO!AI23+'Abril '!AI23+'Mayo '!AI23+Junio!AI23+Julio!AI23+Agosto!AI23+Septiembre!AI23+'Octubre '!AI23+Noviembre!AI23+'Diciembre '!AI23</f>
        <v>0</v>
      </c>
      <c r="AJ23" s="4">
        <f>+Enero!AJ23+Febrero!AJ23+MARZO!AJ23+'Abril '!AJ23+'Mayo '!AJ23+Junio!AJ23+Julio!AJ23+Agosto!AJ23+Septiembre!AJ23+'Octubre '!AJ23+Noviembre!AJ23+'Diciembre '!AJ23</f>
        <v>0</v>
      </c>
      <c r="AK23" s="4">
        <f>+Enero!AK23+Febrero!AK23+MARZO!AK23+'Abril '!AK23+'Mayo '!AK23+Junio!AK23+Julio!AK23+Agosto!AK23+Septiembre!AK23+'Octubre '!AK23+Noviembre!AK23+'Diciembre '!AK23</f>
        <v>0</v>
      </c>
      <c r="AL23" s="4">
        <f>+Enero!AL23+Febrero!AL23+MARZO!AL23+'Abril '!AL23+'Mayo '!AL23+Junio!AL23+Julio!AL23+Agosto!AL23+Septiembre!AL23+'Octubre '!AL23+Noviembre!AL23+'Diciembre '!AL23</f>
        <v>0</v>
      </c>
      <c r="AM23" s="4">
        <f>+Enero!AM23+Febrero!AM23+MARZO!AM23+'Abril '!AM23+'Mayo '!AM23+Junio!AM23+Julio!AM23+Agosto!AM23+Septiembre!AM23+'Octubre '!AM23+Noviembre!AM23+'Diciembre '!AM23</f>
        <v>0</v>
      </c>
      <c r="AN23" s="4">
        <f>+Enero!AN23+Febrero!AN23+MARZO!AN23+'Abril '!AN23+'Mayo '!AN23+Junio!AN23+Julio!AN23+Agosto!AN23+Septiembre!AN23+'Octubre '!AN23+Noviembre!AN23+'Diciembre '!AN23</f>
        <v>0</v>
      </c>
      <c r="AO23" s="4">
        <f>+Enero!AO23+Febrero!AO23+MARZO!AO23+'Abril '!AO23+'Mayo '!AO23+Junio!AO23+Julio!AO23+Agosto!AO23+Septiembre!AO23+'Octubre '!AO23+Noviembre!AO23+'Diciembre '!AO23</f>
        <v>0</v>
      </c>
      <c r="AP23" s="4">
        <f>+Enero!AP23+Febrero!AP23+MARZO!AP23+'Abril '!AP23+'Mayo '!AP23+Junio!AP23+Julio!AP23+Agosto!AP23+Septiembre!AP23+'Octubre '!AP23+Noviembre!AP23+'Diciembre '!AP23</f>
        <v>0</v>
      </c>
      <c r="AQ23" s="4">
        <f>+Enero!AQ23+Febrero!AQ23+MARZO!AQ23+'Abril '!AQ23+'Mayo '!AQ23+Junio!AQ23+Julio!AQ23+Agosto!AQ23+Septiembre!AQ23+'Octubre '!AQ23+Noviembre!AQ23+'Diciembre '!AQ23</f>
        <v>0</v>
      </c>
      <c r="AR23" s="4">
        <f>+Enero!AR23+Febrero!AR23+MARZO!AR23+'Abril '!AR23+'Mayo '!AR23+Junio!AR23+Julio!AR23+Agosto!AR23+Septiembre!AR23+'Octubre '!AR23+Noviembre!AR23+'Diciembre '!AR23</f>
        <v>0</v>
      </c>
      <c r="AS23" s="4">
        <f>+Enero!AS23+Febrero!AS23+MARZO!AS23+'Abril '!AS23+'Mayo '!AS23+Junio!AS23+Julio!AS23+Agosto!AS23+Septiembre!AS23+'Octubre '!AS23+Noviembre!AS23+'Diciembre '!AS23</f>
        <v>0</v>
      </c>
      <c r="AT23" s="4">
        <f>+Enero!AT23+Febrero!AT23+MARZO!AT23+'Abril '!AT23+'Mayo '!AT23+Junio!AT23+Julio!AT23+Agosto!AT23+Septiembre!AT23+'Octubre '!AT23+Noviembre!AT23+'Diciembre '!AT23</f>
        <v>0</v>
      </c>
      <c r="AU23" s="195"/>
    </row>
    <row r="24" spans="1:102" x14ac:dyDescent="0.2">
      <c r="A24" s="59" t="s">
        <v>40</v>
      </c>
      <c r="B24" s="212">
        <f t="shared" si="0"/>
        <v>0</v>
      </c>
      <c r="C24" s="212">
        <f t="shared" si="3"/>
        <v>0</v>
      </c>
      <c r="D24" s="216">
        <f t="shared" si="3"/>
        <v>0</v>
      </c>
      <c r="E24" s="4">
        <f>+Enero!E24+Febrero!E24+MARZO!E24+'Abril '!E24+'Mayo '!E24+Junio!E24+Julio!E24+Agosto!E24+Septiembre!E24+'Octubre '!E24+Noviembre!E24+'Diciembre '!E24</f>
        <v>0</v>
      </c>
      <c r="F24" s="4">
        <f>+Enero!F24+Febrero!F24+MARZO!F24+'Abril '!F24+'Mayo '!F24+Junio!F24+Julio!F24+Agosto!F24+Septiembre!F24+'Octubre '!F24+Noviembre!F24+'Diciembre '!F24</f>
        <v>0</v>
      </c>
      <c r="G24" s="4">
        <f>+Enero!G24+Febrero!G24+MARZO!G24+'Abril '!G24+'Mayo '!G24+Junio!G24+Julio!G24+Agosto!G24+Septiembre!G24+'Octubre '!G24+Noviembre!G24+'Diciembre '!G24</f>
        <v>0</v>
      </c>
      <c r="H24" s="4">
        <f>+Enero!H24+Febrero!H24+MARZO!H24+'Abril '!H24+'Mayo '!H24+Junio!H24+Julio!H24+Agosto!H24+Septiembre!H24+'Octubre '!H24+Noviembre!H24+'Diciembre '!H24</f>
        <v>0</v>
      </c>
      <c r="I24" s="4">
        <f>+Enero!I24+Febrero!I24+MARZO!I24+'Abril '!I24+'Mayo '!I24+Junio!I24+Julio!I24+Agosto!I24+Septiembre!I24+'Octubre '!I24+Noviembre!I24+'Diciembre '!I24</f>
        <v>0</v>
      </c>
      <c r="J24" s="4">
        <f>+Enero!J24+Febrero!J24+MARZO!J24+'Abril '!J24+'Mayo '!J24+Junio!J24+Julio!J24+Agosto!J24+Septiembre!J24+'Octubre '!J24+Noviembre!J24+'Diciembre '!J24</f>
        <v>0</v>
      </c>
      <c r="K24" s="4">
        <f>+Enero!K24+Febrero!K24+MARZO!K24+'Abril '!K24+'Mayo '!K24+Junio!K24+Julio!K24+Agosto!K24+Septiembre!K24+'Octubre '!K24+Noviembre!K24+'Diciembre '!K24</f>
        <v>0</v>
      </c>
      <c r="L24" s="4">
        <f>+Enero!L24+Febrero!L24+MARZO!L24+'Abril '!L24+'Mayo '!L24+Junio!L24+Julio!L24+Agosto!L24+Septiembre!L24+'Octubre '!L24+Noviembre!L24+'Diciembre '!L24</f>
        <v>0</v>
      </c>
      <c r="M24" s="4">
        <f>+Enero!M24+Febrero!M24+MARZO!M24+'Abril '!M24+'Mayo '!M24+Junio!M24+Julio!M24+Agosto!M24+Septiembre!M24+'Octubre '!M24+Noviembre!M24+'Diciembre '!M24</f>
        <v>0</v>
      </c>
      <c r="N24" s="4">
        <f>+Enero!N24+Febrero!N24+MARZO!N24+'Abril '!N24+'Mayo '!N24+Junio!N24+Julio!N24+Agosto!N24+Septiembre!N24+'Octubre '!N24+Noviembre!N24+'Diciembre '!N24</f>
        <v>0</v>
      </c>
      <c r="O24" s="4">
        <f>+Enero!O24+Febrero!O24+MARZO!O24+'Abril '!O24+'Mayo '!O24+Junio!O24+Julio!O24+Agosto!O24+Septiembre!O24+'Octubre '!O24+Noviembre!O24+'Diciembre '!O24</f>
        <v>0</v>
      </c>
      <c r="P24" s="4">
        <f>+Enero!P24+Febrero!P24+MARZO!P24+'Abril '!P24+'Mayo '!P24+Junio!P24+Julio!P24+Agosto!P24+Septiembre!P24+'Octubre '!P24+Noviembre!P24+'Diciembre '!P24</f>
        <v>0</v>
      </c>
      <c r="Q24" s="4">
        <f>+Enero!Q24+Febrero!Q24+MARZO!Q24+'Abril '!Q24+'Mayo '!Q24+Junio!Q24+Julio!Q24+Agosto!Q24+Septiembre!Q24+'Octubre '!Q24+Noviembre!Q24+'Diciembre '!Q24</f>
        <v>0</v>
      </c>
      <c r="R24" s="4">
        <f>+Enero!R24+Febrero!R24+MARZO!R24+'Abril '!R24+'Mayo '!R24+Junio!R24+Julio!R24+Agosto!R24+Septiembre!R24+'Octubre '!R24+Noviembre!R24+'Diciembre '!R24</f>
        <v>0</v>
      </c>
      <c r="S24" s="4">
        <f>+Enero!S24+Febrero!S24+MARZO!S24+'Abril '!S24+'Mayo '!S24+Junio!S24+Julio!S24+Agosto!S24+Septiembre!S24+'Octubre '!S24+Noviembre!S24+'Diciembre '!S24</f>
        <v>0</v>
      </c>
      <c r="T24" s="4">
        <f>+Enero!T24+Febrero!T24+MARZO!T24+'Abril '!T24+'Mayo '!T24+Junio!T24+Julio!T24+Agosto!T24+Septiembre!T24+'Octubre '!T24+Noviembre!T24+'Diciembre '!T24</f>
        <v>0</v>
      </c>
      <c r="U24" s="4">
        <f>+Enero!U24+Febrero!U24+MARZO!U24+'Abril '!U24+'Mayo '!U24+Junio!U24+Julio!U24+Agosto!U24+Septiembre!U24+'Octubre '!U24+Noviembre!U24+'Diciembre '!U24</f>
        <v>0</v>
      </c>
      <c r="V24" s="4">
        <f>+Enero!V24+Febrero!V24+MARZO!V24+'Abril '!V24+'Mayo '!V24+Junio!V24+Julio!V24+Agosto!V24+Septiembre!V24+'Octubre '!V24+Noviembre!V24+'Diciembre '!V24</f>
        <v>0</v>
      </c>
      <c r="W24" s="4">
        <f>+Enero!W24+Febrero!W24+MARZO!W24+'Abril '!W24+'Mayo '!W24+Junio!W24+Julio!W24+Agosto!W24+Septiembre!W24+'Octubre '!W24+Noviembre!W24+'Diciembre '!W24</f>
        <v>0</v>
      </c>
      <c r="X24" s="4">
        <f>+Enero!X24+Febrero!X24+MARZO!X24+'Abril '!X24+'Mayo '!X24+Junio!X24+Julio!X24+Agosto!X24+Septiembre!X24+'Octubre '!X24+Noviembre!X24+'Diciembre '!X24</f>
        <v>0</v>
      </c>
      <c r="Y24" s="4">
        <f>+Enero!Y24+Febrero!Y24+MARZO!Y24+'Abril '!Y24+'Mayo '!Y24+Junio!Y24+Julio!Y24+Agosto!Y24+Septiembre!Y24+'Octubre '!Y24+Noviembre!Y24+'Diciembre '!Y24</f>
        <v>0</v>
      </c>
      <c r="Z24" s="4">
        <f>+Enero!Z24+Febrero!Z24+MARZO!Z24+'Abril '!Z24+'Mayo '!Z24+Junio!Z24+Julio!Z24+Agosto!Z24+Septiembre!Z24+'Octubre '!Z24+Noviembre!Z24+'Diciembre '!Z24</f>
        <v>0</v>
      </c>
      <c r="AA24" s="4">
        <f>+Enero!AA24+Febrero!AA24+MARZO!AA24+'Abril '!AA24+'Mayo '!AA24+Junio!AA24+Julio!AA24+Agosto!AA24+Septiembre!AA24+'Octubre '!AA24+Noviembre!AA24+'Diciembre '!AA24</f>
        <v>0</v>
      </c>
      <c r="AB24" s="4">
        <f>+Enero!AB24+Febrero!AB24+MARZO!AB24+'Abril '!AB24+'Mayo '!AB24+Junio!AB24+Julio!AB24+Agosto!AB24+Septiembre!AB24+'Octubre '!AB24+Noviembre!AB24+'Diciembre '!AB24</f>
        <v>0</v>
      </c>
      <c r="AC24" s="4">
        <f>+Enero!AC24+Febrero!AC24+MARZO!AC24+'Abril '!AC24+'Mayo '!AC24+Junio!AC24+Julio!AC24+Agosto!AC24+Septiembre!AC24+'Octubre '!AC24+Noviembre!AC24+'Diciembre '!AC24</f>
        <v>0</v>
      </c>
      <c r="AD24" s="4">
        <f>+Enero!AD24+Febrero!AD24+MARZO!AD24+'Abril '!AD24+'Mayo '!AD24+Junio!AD24+Julio!AD24+Agosto!AD24+Septiembre!AD24+'Octubre '!AD24+Noviembre!AD24+'Diciembre '!AD24</f>
        <v>0</v>
      </c>
      <c r="AE24" s="4">
        <f>+Enero!AE24+Febrero!AE24+MARZO!AE24+'Abril '!AE24+'Mayo '!AE24+Junio!AE24+Julio!AE24+Agosto!AE24+Septiembre!AE24+'Octubre '!AE24+Noviembre!AE24+'Diciembre '!AE24</f>
        <v>0</v>
      </c>
      <c r="AF24" s="4">
        <f>+Enero!AF24+Febrero!AF24+MARZO!AF24+'Abril '!AF24+'Mayo '!AF24+Junio!AF24+Julio!AF24+Agosto!AF24+Septiembre!AF24+'Octubre '!AF24+Noviembre!AF24+'Diciembre '!AF24</f>
        <v>0</v>
      </c>
      <c r="AG24" s="4">
        <f>+Enero!AG24+Febrero!AG24+MARZO!AG24+'Abril '!AG24+'Mayo '!AG24+Junio!AG24+Julio!AG24+Agosto!AG24+Septiembre!AG24+'Octubre '!AG24+Noviembre!AG24+'Diciembre '!AG24</f>
        <v>0</v>
      </c>
      <c r="AH24" s="4">
        <f>+Enero!AH24+Febrero!AH24+MARZO!AH24+'Abril '!AH24+'Mayo '!AH24+Junio!AH24+Julio!AH24+Agosto!AH24+Septiembre!AH24+'Octubre '!AH24+Noviembre!AH24+'Diciembre '!AH24</f>
        <v>0</v>
      </c>
      <c r="AI24" s="4">
        <f>+Enero!AI24+Febrero!AI24+MARZO!AI24+'Abril '!AI24+'Mayo '!AI24+Junio!AI24+Julio!AI24+Agosto!AI24+Septiembre!AI24+'Octubre '!AI24+Noviembre!AI24+'Diciembre '!AI24</f>
        <v>0</v>
      </c>
      <c r="AJ24" s="4">
        <f>+Enero!AJ24+Febrero!AJ24+MARZO!AJ24+'Abril '!AJ24+'Mayo '!AJ24+Junio!AJ24+Julio!AJ24+Agosto!AJ24+Septiembre!AJ24+'Octubre '!AJ24+Noviembre!AJ24+'Diciembre '!AJ24</f>
        <v>0</v>
      </c>
      <c r="AK24" s="4">
        <f>+Enero!AK24+Febrero!AK24+MARZO!AK24+'Abril '!AK24+'Mayo '!AK24+Junio!AK24+Julio!AK24+Agosto!AK24+Septiembre!AK24+'Octubre '!AK24+Noviembre!AK24+'Diciembre '!AK24</f>
        <v>0</v>
      </c>
      <c r="AL24" s="4">
        <f>+Enero!AL24+Febrero!AL24+MARZO!AL24+'Abril '!AL24+'Mayo '!AL24+Junio!AL24+Julio!AL24+Agosto!AL24+Septiembre!AL24+'Octubre '!AL24+Noviembre!AL24+'Diciembre '!AL24</f>
        <v>0</v>
      </c>
      <c r="AM24" s="4">
        <f>+Enero!AM24+Febrero!AM24+MARZO!AM24+'Abril '!AM24+'Mayo '!AM24+Junio!AM24+Julio!AM24+Agosto!AM24+Septiembre!AM24+'Octubre '!AM24+Noviembre!AM24+'Diciembre '!AM24</f>
        <v>0</v>
      </c>
      <c r="AN24" s="4">
        <f>+Enero!AN24+Febrero!AN24+MARZO!AN24+'Abril '!AN24+'Mayo '!AN24+Junio!AN24+Julio!AN24+Agosto!AN24+Septiembre!AN24+'Octubre '!AN24+Noviembre!AN24+'Diciembre '!AN24</f>
        <v>0</v>
      </c>
      <c r="AO24" s="4">
        <f>+Enero!AO24+Febrero!AO24+MARZO!AO24+'Abril '!AO24+'Mayo '!AO24+Junio!AO24+Julio!AO24+Agosto!AO24+Septiembre!AO24+'Octubre '!AO24+Noviembre!AO24+'Diciembre '!AO24</f>
        <v>0</v>
      </c>
      <c r="AP24" s="4">
        <f>+Enero!AP24+Febrero!AP24+MARZO!AP24+'Abril '!AP24+'Mayo '!AP24+Junio!AP24+Julio!AP24+Agosto!AP24+Septiembre!AP24+'Octubre '!AP24+Noviembre!AP24+'Diciembre '!AP24</f>
        <v>0</v>
      </c>
      <c r="AQ24" s="4">
        <f>+Enero!AQ24+Febrero!AQ24+MARZO!AQ24+'Abril '!AQ24+'Mayo '!AQ24+Junio!AQ24+Julio!AQ24+Agosto!AQ24+Septiembre!AQ24+'Octubre '!AQ24+Noviembre!AQ24+'Diciembre '!AQ24</f>
        <v>0</v>
      </c>
      <c r="AR24" s="4">
        <f>+Enero!AR24+Febrero!AR24+MARZO!AR24+'Abril '!AR24+'Mayo '!AR24+Junio!AR24+Julio!AR24+Agosto!AR24+Septiembre!AR24+'Octubre '!AR24+Noviembre!AR24+'Diciembre '!AR24</f>
        <v>0</v>
      </c>
      <c r="AS24" s="4">
        <f>+Enero!AS24+Febrero!AS24+MARZO!AS24+'Abril '!AS24+'Mayo '!AS24+Junio!AS24+Julio!AS24+Agosto!AS24+Septiembre!AS24+'Octubre '!AS24+Noviembre!AS24+'Diciembre '!AS24</f>
        <v>0</v>
      </c>
      <c r="AT24" s="4">
        <f>+Enero!AT24+Febrero!AT24+MARZO!AT24+'Abril '!AT24+'Mayo '!AT24+Junio!AT24+Julio!AT24+Agosto!AT24+Septiembre!AT24+'Octubre '!AT24+Noviembre!AT24+'Diciembre '!AT24</f>
        <v>0</v>
      </c>
      <c r="AU24" s="195"/>
    </row>
    <row r="25" spans="1:102" x14ac:dyDescent="0.2">
      <c r="A25" s="232" t="s">
        <v>203</v>
      </c>
      <c r="B25" s="209">
        <f t="shared" si="0"/>
        <v>0</v>
      </c>
      <c r="C25" s="209">
        <f t="shared" si="3"/>
        <v>0</v>
      </c>
      <c r="D25" s="206">
        <f t="shared" si="3"/>
        <v>0</v>
      </c>
      <c r="E25" s="4">
        <f>+Enero!E25+Febrero!E25+MARZO!E25+'Abril '!E25+'Mayo '!E25+Junio!E25+Julio!E25+Agosto!E25+Septiembre!E25+'Octubre '!E25+Noviembre!E25+'Diciembre '!E25</f>
        <v>0</v>
      </c>
      <c r="F25" s="4">
        <f>+Enero!F25+Febrero!F25+MARZO!F25+'Abril '!F25+'Mayo '!F25+Junio!F25+Julio!F25+Agosto!F25+Septiembre!F25+'Octubre '!F25+Noviembre!F25+'Diciembre '!F25</f>
        <v>0</v>
      </c>
      <c r="G25" s="4">
        <f>+Enero!G25+Febrero!G25+MARZO!G25+'Abril '!G25+'Mayo '!G25+Junio!G25+Julio!G25+Agosto!G25+Septiembre!G25+'Octubre '!G25+Noviembre!G25+'Diciembre '!G25</f>
        <v>0</v>
      </c>
      <c r="H25" s="4">
        <f>+Enero!H25+Febrero!H25+MARZO!H25+'Abril '!H25+'Mayo '!H25+Junio!H25+Julio!H25+Agosto!H25+Septiembre!H25+'Octubre '!H25+Noviembre!H25+'Diciembre '!H25</f>
        <v>0</v>
      </c>
      <c r="I25" s="4">
        <f>+Enero!I25+Febrero!I25+MARZO!I25+'Abril '!I25+'Mayo '!I25+Junio!I25+Julio!I25+Agosto!I25+Septiembre!I25+'Octubre '!I25+Noviembre!I25+'Diciembre '!I25</f>
        <v>0</v>
      </c>
      <c r="J25" s="4">
        <f>+Enero!J25+Febrero!J25+MARZO!J25+'Abril '!J25+'Mayo '!J25+Junio!J25+Julio!J25+Agosto!J25+Septiembre!J25+'Octubre '!J25+Noviembre!J25+'Diciembre '!J25</f>
        <v>0</v>
      </c>
      <c r="K25" s="4">
        <f>+Enero!K25+Febrero!K25+MARZO!K25+'Abril '!K25+'Mayo '!K25+Junio!K25+Julio!K25+Agosto!K25+Septiembre!K25+'Octubre '!K25+Noviembre!K25+'Diciembre '!K25</f>
        <v>0</v>
      </c>
      <c r="L25" s="4">
        <f>+Enero!L25+Febrero!L25+MARZO!L25+'Abril '!L25+'Mayo '!L25+Junio!L25+Julio!L25+Agosto!L25+Septiembre!L25+'Octubre '!L25+Noviembre!L25+'Diciembre '!L25</f>
        <v>0</v>
      </c>
      <c r="M25" s="4">
        <f>+Enero!M25+Febrero!M25+MARZO!M25+'Abril '!M25+'Mayo '!M25+Junio!M25+Julio!M25+Agosto!M25+Septiembre!M25+'Octubre '!M25+Noviembre!M25+'Diciembre '!M25</f>
        <v>0</v>
      </c>
      <c r="N25" s="4">
        <f>+Enero!N25+Febrero!N25+MARZO!N25+'Abril '!N25+'Mayo '!N25+Junio!N25+Julio!N25+Agosto!N25+Septiembre!N25+'Octubre '!N25+Noviembre!N25+'Diciembre '!N25</f>
        <v>0</v>
      </c>
      <c r="O25" s="4">
        <f>+Enero!O25+Febrero!O25+MARZO!O25+'Abril '!O25+'Mayo '!O25+Junio!O25+Julio!O25+Agosto!O25+Septiembre!O25+'Octubre '!O25+Noviembre!O25+'Diciembre '!O25</f>
        <v>0</v>
      </c>
      <c r="P25" s="4">
        <f>+Enero!P25+Febrero!P25+MARZO!P25+'Abril '!P25+'Mayo '!P25+Junio!P25+Julio!P25+Agosto!P25+Septiembre!P25+'Octubre '!P25+Noviembre!P25+'Diciembre '!P25</f>
        <v>0</v>
      </c>
      <c r="Q25" s="4">
        <f>+Enero!Q25+Febrero!Q25+MARZO!Q25+'Abril '!Q25+'Mayo '!Q25+Junio!Q25+Julio!Q25+Agosto!Q25+Septiembre!Q25+'Octubre '!Q25+Noviembre!Q25+'Diciembre '!Q25</f>
        <v>0</v>
      </c>
      <c r="R25" s="4">
        <f>+Enero!R25+Febrero!R25+MARZO!R25+'Abril '!R25+'Mayo '!R25+Junio!R25+Julio!R25+Agosto!R25+Septiembre!R25+'Octubre '!R25+Noviembre!R25+'Diciembre '!R25</f>
        <v>0</v>
      </c>
      <c r="S25" s="4">
        <f>+Enero!S25+Febrero!S25+MARZO!S25+'Abril '!S25+'Mayo '!S25+Junio!S25+Julio!S25+Agosto!S25+Septiembre!S25+'Octubre '!S25+Noviembre!S25+'Diciembre '!S25</f>
        <v>0</v>
      </c>
      <c r="T25" s="4">
        <f>+Enero!T25+Febrero!T25+MARZO!T25+'Abril '!T25+'Mayo '!T25+Junio!T25+Julio!T25+Agosto!T25+Septiembre!T25+'Octubre '!T25+Noviembre!T25+'Diciembre '!T25</f>
        <v>0</v>
      </c>
      <c r="U25" s="4">
        <f>+Enero!U25+Febrero!U25+MARZO!U25+'Abril '!U25+'Mayo '!U25+Junio!U25+Julio!U25+Agosto!U25+Septiembre!U25+'Octubre '!U25+Noviembre!U25+'Diciembre '!U25</f>
        <v>0</v>
      </c>
      <c r="V25" s="4">
        <f>+Enero!V25+Febrero!V25+MARZO!V25+'Abril '!V25+'Mayo '!V25+Junio!V25+Julio!V25+Agosto!V25+Septiembre!V25+'Octubre '!V25+Noviembre!V25+'Diciembre '!V25</f>
        <v>0</v>
      </c>
      <c r="W25" s="4">
        <f>+Enero!W25+Febrero!W25+MARZO!W25+'Abril '!W25+'Mayo '!W25+Junio!W25+Julio!W25+Agosto!W25+Septiembre!W25+'Octubre '!W25+Noviembre!W25+'Diciembre '!W25</f>
        <v>0</v>
      </c>
      <c r="X25" s="4">
        <f>+Enero!X25+Febrero!X25+MARZO!X25+'Abril '!X25+'Mayo '!X25+Junio!X25+Julio!X25+Agosto!X25+Septiembre!X25+'Octubre '!X25+Noviembre!X25+'Diciembre '!X25</f>
        <v>0</v>
      </c>
      <c r="Y25" s="4">
        <f>+Enero!Y25+Febrero!Y25+MARZO!Y25+'Abril '!Y25+'Mayo '!Y25+Junio!Y25+Julio!Y25+Agosto!Y25+Septiembre!Y25+'Octubre '!Y25+Noviembre!Y25+'Diciembre '!Y25</f>
        <v>0</v>
      </c>
      <c r="Z25" s="4">
        <f>+Enero!Z25+Febrero!Z25+MARZO!Z25+'Abril '!Z25+'Mayo '!Z25+Junio!Z25+Julio!Z25+Agosto!Z25+Septiembre!Z25+'Octubre '!Z25+Noviembre!Z25+'Diciembre '!Z25</f>
        <v>0</v>
      </c>
      <c r="AA25" s="4">
        <f>+Enero!AA25+Febrero!AA25+MARZO!AA25+'Abril '!AA25+'Mayo '!AA25+Junio!AA25+Julio!AA25+Agosto!AA25+Septiembre!AA25+'Octubre '!AA25+Noviembre!AA25+'Diciembre '!AA25</f>
        <v>0</v>
      </c>
      <c r="AB25" s="4">
        <f>+Enero!AB25+Febrero!AB25+MARZO!AB25+'Abril '!AB25+'Mayo '!AB25+Junio!AB25+Julio!AB25+Agosto!AB25+Septiembre!AB25+'Octubre '!AB25+Noviembre!AB25+'Diciembre '!AB25</f>
        <v>0</v>
      </c>
      <c r="AC25" s="4">
        <f>+Enero!AC25+Febrero!AC25+MARZO!AC25+'Abril '!AC25+'Mayo '!AC25+Junio!AC25+Julio!AC25+Agosto!AC25+Septiembre!AC25+'Octubre '!AC25+Noviembre!AC25+'Diciembre '!AC25</f>
        <v>0</v>
      </c>
      <c r="AD25" s="4">
        <f>+Enero!AD25+Febrero!AD25+MARZO!AD25+'Abril '!AD25+'Mayo '!AD25+Junio!AD25+Julio!AD25+Agosto!AD25+Septiembre!AD25+'Octubre '!AD25+Noviembre!AD25+'Diciembre '!AD25</f>
        <v>0</v>
      </c>
      <c r="AE25" s="4">
        <f>+Enero!AE25+Febrero!AE25+MARZO!AE25+'Abril '!AE25+'Mayo '!AE25+Junio!AE25+Julio!AE25+Agosto!AE25+Septiembre!AE25+'Octubre '!AE25+Noviembre!AE25+'Diciembre '!AE25</f>
        <v>0</v>
      </c>
      <c r="AF25" s="4">
        <f>+Enero!AF25+Febrero!AF25+MARZO!AF25+'Abril '!AF25+'Mayo '!AF25+Junio!AF25+Julio!AF25+Agosto!AF25+Septiembre!AF25+'Octubre '!AF25+Noviembre!AF25+'Diciembre '!AF25</f>
        <v>0</v>
      </c>
      <c r="AG25" s="4">
        <f>+Enero!AG25+Febrero!AG25+MARZO!AG25+'Abril '!AG25+'Mayo '!AG25+Junio!AG25+Julio!AG25+Agosto!AG25+Septiembre!AG25+'Octubre '!AG25+Noviembre!AG25+'Diciembre '!AG25</f>
        <v>0</v>
      </c>
      <c r="AH25" s="4">
        <f>+Enero!AH25+Febrero!AH25+MARZO!AH25+'Abril '!AH25+'Mayo '!AH25+Junio!AH25+Julio!AH25+Agosto!AH25+Septiembre!AH25+'Octubre '!AH25+Noviembre!AH25+'Diciembre '!AH25</f>
        <v>0</v>
      </c>
      <c r="AI25" s="4">
        <f>+Enero!AI25+Febrero!AI25+MARZO!AI25+'Abril '!AI25+'Mayo '!AI25+Junio!AI25+Julio!AI25+Agosto!AI25+Septiembre!AI25+'Octubre '!AI25+Noviembre!AI25+'Diciembre '!AI25</f>
        <v>0</v>
      </c>
      <c r="AJ25" s="4">
        <f>+Enero!AJ25+Febrero!AJ25+MARZO!AJ25+'Abril '!AJ25+'Mayo '!AJ25+Junio!AJ25+Julio!AJ25+Agosto!AJ25+Septiembre!AJ25+'Octubre '!AJ25+Noviembre!AJ25+'Diciembre '!AJ25</f>
        <v>0</v>
      </c>
      <c r="AK25" s="4">
        <f>+Enero!AK25+Febrero!AK25+MARZO!AK25+'Abril '!AK25+'Mayo '!AK25+Junio!AK25+Julio!AK25+Agosto!AK25+Septiembre!AK25+'Octubre '!AK25+Noviembre!AK25+'Diciembre '!AK25</f>
        <v>0</v>
      </c>
      <c r="AL25" s="4">
        <f>+Enero!AL25+Febrero!AL25+MARZO!AL25+'Abril '!AL25+'Mayo '!AL25+Junio!AL25+Julio!AL25+Agosto!AL25+Septiembre!AL25+'Octubre '!AL25+Noviembre!AL25+'Diciembre '!AL25</f>
        <v>0</v>
      </c>
      <c r="AM25" s="4">
        <f>+Enero!AM25+Febrero!AM25+MARZO!AM25+'Abril '!AM25+'Mayo '!AM25+Junio!AM25+Julio!AM25+Agosto!AM25+Septiembre!AM25+'Octubre '!AM25+Noviembre!AM25+'Diciembre '!AM25</f>
        <v>0</v>
      </c>
      <c r="AN25" s="4">
        <f>+Enero!AN25+Febrero!AN25+MARZO!AN25+'Abril '!AN25+'Mayo '!AN25+Junio!AN25+Julio!AN25+Agosto!AN25+Septiembre!AN25+'Octubre '!AN25+Noviembre!AN25+'Diciembre '!AN25</f>
        <v>0</v>
      </c>
      <c r="AO25" s="4">
        <f>+Enero!AO25+Febrero!AO25+MARZO!AO25+'Abril '!AO25+'Mayo '!AO25+Junio!AO25+Julio!AO25+Agosto!AO25+Septiembre!AO25+'Octubre '!AO25+Noviembre!AO25+'Diciembre '!AO25</f>
        <v>0</v>
      </c>
      <c r="AP25" s="4">
        <f>+Enero!AP25+Febrero!AP25+MARZO!AP25+'Abril '!AP25+'Mayo '!AP25+Junio!AP25+Julio!AP25+Agosto!AP25+Septiembre!AP25+'Octubre '!AP25+Noviembre!AP25+'Diciembre '!AP25</f>
        <v>0</v>
      </c>
      <c r="AQ25" s="4">
        <f>+Enero!AQ25+Febrero!AQ25+MARZO!AQ25+'Abril '!AQ25+'Mayo '!AQ25+Junio!AQ25+Julio!AQ25+Agosto!AQ25+Septiembre!AQ25+'Octubre '!AQ25+Noviembre!AQ25+'Diciembre '!AQ25</f>
        <v>0</v>
      </c>
      <c r="AR25" s="4">
        <f>+Enero!AR25+Febrero!AR25+MARZO!AR25+'Abril '!AR25+'Mayo '!AR25+Junio!AR25+Julio!AR25+Agosto!AR25+Septiembre!AR25+'Octubre '!AR25+Noviembre!AR25+'Diciembre '!AR25</f>
        <v>0</v>
      </c>
      <c r="AS25" s="4">
        <f>+Enero!AS25+Febrero!AS25+MARZO!AS25+'Abril '!AS25+'Mayo '!AS25+Junio!AS25+Julio!AS25+Agosto!AS25+Septiembre!AS25+'Octubre '!AS25+Noviembre!AS25+'Diciembre '!AS25</f>
        <v>0</v>
      </c>
      <c r="AT25" s="4">
        <f>+Enero!AT25+Febrero!AT25+MARZO!AT25+'Abril '!AT25+'Mayo '!AT25+Junio!AT25+Julio!AT25+Agosto!AT25+Septiembre!AT25+'Octubre '!AT25+Noviembre!AT25+'Diciembre '!AT25</f>
        <v>0</v>
      </c>
      <c r="AU25" s="195"/>
    </row>
    <row r="26" spans="1:102" x14ac:dyDescent="0.2">
      <c r="A26" s="233" t="s">
        <v>99</v>
      </c>
      <c r="B26" s="209">
        <f t="shared" si="0"/>
        <v>0</v>
      </c>
      <c r="C26" s="209">
        <f t="shared" si="3"/>
        <v>0</v>
      </c>
      <c r="D26" s="206">
        <f t="shared" si="3"/>
        <v>0</v>
      </c>
      <c r="E26" s="4">
        <f>+Enero!E26+Febrero!E26+MARZO!E26+'Abril '!E26+'Mayo '!E26+Junio!E26+Julio!E26+Agosto!E26+Septiembre!E26+'Octubre '!E26+Noviembre!E26+'Diciembre '!E26</f>
        <v>0</v>
      </c>
      <c r="F26" s="4">
        <f>+Enero!F26+Febrero!F26+MARZO!F26+'Abril '!F26+'Mayo '!F26+Junio!F26+Julio!F26+Agosto!F26+Septiembre!F26+'Octubre '!F26+Noviembre!F26+'Diciembre '!F26</f>
        <v>0</v>
      </c>
      <c r="G26" s="4">
        <f>+Enero!G26+Febrero!G26+MARZO!G26+'Abril '!G26+'Mayo '!G26+Junio!G26+Julio!G26+Agosto!G26+Septiembre!G26+'Octubre '!G26+Noviembre!G26+'Diciembre '!G26</f>
        <v>0</v>
      </c>
      <c r="H26" s="4">
        <f>+Enero!H26+Febrero!H26+MARZO!H26+'Abril '!H26+'Mayo '!H26+Junio!H26+Julio!H26+Agosto!H26+Septiembre!H26+'Octubre '!H26+Noviembre!H26+'Diciembre '!H26</f>
        <v>0</v>
      </c>
      <c r="I26" s="4">
        <f>+Enero!I26+Febrero!I26+MARZO!I26+'Abril '!I26+'Mayo '!I26+Junio!I26+Julio!I26+Agosto!I26+Septiembre!I26+'Octubre '!I26+Noviembre!I26+'Diciembre '!I26</f>
        <v>0</v>
      </c>
      <c r="J26" s="4">
        <f>+Enero!J26+Febrero!J26+MARZO!J26+'Abril '!J26+'Mayo '!J26+Junio!J26+Julio!J26+Agosto!J26+Septiembre!J26+'Octubre '!J26+Noviembre!J26+'Diciembre '!J26</f>
        <v>0</v>
      </c>
      <c r="K26" s="4">
        <f>+Enero!K26+Febrero!K26+MARZO!K26+'Abril '!K26+'Mayo '!K26+Junio!K26+Julio!K26+Agosto!K26+Septiembre!K26+'Octubre '!K26+Noviembre!K26+'Diciembre '!K26</f>
        <v>0</v>
      </c>
      <c r="L26" s="4">
        <f>+Enero!L26+Febrero!L26+MARZO!L26+'Abril '!L26+'Mayo '!L26+Junio!L26+Julio!L26+Agosto!L26+Septiembre!L26+'Octubre '!L26+Noviembre!L26+'Diciembre '!L26</f>
        <v>0</v>
      </c>
      <c r="M26" s="4">
        <f>+Enero!M26+Febrero!M26+MARZO!M26+'Abril '!M26+'Mayo '!M26+Junio!M26+Julio!M26+Agosto!M26+Septiembre!M26+'Octubre '!M26+Noviembre!M26+'Diciembre '!M26</f>
        <v>0</v>
      </c>
      <c r="N26" s="4">
        <f>+Enero!N26+Febrero!N26+MARZO!N26+'Abril '!N26+'Mayo '!N26+Junio!N26+Julio!N26+Agosto!N26+Septiembre!N26+'Octubre '!N26+Noviembre!N26+'Diciembre '!N26</f>
        <v>0</v>
      </c>
      <c r="O26" s="4">
        <f>+Enero!O26+Febrero!O26+MARZO!O26+'Abril '!O26+'Mayo '!O26+Junio!O26+Julio!O26+Agosto!O26+Septiembre!O26+'Octubre '!O26+Noviembre!O26+'Diciembre '!O26</f>
        <v>0</v>
      </c>
      <c r="P26" s="4">
        <f>+Enero!P26+Febrero!P26+MARZO!P26+'Abril '!P26+'Mayo '!P26+Junio!P26+Julio!P26+Agosto!P26+Septiembre!P26+'Octubre '!P26+Noviembre!P26+'Diciembre '!P26</f>
        <v>0</v>
      </c>
      <c r="Q26" s="4">
        <f>+Enero!Q26+Febrero!Q26+MARZO!Q26+'Abril '!Q26+'Mayo '!Q26+Junio!Q26+Julio!Q26+Agosto!Q26+Septiembre!Q26+'Octubre '!Q26+Noviembre!Q26+'Diciembre '!Q26</f>
        <v>0</v>
      </c>
      <c r="R26" s="4">
        <f>+Enero!R26+Febrero!R26+MARZO!R26+'Abril '!R26+'Mayo '!R26+Junio!R26+Julio!R26+Agosto!R26+Septiembre!R26+'Octubre '!R26+Noviembre!R26+'Diciembre '!R26</f>
        <v>0</v>
      </c>
      <c r="S26" s="4">
        <f>+Enero!S26+Febrero!S26+MARZO!S26+'Abril '!S26+'Mayo '!S26+Junio!S26+Julio!S26+Agosto!S26+Septiembre!S26+'Octubre '!S26+Noviembre!S26+'Diciembre '!S26</f>
        <v>0</v>
      </c>
      <c r="T26" s="4">
        <f>+Enero!T26+Febrero!T26+MARZO!T26+'Abril '!T26+'Mayo '!T26+Junio!T26+Julio!T26+Agosto!T26+Septiembre!T26+'Octubre '!T26+Noviembre!T26+'Diciembre '!T26</f>
        <v>0</v>
      </c>
      <c r="U26" s="4">
        <f>+Enero!U26+Febrero!U26+MARZO!U26+'Abril '!U26+'Mayo '!U26+Junio!U26+Julio!U26+Agosto!U26+Septiembre!U26+'Octubre '!U26+Noviembre!U26+'Diciembre '!U26</f>
        <v>0</v>
      </c>
      <c r="V26" s="4">
        <f>+Enero!V26+Febrero!V26+MARZO!V26+'Abril '!V26+'Mayo '!V26+Junio!V26+Julio!V26+Agosto!V26+Septiembre!V26+'Octubre '!V26+Noviembre!V26+'Diciembre '!V26</f>
        <v>0</v>
      </c>
      <c r="W26" s="4">
        <f>+Enero!W26+Febrero!W26+MARZO!W26+'Abril '!W26+'Mayo '!W26+Junio!W26+Julio!W26+Agosto!W26+Septiembre!W26+'Octubre '!W26+Noviembre!W26+'Diciembre '!W26</f>
        <v>0</v>
      </c>
      <c r="X26" s="4">
        <f>+Enero!X26+Febrero!X26+MARZO!X26+'Abril '!X26+'Mayo '!X26+Junio!X26+Julio!X26+Agosto!X26+Septiembre!X26+'Octubre '!X26+Noviembre!X26+'Diciembre '!X26</f>
        <v>0</v>
      </c>
      <c r="Y26" s="4">
        <f>+Enero!Y26+Febrero!Y26+MARZO!Y26+'Abril '!Y26+'Mayo '!Y26+Junio!Y26+Julio!Y26+Agosto!Y26+Septiembre!Y26+'Octubre '!Y26+Noviembre!Y26+'Diciembre '!Y26</f>
        <v>0</v>
      </c>
      <c r="Z26" s="4">
        <f>+Enero!Z26+Febrero!Z26+MARZO!Z26+'Abril '!Z26+'Mayo '!Z26+Junio!Z26+Julio!Z26+Agosto!Z26+Septiembre!Z26+'Octubre '!Z26+Noviembre!Z26+'Diciembre '!Z26</f>
        <v>0</v>
      </c>
      <c r="AA26" s="4">
        <f>+Enero!AA26+Febrero!AA26+MARZO!AA26+'Abril '!AA26+'Mayo '!AA26+Junio!AA26+Julio!AA26+Agosto!AA26+Septiembre!AA26+'Octubre '!AA26+Noviembre!AA26+'Diciembre '!AA26</f>
        <v>0</v>
      </c>
      <c r="AB26" s="4">
        <f>+Enero!AB26+Febrero!AB26+MARZO!AB26+'Abril '!AB26+'Mayo '!AB26+Junio!AB26+Julio!AB26+Agosto!AB26+Septiembre!AB26+'Octubre '!AB26+Noviembre!AB26+'Diciembre '!AB26</f>
        <v>0</v>
      </c>
      <c r="AC26" s="4">
        <f>+Enero!AC26+Febrero!AC26+MARZO!AC26+'Abril '!AC26+'Mayo '!AC26+Junio!AC26+Julio!AC26+Agosto!AC26+Septiembre!AC26+'Octubre '!AC26+Noviembre!AC26+'Diciembre '!AC26</f>
        <v>0</v>
      </c>
      <c r="AD26" s="4">
        <f>+Enero!AD26+Febrero!AD26+MARZO!AD26+'Abril '!AD26+'Mayo '!AD26+Junio!AD26+Julio!AD26+Agosto!AD26+Septiembre!AD26+'Octubre '!AD26+Noviembre!AD26+'Diciembre '!AD26</f>
        <v>0</v>
      </c>
      <c r="AE26" s="4">
        <f>+Enero!AE26+Febrero!AE26+MARZO!AE26+'Abril '!AE26+'Mayo '!AE26+Junio!AE26+Julio!AE26+Agosto!AE26+Septiembre!AE26+'Octubre '!AE26+Noviembre!AE26+'Diciembre '!AE26</f>
        <v>0</v>
      </c>
      <c r="AF26" s="4">
        <f>+Enero!AF26+Febrero!AF26+MARZO!AF26+'Abril '!AF26+'Mayo '!AF26+Junio!AF26+Julio!AF26+Agosto!AF26+Septiembre!AF26+'Octubre '!AF26+Noviembre!AF26+'Diciembre '!AF26</f>
        <v>0</v>
      </c>
      <c r="AG26" s="4">
        <f>+Enero!AG26+Febrero!AG26+MARZO!AG26+'Abril '!AG26+'Mayo '!AG26+Junio!AG26+Julio!AG26+Agosto!AG26+Septiembre!AG26+'Octubre '!AG26+Noviembre!AG26+'Diciembre '!AG26</f>
        <v>0</v>
      </c>
      <c r="AH26" s="4">
        <f>+Enero!AH26+Febrero!AH26+MARZO!AH26+'Abril '!AH26+'Mayo '!AH26+Junio!AH26+Julio!AH26+Agosto!AH26+Septiembre!AH26+'Octubre '!AH26+Noviembre!AH26+'Diciembre '!AH26</f>
        <v>0</v>
      </c>
      <c r="AI26" s="4">
        <f>+Enero!AI26+Febrero!AI26+MARZO!AI26+'Abril '!AI26+'Mayo '!AI26+Junio!AI26+Julio!AI26+Agosto!AI26+Septiembre!AI26+'Octubre '!AI26+Noviembre!AI26+'Diciembre '!AI26</f>
        <v>0</v>
      </c>
      <c r="AJ26" s="4">
        <f>+Enero!AJ26+Febrero!AJ26+MARZO!AJ26+'Abril '!AJ26+'Mayo '!AJ26+Junio!AJ26+Julio!AJ26+Agosto!AJ26+Septiembre!AJ26+'Octubre '!AJ26+Noviembre!AJ26+'Diciembre '!AJ26</f>
        <v>0</v>
      </c>
      <c r="AK26" s="4">
        <f>+Enero!AK26+Febrero!AK26+MARZO!AK26+'Abril '!AK26+'Mayo '!AK26+Junio!AK26+Julio!AK26+Agosto!AK26+Septiembre!AK26+'Octubre '!AK26+Noviembre!AK26+'Diciembre '!AK26</f>
        <v>0</v>
      </c>
      <c r="AL26" s="4">
        <f>+Enero!AL26+Febrero!AL26+MARZO!AL26+'Abril '!AL26+'Mayo '!AL26+Junio!AL26+Julio!AL26+Agosto!AL26+Septiembre!AL26+'Octubre '!AL26+Noviembre!AL26+'Diciembre '!AL26</f>
        <v>0</v>
      </c>
      <c r="AM26" s="4">
        <f>+Enero!AM26+Febrero!AM26+MARZO!AM26+'Abril '!AM26+'Mayo '!AM26+Junio!AM26+Julio!AM26+Agosto!AM26+Septiembre!AM26+'Octubre '!AM26+Noviembre!AM26+'Diciembre '!AM26</f>
        <v>0</v>
      </c>
      <c r="AN26" s="4">
        <f>+Enero!AN26+Febrero!AN26+MARZO!AN26+'Abril '!AN26+'Mayo '!AN26+Junio!AN26+Julio!AN26+Agosto!AN26+Septiembre!AN26+'Octubre '!AN26+Noviembre!AN26+'Diciembre '!AN26</f>
        <v>0</v>
      </c>
      <c r="AO26" s="4">
        <f>+Enero!AO26+Febrero!AO26+MARZO!AO26+'Abril '!AO26+'Mayo '!AO26+Junio!AO26+Julio!AO26+Agosto!AO26+Septiembre!AO26+'Octubre '!AO26+Noviembre!AO26+'Diciembre '!AO26</f>
        <v>0</v>
      </c>
      <c r="AP26" s="4">
        <f>+Enero!AP26+Febrero!AP26+MARZO!AP26+'Abril '!AP26+'Mayo '!AP26+Junio!AP26+Julio!AP26+Agosto!AP26+Septiembre!AP26+'Octubre '!AP26+Noviembre!AP26+'Diciembre '!AP26</f>
        <v>0</v>
      </c>
      <c r="AQ26" s="4">
        <f>+Enero!AQ26+Febrero!AQ26+MARZO!AQ26+'Abril '!AQ26+'Mayo '!AQ26+Junio!AQ26+Julio!AQ26+Agosto!AQ26+Septiembre!AQ26+'Octubre '!AQ26+Noviembre!AQ26+'Diciembre '!AQ26</f>
        <v>0</v>
      </c>
      <c r="AR26" s="4">
        <f>+Enero!AR26+Febrero!AR26+MARZO!AR26+'Abril '!AR26+'Mayo '!AR26+Junio!AR26+Julio!AR26+Agosto!AR26+Septiembre!AR26+'Octubre '!AR26+Noviembre!AR26+'Diciembre '!AR26</f>
        <v>0</v>
      </c>
      <c r="AS26" s="4">
        <f>+Enero!AS26+Febrero!AS26+MARZO!AS26+'Abril '!AS26+'Mayo '!AS26+Junio!AS26+Julio!AS26+Agosto!AS26+Septiembre!AS26+'Octubre '!AS26+Noviembre!AS26+'Diciembre '!AS26</f>
        <v>0</v>
      </c>
      <c r="AT26" s="4">
        <f>+Enero!AT26+Febrero!AT26+MARZO!AT26+'Abril '!AT26+'Mayo '!AT26+Junio!AT26+Julio!AT26+Agosto!AT26+Septiembre!AT26+'Octubre '!AT26+Noviembre!AT26+'Diciembre '!AT26</f>
        <v>0</v>
      </c>
      <c r="AU26" s="195"/>
    </row>
    <row r="27" spans="1:102" x14ac:dyDescent="0.2">
      <c r="A27" s="234" t="s">
        <v>100</v>
      </c>
      <c r="B27" s="218">
        <f t="shared" si="0"/>
        <v>0</v>
      </c>
      <c r="C27" s="218">
        <f t="shared" si="3"/>
        <v>0</v>
      </c>
      <c r="D27" s="235">
        <f t="shared" si="3"/>
        <v>0</v>
      </c>
      <c r="E27" s="4">
        <f>+Enero!E27+Febrero!E27+MARZO!E27+'Abril '!E27+'Mayo '!E27+Junio!E27+Julio!E27+Agosto!E27+Septiembre!E27+'Octubre '!E27+Noviembre!E27+'Diciembre '!E27</f>
        <v>0</v>
      </c>
      <c r="F27" s="4">
        <f>+Enero!F27+Febrero!F27+MARZO!F27+'Abril '!F27+'Mayo '!F27+Junio!F27+Julio!F27+Agosto!F27+Septiembre!F27+'Octubre '!F27+Noviembre!F27+'Diciembre '!F27</f>
        <v>0</v>
      </c>
      <c r="G27" s="4">
        <f>+Enero!G27+Febrero!G27+MARZO!G27+'Abril '!G27+'Mayo '!G27+Junio!G27+Julio!G27+Agosto!G27+Septiembre!G27+'Octubre '!G27+Noviembre!G27+'Diciembre '!G27</f>
        <v>0</v>
      </c>
      <c r="H27" s="4">
        <f>+Enero!H27+Febrero!H27+MARZO!H27+'Abril '!H27+'Mayo '!H27+Junio!H27+Julio!H27+Agosto!H27+Septiembre!H27+'Octubre '!H27+Noviembre!H27+'Diciembre '!H27</f>
        <v>0</v>
      </c>
      <c r="I27" s="4">
        <f>+Enero!I27+Febrero!I27+MARZO!I27+'Abril '!I27+'Mayo '!I27+Junio!I27+Julio!I27+Agosto!I27+Septiembre!I27+'Octubre '!I27+Noviembre!I27+'Diciembre '!I27</f>
        <v>0</v>
      </c>
      <c r="J27" s="4">
        <f>+Enero!J27+Febrero!J27+MARZO!J27+'Abril '!J27+'Mayo '!J27+Junio!J27+Julio!J27+Agosto!J27+Septiembre!J27+'Octubre '!J27+Noviembre!J27+'Diciembre '!J27</f>
        <v>0</v>
      </c>
      <c r="K27" s="4">
        <f>+Enero!K27+Febrero!K27+MARZO!K27+'Abril '!K27+'Mayo '!K27+Junio!K27+Julio!K27+Agosto!K27+Septiembre!K27+'Octubre '!K27+Noviembre!K27+'Diciembre '!K27</f>
        <v>0</v>
      </c>
      <c r="L27" s="4">
        <f>+Enero!L27+Febrero!L27+MARZO!L27+'Abril '!L27+'Mayo '!L27+Junio!L27+Julio!L27+Agosto!L27+Septiembre!L27+'Octubre '!L27+Noviembre!L27+'Diciembre '!L27</f>
        <v>0</v>
      </c>
      <c r="M27" s="4">
        <f>+Enero!M27+Febrero!M27+MARZO!M27+'Abril '!M27+'Mayo '!M27+Junio!M27+Julio!M27+Agosto!M27+Septiembre!M27+'Octubre '!M27+Noviembre!M27+'Diciembre '!M27</f>
        <v>0</v>
      </c>
      <c r="N27" s="4">
        <f>+Enero!N27+Febrero!N27+MARZO!N27+'Abril '!N27+'Mayo '!N27+Junio!N27+Julio!N27+Agosto!N27+Septiembre!N27+'Octubre '!N27+Noviembre!N27+'Diciembre '!N27</f>
        <v>0</v>
      </c>
      <c r="O27" s="4">
        <f>+Enero!O27+Febrero!O27+MARZO!O27+'Abril '!O27+'Mayo '!O27+Junio!O27+Julio!O27+Agosto!O27+Septiembre!O27+'Octubre '!O27+Noviembre!O27+'Diciembre '!O27</f>
        <v>0</v>
      </c>
      <c r="P27" s="4">
        <f>+Enero!P27+Febrero!P27+MARZO!P27+'Abril '!P27+'Mayo '!P27+Junio!P27+Julio!P27+Agosto!P27+Septiembre!P27+'Octubre '!P27+Noviembre!P27+'Diciembre '!P27</f>
        <v>0</v>
      </c>
      <c r="Q27" s="4">
        <f>+Enero!Q27+Febrero!Q27+MARZO!Q27+'Abril '!Q27+'Mayo '!Q27+Junio!Q27+Julio!Q27+Agosto!Q27+Septiembre!Q27+'Octubre '!Q27+Noviembre!Q27+'Diciembre '!Q27</f>
        <v>0</v>
      </c>
      <c r="R27" s="4">
        <f>+Enero!R27+Febrero!R27+MARZO!R27+'Abril '!R27+'Mayo '!R27+Junio!R27+Julio!R27+Agosto!R27+Septiembre!R27+'Octubre '!R27+Noviembre!R27+'Diciembre '!R27</f>
        <v>0</v>
      </c>
      <c r="S27" s="4">
        <f>+Enero!S27+Febrero!S27+MARZO!S27+'Abril '!S27+'Mayo '!S27+Junio!S27+Julio!S27+Agosto!S27+Septiembre!S27+'Octubre '!S27+Noviembre!S27+'Diciembre '!S27</f>
        <v>0</v>
      </c>
      <c r="T27" s="4">
        <f>+Enero!T27+Febrero!T27+MARZO!T27+'Abril '!T27+'Mayo '!T27+Junio!T27+Julio!T27+Agosto!T27+Septiembre!T27+'Octubre '!T27+Noviembre!T27+'Diciembre '!T27</f>
        <v>0</v>
      </c>
      <c r="U27" s="4">
        <f>+Enero!U27+Febrero!U27+MARZO!U27+'Abril '!U27+'Mayo '!U27+Junio!U27+Julio!U27+Agosto!U27+Septiembre!U27+'Octubre '!U27+Noviembre!U27+'Diciembre '!U27</f>
        <v>0</v>
      </c>
      <c r="V27" s="4">
        <f>+Enero!V27+Febrero!V27+MARZO!V27+'Abril '!V27+'Mayo '!V27+Junio!V27+Julio!V27+Agosto!V27+Septiembre!V27+'Octubre '!V27+Noviembre!V27+'Diciembre '!V27</f>
        <v>0</v>
      </c>
      <c r="W27" s="4">
        <f>+Enero!W27+Febrero!W27+MARZO!W27+'Abril '!W27+'Mayo '!W27+Junio!W27+Julio!W27+Agosto!W27+Septiembre!W27+'Octubre '!W27+Noviembre!W27+'Diciembre '!W27</f>
        <v>0</v>
      </c>
      <c r="X27" s="4">
        <f>+Enero!X27+Febrero!X27+MARZO!X27+'Abril '!X27+'Mayo '!X27+Junio!X27+Julio!X27+Agosto!X27+Septiembre!X27+'Octubre '!X27+Noviembre!X27+'Diciembre '!X27</f>
        <v>0</v>
      </c>
      <c r="Y27" s="4">
        <f>+Enero!Y27+Febrero!Y27+MARZO!Y27+'Abril '!Y27+'Mayo '!Y27+Junio!Y27+Julio!Y27+Agosto!Y27+Septiembre!Y27+'Octubre '!Y27+Noviembre!Y27+'Diciembre '!Y27</f>
        <v>0</v>
      </c>
      <c r="Z27" s="4">
        <f>+Enero!Z27+Febrero!Z27+MARZO!Z27+'Abril '!Z27+'Mayo '!Z27+Junio!Z27+Julio!Z27+Agosto!Z27+Septiembre!Z27+'Octubre '!Z27+Noviembre!Z27+'Diciembre '!Z27</f>
        <v>0</v>
      </c>
      <c r="AA27" s="4">
        <f>+Enero!AA27+Febrero!AA27+MARZO!AA27+'Abril '!AA27+'Mayo '!AA27+Junio!AA27+Julio!AA27+Agosto!AA27+Septiembre!AA27+'Octubre '!AA27+Noviembre!AA27+'Diciembre '!AA27</f>
        <v>0</v>
      </c>
      <c r="AB27" s="4">
        <f>+Enero!AB27+Febrero!AB27+MARZO!AB27+'Abril '!AB27+'Mayo '!AB27+Junio!AB27+Julio!AB27+Agosto!AB27+Septiembre!AB27+'Octubre '!AB27+Noviembre!AB27+'Diciembre '!AB27</f>
        <v>0</v>
      </c>
      <c r="AC27" s="4">
        <f>+Enero!AC27+Febrero!AC27+MARZO!AC27+'Abril '!AC27+'Mayo '!AC27+Junio!AC27+Julio!AC27+Agosto!AC27+Septiembre!AC27+'Octubre '!AC27+Noviembre!AC27+'Diciembre '!AC27</f>
        <v>0</v>
      </c>
      <c r="AD27" s="4">
        <f>+Enero!AD27+Febrero!AD27+MARZO!AD27+'Abril '!AD27+'Mayo '!AD27+Junio!AD27+Julio!AD27+Agosto!AD27+Septiembre!AD27+'Octubre '!AD27+Noviembre!AD27+'Diciembre '!AD27</f>
        <v>0</v>
      </c>
      <c r="AE27" s="4">
        <f>+Enero!AE27+Febrero!AE27+MARZO!AE27+'Abril '!AE27+'Mayo '!AE27+Junio!AE27+Julio!AE27+Agosto!AE27+Septiembre!AE27+'Octubre '!AE27+Noviembre!AE27+'Diciembre '!AE27</f>
        <v>0</v>
      </c>
      <c r="AF27" s="4">
        <f>+Enero!AF27+Febrero!AF27+MARZO!AF27+'Abril '!AF27+'Mayo '!AF27+Junio!AF27+Julio!AF27+Agosto!AF27+Septiembre!AF27+'Octubre '!AF27+Noviembre!AF27+'Diciembre '!AF27</f>
        <v>0</v>
      </c>
      <c r="AG27" s="4">
        <f>+Enero!AG27+Febrero!AG27+MARZO!AG27+'Abril '!AG27+'Mayo '!AG27+Junio!AG27+Julio!AG27+Agosto!AG27+Septiembre!AG27+'Octubre '!AG27+Noviembre!AG27+'Diciembre '!AG27</f>
        <v>0</v>
      </c>
      <c r="AH27" s="4">
        <f>+Enero!AH27+Febrero!AH27+MARZO!AH27+'Abril '!AH27+'Mayo '!AH27+Junio!AH27+Julio!AH27+Agosto!AH27+Septiembre!AH27+'Octubre '!AH27+Noviembre!AH27+'Diciembre '!AH27</f>
        <v>0</v>
      </c>
      <c r="AI27" s="4">
        <f>+Enero!AI27+Febrero!AI27+MARZO!AI27+'Abril '!AI27+'Mayo '!AI27+Junio!AI27+Julio!AI27+Agosto!AI27+Septiembre!AI27+'Octubre '!AI27+Noviembre!AI27+'Diciembre '!AI27</f>
        <v>0</v>
      </c>
      <c r="AJ27" s="4">
        <f>+Enero!AJ27+Febrero!AJ27+MARZO!AJ27+'Abril '!AJ27+'Mayo '!AJ27+Junio!AJ27+Julio!AJ27+Agosto!AJ27+Septiembre!AJ27+'Octubre '!AJ27+Noviembre!AJ27+'Diciembre '!AJ27</f>
        <v>0</v>
      </c>
      <c r="AK27" s="4">
        <f>+Enero!AK27+Febrero!AK27+MARZO!AK27+'Abril '!AK27+'Mayo '!AK27+Junio!AK27+Julio!AK27+Agosto!AK27+Septiembre!AK27+'Octubre '!AK27+Noviembre!AK27+'Diciembre '!AK27</f>
        <v>0</v>
      </c>
      <c r="AL27" s="4">
        <f>+Enero!AL27+Febrero!AL27+MARZO!AL27+'Abril '!AL27+'Mayo '!AL27+Junio!AL27+Julio!AL27+Agosto!AL27+Septiembre!AL27+'Octubre '!AL27+Noviembre!AL27+'Diciembre '!AL27</f>
        <v>0</v>
      </c>
      <c r="AM27" s="4">
        <f>+Enero!AM27+Febrero!AM27+MARZO!AM27+'Abril '!AM27+'Mayo '!AM27+Junio!AM27+Julio!AM27+Agosto!AM27+Septiembre!AM27+'Octubre '!AM27+Noviembre!AM27+'Diciembre '!AM27</f>
        <v>0</v>
      </c>
      <c r="AN27" s="4">
        <f>+Enero!AN27+Febrero!AN27+MARZO!AN27+'Abril '!AN27+'Mayo '!AN27+Junio!AN27+Julio!AN27+Agosto!AN27+Septiembre!AN27+'Octubre '!AN27+Noviembre!AN27+'Diciembre '!AN27</f>
        <v>0</v>
      </c>
      <c r="AO27" s="4">
        <f>+Enero!AO27+Febrero!AO27+MARZO!AO27+'Abril '!AO27+'Mayo '!AO27+Junio!AO27+Julio!AO27+Agosto!AO27+Septiembre!AO27+'Octubre '!AO27+Noviembre!AO27+'Diciembre '!AO27</f>
        <v>0</v>
      </c>
      <c r="AP27" s="4">
        <f>+Enero!AP27+Febrero!AP27+MARZO!AP27+'Abril '!AP27+'Mayo '!AP27+Junio!AP27+Julio!AP27+Agosto!AP27+Septiembre!AP27+'Octubre '!AP27+Noviembre!AP27+'Diciembre '!AP27</f>
        <v>0</v>
      </c>
      <c r="AQ27" s="4">
        <f>+Enero!AQ27+Febrero!AQ27+MARZO!AQ27+'Abril '!AQ27+'Mayo '!AQ27+Junio!AQ27+Julio!AQ27+Agosto!AQ27+Septiembre!AQ27+'Octubre '!AQ27+Noviembre!AQ27+'Diciembre '!AQ27</f>
        <v>0</v>
      </c>
      <c r="AR27" s="4">
        <f>+Enero!AR27+Febrero!AR27+MARZO!AR27+'Abril '!AR27+'Mayo '!AR27+Junio!AR27+Julio!AR27+Agosto!AR27+Septiembre!AR27+'Octubre '!AR27+Noviembre!AR27+'Diciembre '!AR27</f>
        <v>0</v>
      </c>
      <c r="AS27" s="4">
        <f>+Enero!AS27+Febrero!AS27+MARZO!AS27+'Abril '!AS27+'Mayo '!AS27+Junio!AS27+Julio!AS27+Agosto!AS27+Septiembre!AS27+'Octubre '!AS27+Noviembre!AS27+'Diciembre '!AS27</f>
        <v>0</v>
      </c>
      <c r="AT27" s="4">
        <f>+Enero!AT27+Febrero!AT27+MARZO!AT27+'Abril '!AT27+'Mayo '!AT27+Junio!AT27+Julio!AT27+Agosto!AT27+Septiembre!AT27+'Octubre '!AT27+Noviembre!AT27+'Diciembre '!AT27</f>
        <v>0</v>
      </c>
      <c r="AU27" s="195"/>
    </row>
    <row r="28" spans="1:102" x14ac:dyDescent="0.2">
      <c r="A28" s="61" t="s">
        <v>101</v>
      </c>
      <c r="B28" s="61"/>
      <c r="C28" s="49"/>
      <c r="D28" s="61"/>
      <c r="E28" s="61"/>
      <c r="F28" s="49"/>
      <c r="G28" s="49"/>
      <c r="H28" s="49"/>
      <c r="I28" s="49"/>
    </row>
    <row r="29" spans="1:102" ht="31.5" x14ac:dyDescent="0.2">
      <c r="A29" s="186" t="s">
        <v>102</v>
      </c>
      <c r="B29" s="786" t="s">
        <v>41</v>
      </c>
      <c r="C29" s="787"/>
      <c r="D29" s="181" t="s">
        <v>1</v>
      </c>
      <c r="E29" s="63" t="s">
        <v>35</v>
      </c>
      <c r="F29" s="63" t="s">
        <v>42</v>
      </c>
      <c r="G29" s="63" t="s">
        <v>37</v>
      </c>
      <c r="H29" s="189" t="s">
        <v>13</v>
      </c>
      <c r="I29" s="190" t="s">
        <v>98</v>
      </c>
    </row>
    <row r="30" spans="1:102" x14ac:dyDescent="0.2">
      <c r="A30" s="864" t="s">
        <v>43</v>
      </c>
      <c r="B30" s="865"/>
      <c r="C30" s="866"/>
      <c r="D30" s="237">
        <f t="shared" ref="D30:D50" si="4">SUM(E30:H30)</f>
        <v>0</v>
      </c>
      <c r="E30" s="65">
        <f>+Enero!E30+Febrero!E30+MARZO!E30+'Abril '!E30+'Mayo '!E30+Junio!E30+Julio!E30+Agosto!E30+Septiembre!E30+'Octubre '!E30+Noviembre!E30+'Diciembre '!E30</f>
        <v>0</v>
      </c>
      <c r="F30" s="65">
        <f>+Enero!F30+Febrero!F30+MARZO!F30+'Abril '!F30+'Mayo '!F30+Junio!F30+Julio!F30+Agosto!F30+Septiembre!F30+'Octubre '!F30+Noviembre!F30+'Diciembre '!F30</f>
        <v>0</v>
      </c>
      <c r="G30" s="65">
        <f>+Enero!G30+Febrero!G30+MARZO!G30+'Abril '!G30+'Mayo '!G30+Junio!G30+Julio!G30+Agosto!G30+Septiembre!G30+'Octubre '!G30+Noviembre!G30+'Diciembre '!G30</f>
        <v>0</v>
      </c>
      <c r="H30" s="65">
        <f>+Enero!H30+Febrero!H30+MARZO!H30+'Abril '!H30+'Mayo '!H30+Junio!H30+Julio!H30+Agosto!H30+Septiembre!H30+'Octubre '!H30+Noviembre!H30+'Diciembre '!H30</f>
        <v>0</v>
      </c>
      <c r="I30" s="746">
        <f>+Enero!I30+Febrero!I30+MARZO!I30+'Abril '!I30+'Mayo '!I30+Junio!I30+Julio!I30+Agosto!I30+Septiembre!I30+'Octubre '!I30+Noviembre!I30+'Diciembre '!I30</f>
        <v>0</v>
      </c>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102" ht="14.25" customHeight="1" x14ac:dyDescent="0.2">
      <c r="A31" s="772" t="s">
        <v>104</v>
      </c>
      <c r="B31" s="834" t="s">
        <v>105</v>
      </c>
      <c r="C31" s="835"/>
      <c r="D31" s="240">
        <f t="shared" si="4"/>
        <v>0</v>
      </c>
      <c r="E31" s="65">
        <f>+Enero!E31+Febrero!E31+MARZO!E31+'Abril '!E31+'Mayo '!E31+Junio!E31+Julio!E31+Agosto!E31+Septiembre!E31+'Octubre '!E31+Noviembre!E31+'Diciembre '!E31</f>
        <v>0</v>
      </c>
      <c r="F31" s="65">
        <f>+Enero!F31+Febrero!F31+MARZO!F31+'Abril '!F31+'Mayo '!F31+Junio!F31+Julio!F31+Agosto!F31+Septiembre!F31+'Octubre '!F31+Noviembre!F31+'Diciembre '!F31</f>
        <v>0</v>
      </c>
      <c r="G31" s="65">
        <f>+Enero!G31+Febrero!G31+MARZO!G31+'Abril '!G31+'Mayo '!G31+Junio!G31+Julio!G31+Agosto!G31+Septiembre!G31+'Octubre '!G31+Noviembre!G31+'Diciembre '!G31</f>
        <v>0</v>
      </c>
      <c r="H31" s="65">
        <f>+Enero!H31+Febrero!H31+MARZO!H31+'Abril '!H31+'Mayo '!H31+Junio!H31+Julio!H31+Agosto!H31+Septiembre!H31+'Octubre '!H31+Noviembre!H31+'Diciembre '!H31</f>
        <v>0</v>
      </c>
      <c r="I31" s="65">
        <f>+Enero!I31+Febrero!I31+MARZO!I31+'Abril '!I31+'Mayo '!I31+Junio!I31+Julio!I31+Agosto!I31+Septiembre!I31+'Octubre '!I31+Noviembre!I31+'Diciembre '!I31</f>
        <v>0</v>
      </c>
      <c r="J31" s="239"/>
      <c r="CA31" s="195" t="str">
        <f>IF(D30&lt;&gt;B13,"EL NÚMERO DE INGRESOS NO PUEDE SER DISTINTO AL TOTAL DE INGRESOS DE LA SECCION A.1","")</f>
        <v/>
      </c>
      <c r="CG31" s="195" t="str">
        <f>IF(D30&lt;&gt;B13,1,"")</f>
        <v/>
      </c>
    </row>
    <row r="32" spans="1:102" ht="14.25" customHeight="1" x14ac:dyDescent="0.2">
      <c r="A32" s="773"/>
      <c r="B32" s="836" t="s">
        <v>106</v>
      </c>
      <c r="C32" s="837"/>
      <c r="D32" s="241">
        <f t="shared" si="4"/>
        <v>0</v>
      </c>
      <c r="E32" s="65">
        <f>+Enero!E32+Febrero!E32+MARZO!E32+'Abril '!E32+'Mayo '!E32+Junio!E32+Julio!E32+Agosto!E32+Septiembre!E32+'Octubre '!E32+Noviembre!E32+'Diciembre '!E32</f>
        <v>0</v>
      </c>
      <c r="F32" s="65">
        <f>+Enero!F32+Febrero!F32+MARZO!F32+'Abril '!F32+'Mayo '!F32+Junio!F32+Julio!F32+Agosto!F32+Septiembre!F32+'Octubre '!F32+Noviembre!F32+'Diciembre '!F32</f>
        <v>0</v>
      </c>
      <c r="G32" s="65">
        <f>+Enero!G32+Febrero!G32+MARZO!G32+'Abril '!G32+'Mayo '!G32+Junio!G32+Julio!G32+Agosto!G32+Septiembre!G32+'Octubre '!G32+Noviembre!G32+'Diciembre '!G32</f>
        <v>0</v>
      </c>
      <c r="H32" s="65">
        <f>+Enero!H32+Febrero!H32+MARZO!H32+'Abril '!H32+'Mayo '!H32+Junio!H32+Julio!H32+Agosto!H32+Septiembre!H32+'Octubre '!H32+Noviembre!H32+'Diciembre '!H32</f>
        <v>0</v>
      </c>
      <c r="I32" s="65">
        <f>+Enero!I32+Febrero!I32+MARZO!I32+'Abril '!I32+'Mayo '!I32+Junio!I32+Julio!I32+Agosto!I32+Septiembre!I32+'Octubre '!I32+Noviembre!I32+'Diciembre '!I32</f>
        <v>0</v>
      </c>
      <c r="J32" s="239"/>
    </row>
    <row r="33" spans="1:87" ht="14.25" customHeight="1" x14ac:dyDescent="0.2">
      <c r="A33" s="773"/>
      <c r="B33" s="860" t="s">
        <v>44</v>
      </c>
      <c r="C33" s="861"/>
      <c r="D33" s="241">
        <f t="shared" si="4"/>
        <v>0</v>
      </c>
      <c r="E33" s="65">
        <f>+Enero!E33+Febrero!E33+MARZO!E33+'Abril '!E33+'Mayo '!E33+Junio!E33+Julio!E33+Agosto!E33+Septiembre!E33+'Octubre '!E33+Noviembre!E33+'Diciembre '!E33</f>
        <v>0</v>
      </c>
      <c r="F33" s="65">
        <f>+Enero!F33+Febrero!F33+MARZO!F33+'Abril '!F33+'Mayo '!F33+Junio!F33+Julio!F33+Agosto!F33+Septiembre!F33+'Octubre '!F33+Noviembre!F33+'Diciembre '!F33</f>
        <v>0</v>
      </c>
      <c r="G33" s="65">
        <f>+Enero!G33+Febrero!G33+MARZO!G33+'Abril '!G33+'Mayo '!G33+Junio!G33+Julio!G33+Agosto!G33+Septiembre!G33+'Octubre '!G33+Noviembre!G33+'Diciembre '!G33</f>
        <v>0</v>
      </c>
      <c r="H33" s="65">
        <f>+Enero!H33+Febrero!H33+MARZO!H33+'Abril '!H33+'Mayo '!H33+Junio!H33+Julio!H33+Agosto!H33+Septiembre!H33+'Octubre '!H33+Noviembre!H33+'Diciembre '!H33</f>
        <v>0</v>
      </c>
      <c r="I33" s="65">
        <f>+Enero!I33+Febrero!I33+MARZO!I33+'Abril '!I33+'Mayo '!I33+Junio!I33+Julio!I33+Agosto!I33+Septiembre!I33+'Octubre '!I33+Noviembre!I33+'Diciembre '!I33</f>
        <v>0</v>
      </c>
      <c r="J33" s="239"/>
    </row>
    <row r="34" spans="1:87" ht="14.25" customHeight="1" x14ac:dyDescent="0.2">
      <c r="A34" s="773"/>
      <c r="B34" s="836" t="s">
        <v>107</v>
      </c>
      <c r="C34" s="837"/>
      <c r="D34" s="241">
        <f t="shared" si="4"/>
        <v>0</v>
      </c>
      <c r="E34" s="65">
        <f>+Enero!E34+Febrero!E34+MARZO!E34+'Abril '!E34+'Mayo '!E34+Junio!E34+Julio!E34+Agosto!E34+Septiembre!E34+'Octubre '!E34+Noviembre!E34+'Diciembre '!E34</f>
        <v>0</v>
      </c>
      <c r="F34" s="65">
        <f>+Enero!F34+Febrero!F34+MARZO!F34+'Abril '!F34+'Mayo '!F34+Junio!F34+Julio!F34+Agosto!F34+Septiembre!F34+'Octubre '!F34+Noviembre!F34+'Diciembre '!F34</f>
        <v>0</v>
      </c>
      <c r="G34" s="65">
        <f>+Enero!G34+Febrero!G34+MARZO!G34+'Abril '!G34+'Mayo '!G34+Junio!G34+Julio!G34+Agosto!G34+Septiembre!G34+'Octubre '!G34+Noviembre!G34+'Diciembre '!G34</f>
        <v>0</v>
      </c>
      <c r="H34" s="65">
        <f>+Enero!H34+Febrero!H34+MARZO!H34+'Abril '!H34+'Mayo '!H34+Junio!H34+Julio!H34+Agosto!H34+Septiembre!H34+'Octubre '!H34+Noviembre!H34+'Diciembre '!H34</f>
        <v>0</v>
      </c>
      <c r="I34" s="65">
        <f>+Enero!I34+Febrero!I34+MARZO!I34+'Abril '!I34+'Mayo '!I34+Junio!I34+Julio!I34+Agosto!I34+Septiembre!I34+'Octubre '!I34+Noviembre!I34+'Diciembre '!I34</f>
        <v>0</v>
      </c>
      <c r="J34" s="239"/>
    </row>
    <row r="35" spans="1:87" ht="14.25" customHeight="1" x14ac:dyDescent="0.2">
      <c r="A35" s="773"/>
      <c r="B35" s="836" t="s">
        <v>108</v>
      </c>
      <c r="C35" s="837"/>
      <c r="D35" s="241">
        <f t="shared" si="4"/>
        <v>0</v>
      </c>
      <c r="E35" s="65">
        <f>+Enero!E35+Febrero!E35+MARZO!E35+'Abril '!E35+'Mayo '!E35+Junio!E35+Julio!E35+Agosto!E35+Septiembre!E35+'Octubre '!E35+Noviembre!E35+'Diciembre '!E35</f>
        <v>0</v>
      </c>
      <c r="F35" s="65">
        <f>+Enero!F35+Febrero!F35+MARZO!F35+'Abril '!F35+'Mayo '!F35+Junio!F35+Julio!F35+Agosto!F35+Septiembre!F35+'Octubre '!F35+Noviembre!F35+'Diciembre '!F35</f>
        <v>0</v>
      </c>
      <c r="G35" s="65">
        <f>+Enero!G35+Febrero!G35+MARZO!G35+'Abril '!G35+'Mayo '!G35+Junio!G35+Julio!G35+Agosto!G35+Septiembre!G35+'Octubre '!G35+Noviembre!G35+'Diciembre '!G35</f>
        <v>0</v>
      </c>
      <c r="H35" s="65">
        <f>+Enero!H35+Febrero!H35+MARZO!H35+'Abril '!H35+'Mayo '!H35+Junio!H35+Julio!H35+Agosto!H35+Septiembre!H35+'Octubre '!H35+Noviembre!H35+'Diciembre '!H35</f>
        <v>0</v>
      </c>
      <c r="I35" s="65">
        <f>+Enero!I35+Febrero!I35+MARZO!I35+'Abril '!I35+'Mayo '!I35+Junio!I35+Julio!I35+Agosto!I35+Septiembre!I35+'Octubre '!I35+Noviembre!I35+'Diciembre '!I35</f>
        <v>0</v>
      </c>
      <c r="J35" s="239"/>
    </row>
    <row r="36" spans="1:87" ht="14.25" customHeight="1" x14ac:dyDescent="0.2">
      <c r="A36" s="773"/>
      <c r="B36" s="836" t="s">
        <v>109</v>
      </c>
      <c r="C36" s="837"/>
      <c r="D36" s="241">
        <f t="shared" si="4"/>
        <v>0</v>
      </c>
      <c r="E36" s="65">
        <f>+Enero!E36+Febrero!E36+MARZO!E36+'Abril '!E36+'Mayo '!E36+Junio!E36+Julio!E36+Agosto!E36+Septiembre!E36+'Octubre '!E36+Noviembre!E36+'Diciembre '!E36</f>
        <v>0</v>
      </c>
      <c r="F36" s="65">
        <f>+Enero!F36+Febrero!F36+MARZO!F36+'Abril '!F36+'Mayo '!F36+Junio!F36+Julio!F36+Agosto!F36+Septiembre!F36+'Octubre '!F36+Noviembre!F36+'Diciembre '!F36</f>
        <v>0</v>
      </c>
      <c r="G36" s="65">
        <f>+Enero!G36+Febrero!G36+MARZO!G36+'Abril '!G36+'Mayo '!G36+Junio!G36+Julio!G36+Agosto!G36+Septiembre!G36+'Octubre '!G36+Noviembre!G36+'Diciembre '!G36</f>
        <v>0</v>
      </c>
      <c r="H36" s="65">
        <f>+Enero!H36+Febrero!H36+MARZO!H36+'Abril '!H36+'Mayo '!H36+Junio!H36+Julio!H36+Agosto!H36+Septiembre!H36+'Octubre '!H36+Noviembre!H36+'Diciembre '!H36</f>
        <v>0</v>
      </c>
      <c r="I36" s="65">
        <f>+Enero!I36+Febrero!I36+MARZO!I36+'Abril '!I36+'Mayo '!I36+Junio!I36+Julio!I36+Agosto!I36+Septiembre!I36+'Octubre '!I36+Noviembre!I36+'Diciembre '!I36</f>
        <v>0</v>
      </c>
      <c r="J36" s="239"/>
    </row>
    <row r="37" spans="1:87" ht="14.25" customHeight="1" x14ac:dyDescent="0.2">
      <c r="A37" s="773"/>
      <c r="B37" s="836" t="s">
        <v>45</v>
      </c>
      <c r="C37" s="837"/>
      <c r="D37" s="241">
        <f t="shared" si="4"/>
        <v>0</v>
      </c>
      <c r="E37" s="65">
        <f>+Enero!E37+Febrero!E37+MARZO!E37+'Abril '!E37+'Mayo '!E37+Junio!E37+Julio!E37+Agosto!E37+Septiembre!E37+'Octubre '!E37+Noviembre!E37+'Diciembre '!E37</f>
        <v>0</v>
      </c>
      <c r="F37" s="65">
        <f>+Enero!F37+Febrero!F37+MARZO!F37+'Abril '!F37+'Mayo '!F37+Junio!F37+Julio!F37+Agosto!F37+Septiembre!F37+'Octubre '!F37+Noviembre!F37+'Diciembre '!F37</f>
        <v>0</v>
      </c>
      <c r="G37" s="65">
        <f>+Enero!G37+Febrero!G37+MARZO!G37+'Abril '!G37+'Mayo '!G37+Junio!G37+Julio!G37+Agosto!G37+Septiembre!G37+'Octubre '!G37+Noviembre!G37+'Diciembre '!G37</f>
        <v>0</v>
      </c>
      <c r="H37" s="65">
        <f>+Enero!H37+Febrero!H37+MARZO!H37+'Abril '!H37+'Mayo '!H37+Junio!H37+Julio!H37+Agosto!H37+Septiembre!H37+'Octubre '!H37+Noviembre!H37+'Diciembre '!H37</f>
        <v>0</v>
      </c>
      <c r="I37" s="65">
        <f>+Enero!I37+Febrero!I37+MARZO!I37+'Abril '!I37+'Mayo '!I37+Junio!I37+Julio!I37+Agosto!I37+Septiembre!I37+'Octubre '!I37+Noviembre!I37+'Diciembre '!I37</f>
        <v>0</v>
      </c>
      <c r="J37" s="239"/>
    </row>
    <row r="38" spans="1:87" ht="14.25" customHeight="1" x14ac:dyDescent="0.2">
      <c r="A38" s="773"/>
      <c r="B38" s="836" t="s">
        <v>46</v>
      </c>
      <c r="C38" s="837"/>
      <c r="D38" s="241">
        <f t="shared" si="4"/>
        <v>0</v>
      </c>
      <c r="E38" s="65">
        <f>+Enero!E38+Febrero!E38+MARZO!E38+'Abril '!E38+'Mayo '!E38+Junio!E38+Julio!E38+Agosto!E38+Septiembre!E38+'Octubre '!E38+Noviembre!E38+'Diciembre '!E38</f>
        <v>0</v>
      </c>
      <c r="F38" s="65">
        <f>+Enero!F38+Febrero!F38+MARZO!F38+'Abril '!F38+'Mayo '!F38+Junio!F38+Julio!F38+Agosto!F38+Septiembre!F38+'Octubre '!F38+Noviembre!F38+'Diciembre '!F38</f>
        <v>0</v>
      </c>
      <c r="G38" s="65">
        <f>+Enero!G38+Febrero!G38+MARZO!G38+'Abril '!G38+'Mayo '!G38+Junio!G38+Julio!G38+Agosto!G38+Septiembre!G38+'Octubre '!G38+Noviembre!G38+'Diciembre '!G38</f>
        <v>0</v>
      </c>
      <c r="H38" s="65">
        <f>+Enero!H38+Febrero!H38+MARZO!H38+'Abril '!H38+'Mayo '!H38+Junio!H38+Julio!H38+Agosto!H38+Septiembre!H38+'Octubre '!H38+Noviembre!H38+'Diciembre '!H38</f>
        <v>0</v>
      </c>
      <c r="I38" s="65">
        <f>+Enero!I38+Febrero!I38+MARZO!I38+'Abril '!I38+'Mayo '!I38+Junio!I38+Julio!I38+Agosto!I38+Septiembre!I38+'Octubre '!I38+Noviembre!I38+'Diciembre '!I38</f>
        <v>0</v>
      </c>
      <c r="J38" s="239"/>
    </row>
    <row r="39" spans="1:87" ht="25.5" customHeight="1" x14ac:dyDescent="0.2">
      <c r="A39" s="773"/>
      <c r="B39" s="836" t="s">
        <v>110</v>
      </c>
      <c r="C39" s="837"/>
      <c r="D39" s="241">
        <f t="shared" si="4"/>
        <v>0</v>
      </c>
      <c r="E39" s="65">
        <f>+Enero!E39+Febrero!E39+MARZO!E39+'Abril '!E39+'Mayo '!E39+Junio!E39+Julio!E39+Agosto!E39+Septiembre!E39+'Octubre '!E39+Noviembre!E39+'Diciembre '!E39</f>
        <v>0</v>
      </c>
      <c r="F39" s="65">
        <f>+Enero!F39+Febrero!F39+MARZO!F39+'Abril '!F39+'Mayo '!F39+Junio!F39+Julio!F39+Agosto!F39+Septiembre!F39+'Octubre '!F39+Noviembre!F39+'Diciembre '!F39</f>
        <v>0</v>
      </c>
      <c r="G39" s="65">
        <f>+Enero!G39+Febrero!G39+MARZO!G39+'Abril '!G39+'Mayo '!G39+Junio!G39+Julio!G39+Agosto!G39+Septiembre!G39+'Octubre '!G39+Noviembre!G39+'Diciembre '!G39</f>
        <v>0</v>
      </c>
      <c r="H39" s="65">
        <f>+Enero!H39+Febrero!H39+MARZO!H39+'Abril '!H39+'Mayo '!H39+Junio!H39+Julio!H39+Agosto!H39+Septiembre!H39+'Octubre '!H39+Noviembre!H39+'Diciembre '!H39</f>
        <v>0</v>
      </c>
      <c r="I39" s="65">
        <f>+Enero!I39+Febrero!I39+MARZO!I39+'Abril '!I39+'Mayo '!I39+Junio!I39+Julio!I39+Agosto!I39+Septiembre!I39+'Octubre '!I39+Noviembre!I39+'Diciembre '!I39</f>
        <v>0</v>
      </c>
      <c r="J39" s="239"/>
    </row>
    <row r="40" spans="1:87" ht="27.75" customHeight="1" x14ac:dyDescent="0.2">
      <c r="A40" s="773"/>
      <c r="B40" s="836" t="s">
        <v>111</v>
      </c>
      <c r="C40" s="837"/>
      <c r="D40" s="241">
        <f t="shared" si="4"/>
        <v>0</v>
      </c>
      <c r="E40" s="65">
        <f>+Enero!E40+Febrero!E40+MARZO!E40+'Abril '!E40+'Mayo '!E40+Junio!E40+Julio!E40+Agosto!E40+Septiembre!E40+'Octubre '!E40+Noviembre!E40+'Diciembre '!E40</f>
        <v>0</v>
      </c>
      <c r="F40" s="65">
        <f>+Enero!F40+Febrero!F40+MARZO!F40+'Abril '!F40+'Mayo '!F40+Junio!F40+Julio!F40+Agosto!F40+Septiembre!F40+'Octubre '!F40+Noviembre!F40+'Diciembre '!F40</f>
        <v>0</v>
      </c>
      <c r="G40" s="65">
        <f>+Enero!G40+Febrero!G40+MARZO!G40+'Abril '!G40+'Mayo '!G40+Junio!G40+Julio!G40+Agosto!G40+Septiembre!G40+'Octubre '!G40+Noviembre!G40+'Diciembre '!G40</f>
        <v>0</v>
      </c>
      <c r="H40" s="65">
        <f>+Enero!H40+Febrero!H40+MARZO!H40+'Abril '!H40+'Mayo '!H40+Junio!H40+Julio!H40+Agosto!H40+Septiembre!H40+'Octubre '!H40+Noviembre!H40+'Diciembre '!H40</f>
        <v>0</v>
      </c>
      <c r="I40" s="65">
        <f>+Enero!I40+Febrero!I40+MARZO!I40+'Abril '!I40+'Mayo '!I40+Junio!I40+Julio!I40+Agosto!I40+Septiembre!I40+'Octubre '!I40+Noviembre!I40+'Diciembre '!I40</f>
        <v>0</v>
      </c>
      <c r="J40" s="239"/>
    </row>
    <row r="41" spans="1:87" ht="26.25" customHeight="1" x14ac:dyDescent="0.2">
      <c r="A41" s="773"/>
      <c r="B41" s="836" t="s">
        <v>112</v>
      </c>
      <c r="C41" s="837"/>
      <c r="D41" s="241">
        <f t="shared" si="4"/>
        <v>0</v>
      </c>
      <c r="E41" s="65">
        <f>+Enero!E41+Febrero!E41+MARZO!E41+'Abril '!E41+'Mayo '!E41+Junio!E41+Julio!E41+Agosto!E41+Septiembre!E41+'Octubre '!E41+Noviembre!E41+'Diciembre '!E41</f>
        <v>0</v>
      </c>
      <c r="F41" s="65">
        <f>+Enero!F41+Febrero!F41+MARZO!F41+'Abril '!F41+'Mayo '!F41+Junio!F41+Julio!F41+Agosto!F41+Septiembre!F41+'Octubre '!F41+Noviembre!F41+'Diciembre '!F41</f>
        <v>0</v>
      </c>
      <c r="G41" s="65">
        <f>+Enero!G41+Febrero!G41+MARZO!G41+'Abril '!G41+'Mayo '!G41+Junio!G41+Julio!G41+Agosto!G41+Septiembre!G41+'Octubre '!G41+Noviembre!G41+'Diciembre '!G41</f>
        <v>0</v>
      </c>
      <c r="H41" s="65">
        <f>+Enero!H41+Febrero!H41+MARZO!H41+'Abril '!H41+'Mayo '!H41+Junio!H41+Julio!H41+Agosto!H41+Septiembre!H41+'Octubre '!H41+Noviembre!H41+'Diciembre '!H41</f>
        <v>0</v>
      </c>
      <c r="I41" s="65">
        <f>+Enero!I41+Febrero!I41+MARZO!I41+'Abril '!I41+'Mayo '!I41+Junio!I41+Julio!I41+Agosto!I41+Septiembre!I41+'Octubre '!I41+Noviembre!I41+'Diciembre '!I41</f>
        <v>0</v>
      </c>
      <c r="J41" s="239"/>
    </row>
    <row r="42" spans="1:87" x14ac:dyDescent="0.2">
      <c r="A42" s="773"/>
      <c r="B42" s="836" t="s">
        <v>113</v>
      </c>
      <c r="C42" s="837"/>
      <c r="D42" s="241">
        <f t="shared" si="4"/>
        <v>0</v>
      </c>
      <c r="E42" s="65">
        <f>+Enero!E42+Febrero!E42+MARZO!E42+'Abril '!E42+'Mayo '!E42+Junio!E42+Julio!E42+Agosto!E42+Septiembre!E42+'Octubre '!E42+Noviembre!E42+'Diciembre '!E42</f>
        <v>0</v>
      </c>
      <c r="F42" s="65">
        <f>+Enero!F42+Febrero!F42+MARZO!F42+'Abril '!F42+'Mayo '!F42+Junio!F42+Julio!F42+Agosto!F42+Septiembre!F42+'Octubre '!F42+Noviembre!F42+'Diciembre '!F42</f>
        <v>0</v>
      </c>
      <c r="G42" s="65">
        <f>+Enero!G42+Febrero!G42+MARZO!G42+'Abril '!G42+'Mayo '!G42+Junio!G42+Julio!G42+Agosto!G42+Septiembre!G42+'Octubre '!G42+Noviembre!G42+'Diciembre '!G42</f>
        <v>0</v>
      </c>
      <c r="H42" s="65">
        <f>+Enero!H42+Febrero!H42+MARZO!H42+'Abril '!H42+'Mayo '!H42+Junio!H42+Julio!H42+Agosto!H42+Septiembre!H42+'Octubre '!H42+Noviembre!H42+'Diciembre '!H42</f>
        <v>0</v>
      </c>
      <c r="I42" s="65">
        <f>+Enero!I42+Febrero!I42+MARZO!I42+'Abril '!I42+'Mayo '!I42+Junio!I42+Julio!I42+Agosto!I42+Septiembre!I42+'Octubre '!I42+Noviembre!I42+'Diciembre '!I42</f>
        <v>0</v>
      </c>
      <c r="J42" s="239"/>
      <c r="CG42" s="195">
        <v>0</v>
      </c>
      <c r="CH42" s="195">
        <v>0</v>
      </c>
      <c r="CI42" s="195">
        <v>0</v>
      </c>
    </row>
    <row r="43" spans="1:87" x14ac:dyDescent="0.2">
      <c r="A43" s="819"/>
      <c r="B43" s="838" t="s">
        <v>13</v>
      </c>
      <c r="C43" s="839"/>
      <c r="D43" s="241">
        <f t="shared" si="4"/>
        <v>0</v>
      </c>
      <c r="E43" s="65">
        <f>+Enero!E43+Febrero!E43+MARZO!E43+'Abril '!E43+'Mayo '!E43+Junio!E43+Julio!E43+Agosto!E43+Septiembre!E43+'Octubre '!E43+Noviembre!E43+'Diciembre '!E43</f>
        <v>0</v>
      </c>
      <c r="F43" s="65">
        <f>+Enero!F43+Febrero!F43+MARZO!F43+'Abril '!F43+'Mayo '!F43+Junio!F43+Julio!F43+Agosto!F43+Septiembre!F43+'Octubre '!F43+Noviembre!F43+'Diciembre '!F43</f>
        <v>0</v>
      </c>
      <c r="G43" s="65">
        <f>+Enero!G43+Febrero!G43+MARZO!G43+'Abril '!G43+'Mayo '!G43+Junio!G43+Julio!G43+Agosto!G43+Septiembre!G43+'Octubre '!G43+Noviembre!G43+'Diciembre '!G43</f>
        <v>0</v>
      </c>
      <c r="H43" s="65">
        <f>+Enero!H43+Febrero!H43+MARZO!H43+'Abril '!H43+'Mayo '!H43+Junio!H43+Julio!H43+Agosto!H43+Septiembre!H43+'Octubre '!H43+Noviembre!H43+'Diciembre '!H43</f>
        <v>0</v>
      </c>
      <c r="I43" s="65">
        <f>+Enero!I43+Febrero!I43+MARZO!I43+'Abril '!I43+'Mayo '!I43+Junio!I43+Julio!I43+Agosto!I43+Septiembre!I43+'Octubre '!I43+Noviembre!I43+'Diciembre '!I43</f>
        <v>0</v>
      </c>
      <c r="J43" s="239"/>
    </row>
    <row r="44" spans="1:87" x14ac:dyDescent="0.2">
      <c r="A44" s="772" t="s">
        <v>114</v>
      </c>
      <c r="B44" s="834" t="s">
        <v>115</v>
      </c>
      <c r="C44" s="835"/>
      <c r="D44" s="240">
        <f t="shared" si="4"/>
        <v>0</v>
      </c>
      <c r="E44" s="65">
        <f>+Enero!E44+Febrero!E44+MARZO!E44+'Abril '!E44+'Mayo '!E44+Junio!E44+Julio!E44+Agosto!E44+Septiembre!E44+'Octubre '!E44+Noviembre!E44+'Diciembre '!E44</f>
        <v>0</v>
      </c>
      <c r="F44" s="65">
        <f>+Enero!F44+Febrero!F44+MARZO!F44+'Abril '!F44+'Mayo '!F44+Junio!F44+Julio!F44+Agosto!F44+Septiembre!F44+'Octubre '!F44+Noviembre!F44+'Diciembre '!F44</f>
        <v>0</v>
      </c>
      <c r="G44" s="65">
        <f>+Enero!G44+Febrero!G44+MARZO!G44+'Abril '!G44+'Mayo '!G44+Junio!G44+Julio!G44+Agosto!G44+Septiembre!G44+'Octubre '!G44+Noviembre!G44+'Diciembre '!G44</f>
        <v>0</v>
      </c>
      <c r="H44" s="65">
        <f>+Enero!H44+Febrero!H44+MARZO!H44+'Abril '!H44+'Mayo '!H44+Junio!H44+Julio!H44+Agosto!H44+Septiembre!H44+'Octubre '!H44+Noviembre!H44+'Diciembre '!H44</f>
        <v>0</v>
      </c>
      <c r="I44" s="65">
        <f>+Enero!I44+Febrero!I44+MARZO!I44+'Abril '!I44+'Mayo '!I44+Junio!I44+Julio!I44+Agosto!I44+Septiembre!I44+'Octubre '!I44+Noviembre!I44+'Diciembre '!I44</f>
        <v>0</v>
      </c>
      <c r="J44" s="239"/>
    </row>
    <row r="45" spans="1:87" x14ac:dyDescent="0.2">
      <c r="A45" s="773"/>
      <c r="B45" s="836" t="s">
        <v>47</v>
      </c>
      <c r="C45" s="837"/>
      <c r="D45" s="241">
        <f t="shared" si="4"/>
        <v>0</v>
      </c>
      <c r="E45" s="65">
        <f>+Enero!E45+Febrero!E45+MARZO!E45+'Abril '!E45+'Mayo '!E45+Junio!E45+Julio!E45+Agosto!E45+Septiembre!E45+'Octubre '!E45+Noviembre!E45+'Diciembre '!E45</f>
        <v>0</v>
      </c>
      <c r="F45" s="65">
        <f>+Enero!F45+Febrero!F45+MARZO!F45+'Abril '!F45+'Mayo '!F45+Junio!F45+Julio!F45+Agosto!F45+Septiembre!F45+'Octubre '!F45+Noviembre!F45+'Diciembre '!F45</f>
        <v>0</v>
      </c>
      <c r="G45" s="65">
        <f>+Enero!G45+Febrero!G45+MARZO!G45+'Abril '!G45+'Mayo '!G45+Junio!G45+Julio!G45+Agosto!G45+Septiembre!G45+'Octubre '!G45+Noviembre!G45+'Diciembre '!G45</f>
        <v>0</v>
      </c>
      <c r="H45" s="65">
        <f>+Enero!H45+Febrero!H45+MARZO!H45+'Abril '!H45+'Mayo '!H45+Junio!H45+Julio!H45+Agosto!H45+Septiembre!H45+'Octubre '!H45+Noviembre!H45+'Diciembre '!H45</f>
        <v>0</v>
      </c>
      <c r="I45" s="65">
        <f>+Enero!I45+Febrero!I45+MARZO!I45+'Abril '!I45+'Mayo '!I45+Junio!I45+Julio!I45+Agosto!I45+Septiembre!I45+'Octubre '!I45+Noviembre!I45+'Diciembre '!I45</f>
        <v>0</v>
      </c>
      <c r="J45" s="239"/>
    </row>
    <row r="46" spans="1:87" x14ac:dyDescent="0.2">
      <c r="A46" s="773"/>
      <c r="B46" s="862" t="s">
        <v>13</v>
      </c>
      <c r="C46" s="863"/>
      <c r="D46" s="246">
        <f t="shared" si="4"/>
        <v>0</v>
      </c>
      <c r="E46" s="65">
        <f>+Enero!E46+Febrero!E46+MARZO!E46+'Abril '!E46+'Mayo '!E46+Junio!E46+Julio!E46+Agosto!E46+Septiembre!E46+'Octubre '!E46+Noviembre!E46+'Diciembre '!E46</f>
        <v>0</v>
      </c>
      <c r="F46" s="65">
        <f>+Enero!F46+Febrero!F46+MARZO!F46+'Abril '!F46+'Mayo '!F46+Junio!F46+Julio!F46+Agosto!F46+Septiembre!F46+'Octubre '!F46+Noviembre!F46+'Diciembre '!F46</f>
        <v>0</v>
      </c>
      <c r="G46" s="65">
        <f>+Enero!G46+Febrero!G46+MARZO!G46+'Abril '!G46+'Mayo '!G46+Junio!G46+Julio!G46+Agosto!G46+Septiembre!G46+'Octubre '!G46+Noviembre!G46+'Diciembre '!G46</f>
        <v>0</v>
      </c>
      <c r="H46" s="65">
        <f>+Enero!H46+Febrero!H46+MARZO!H46+'Abril '!H46+'Mayo '!H46+Junio!H46+Julio!H46+Agosto!H46+Septiembre!H46+'Octubre '!H46+Noviembre!H46+'Diciembre '!H46</f>
        <v>0</v>
      </c>
      <c r="I46" s="65">
        <f>+Enero!I46+Febrero!I46+MARZO!I46+'Abril '!I46+'Mayo '!I46+Junio!I46+Julio!I46+Agosto!I46+Septiembre!I46+'Octubre '!I46+Noviembre!I46+'Diciembre '!I46</f>
        <v>0</v>
      </c>
      <c r="J46" s="239"/>
    </row>
    <row r="47" spans="1:87" x14ac:dyDescent="0.2">
      <c r="A47" s="772" t="s">
        <v>116</v>
      </c>
      <c r="B47" s="834" t="s">
        <v>115</v>
      </c>
      <c r="C47" s="835"/>
      <c r="D47" s="240">
        <f t="shared" si="4"/>
        <v>0</v>
      </c>
      <c r="E47" s="65">
        <f>+Enero!E47+Febrero!E47+MARZO!E47+'Abril '!E47+'Mayo '!E47+Junio!E47+Julio!E47+Agosto!E47+Septiembre!E47+'Octubre '!E47+Noviembre!E47+'Diciembre '!E47</f>
        <v>0</v>
      </c>
      <c r="F47" s="65">
        <f>+Enero!F47+Febrero!F47+MARZO!F47+'Abril '!F47+'Mayo '!F47+Junio!F47+Julio!F47+Agosto!F47+Septiembre!F47+'Octubre '!F47+Noviembre!F47+'Diciembre '!F47</f>
        <v>0</v>
      </c>
      <c r="G47" s="65">
        <f>+Enero!G47+Febrero!G47+MARZO!G47+'Abril '!G47+'Mayo '!G47+Junio!G47+Julio!G47+Agosto!G47+Septiembre!G47+'Octubre '!G47+Noviembre!G47+'Diciembre '!G47</f>
        <v>0</v>
      </c>
      <c r="H47" s="65">
        <f>+Enero!H47+Febrero!H47+MARZO!H47+'Abril '!H47+'Mayo '!H47+Junio!H47+Julio!H47+Agosto!H47+Septiembre!H47+'Octubre '!H47+Noviembre!H47+'Diciembre '!H47</f>
        <v>0</v>
      </c>
      <c r="I47" s="65">
        <f>+Enero!I47+Febrero!I47+MARZO!I47+'Abril '!I47+'Mayo '!I47+Junio!I47+Julio!I47+Agosto!I47+Septiembre!I47+'Octubre '!I47+Noviembre!I47+'Diciembre '!I47</f>
        <v>0</v>
      </c>
      <c r="J47" s="239"/>
    </row>
    <row r="48" spans="1:87" x14ac:dyDescent="0.2">
      <c r="A48" s="773"/>
      <c r="B48" s="836" t="s">
        <v>47</v>
      </c>
      <c r="C48" s="837"/>
      <c r="D48" s="241">
        <f t="shared" si="4"/>
        <v>0</v>
      </c>
      <c r="E48" s="65">
        <f>+Enero!E48+Febrero!E48+MARZO!E48+'Abril '!E48+'Mayo '!E48+Junio!E48+Julio!E48+Agosto!E48+Septiembre!E48+'Octubre '!E48+Noviembre!E48+'Diciembre '!E48</f>
        <v>0</v>
      </c>
      <c r="F48" s="65">
        <f>+Enero!F48+Febrero!F48+MARZO!F48+'Abril '!F48+'Mayo '!F48+Junio!F48+Julio!F48+Agosto!F48+Septiembre!F48+'Octubre '!F48+Noviembre!F48+'Diciembre '!F48</f>
        <v>0</v>
      </c>
      <c r="G48" s="65">
        <f>+Enero!G48+Febrero!G48+MARZO!G48+'Abril '!G48+'Mayo '!G48+Junio!G48+Julio!G48+Agosto!G48+Septiembre!G48+'Octubre '!G48+Noviembre!G48+'Diciembre '!G48</f>
        <v>0</v>
      </c>
      <c r="H48" s="65">
        <f>+Enero!H48+Febrero!H48+MARZO!H48+'Abril '!H48+'Mayo '!H48+Junio!H48+Julio!H48+Agosto!H48+Septiembre!H48+'Octubre '!H48+Noviembre!H48+'Diciembre '!H48</f>
        <v>0</v>
      </c>
      <c r="I48" s="65">
        <f>+Enero!I48+Febrero!I48+MARZO!I48+'Abril '!I48+'Mayo '!I48+Junio!I48+Julio!I48+Agosto!I48+Septiembre!I48+'Octubre '!I48+Noviembre!I48+'Diciembre '!I48</f>
        <v>0</v>
      </c>
      <c r="J48" s="239"/>
    </row>
    <row r="49" spans="1:48" x14ac:dyDescent="0.2">
      <c r="A49" s="819"/>
      <c r="B49" s="838" t="s">
        <v>13</v>
      </c>
      <c r="C49" s="839"/>
      <c r="D49" s="246">
        <f t="shared" si="4"/>
        <v>0</v>
      </c>
      <c r="E49" s="65">
        <f>+Enero!E49+Febrero!E49+MARZO!E49+'Abril '!E49+'Mayo '!E49+Junio!E49+Julio!E49+Agosto!E49+Septiembre!E49+'Octubre '!E49+Noviembre!E49+'Diciembre '!E49</f>
        <v>0</v>
      </c>
      <c r="F49" s="65">
        <f>+Enero!F49+Febrero!F49+MARZO!F49+'Abril '!F49+'Mayo '!F49+Junio!F49+Julio!F49+Agosto!F49+Septiembre!F49+'Octubre '!F49+Noviembre!F49+'Diciembre '!F49</f>
        <v>0</v>
      </c>
      <c r="G49" s="65">
        <f>+Enero!G49+Febrero!G49+MARZO!G49+'Abril '!G49+'Mayo '!G49+Junio!G49+Julio!G49+Agosto!G49+Septiembre!G49+'Octubre '!G49+Noviembre!G49+'Diciembre '!G49</f>
        <v>0</v>
      </c>
      <c r="H49" s="65">
        <f>+Enero!H49+Febrero!H49+MARZO!H49+'Abril '!H49+'Mayo '!H49+Junio!H49+Julio!H49+Agosto!H49+Septiembre!H49+'Octubre '!H49+Noviembre!H49+'Diciembre '!H49</f>
        <v>0</v>
      </c>
      <c r="I49" s="65">
        <f>+Enero!I49+Febrero!I49+MARZO!I49+'Abril '!I49+'Mayo '!I49+Junio!I49+Julio!I49+Agosto!I49+Septiembre!I49+'Octubre '!I49+Noviembre!I49+'Diciembre '!I49</f>
        <v>0</v>
      </c>
      <c r="J49" s="239"/>
    </row>
    <row r="50" spans="1:48" x14ac:dyDescent="0.2">
      <c r="A50" s="182" t="s">
        <v>117</v>
      </c>
      <c r="B50" s="840" t="s">
        <v>48</v>
      </c>
      <c r="C50" s="841"/>
      <c r="D50" s="247">
        <f t="shared" si="4"/>
        <v>0</v>
      </c>
      <c r="E50" s="65">
        <f>+Enero!E50+Febrero!E50+MARZO!E50+'Abril '!E50+'Mayo '!E50+Junio!E50+Julio!E50+Agosto!E50+Septiembre!E50+'Octubre '!E50+Noviembre!E50+'Diciembre '!E50</f>
        <v>0</v>
      </c>
      <c r="F50" s="65">
        <f>+Enero!F50+Febrero!F50+MARZO!F50+'Abril '!F50+'Mayo '!F50+Junio!F50+Julio!F50+Agosto!F50+Septiembre!F50+'Octubre '!F50+Noviembre!F50+'Diciembre '!F50</f>
        <v>0</v>
      </c>
      <c r="G50" s="65">
        <f>+Enero!G50+Febrero!G50+MARZO!G50+'Abril '!G50+'Mayo '!G50+Junio!G50+Julio!G50+Agosto!G50+Septiembre!G50+'Octubre '!G50+Noviembre!G50+'Diciembre '!G50</f>
        <v>0</v>
      </c>
      <c r="H50" s="65">
        <f>+Enero!H50+Febrero!H50+MARZO!H50+'Abril '!H50+'Mayo '!H50+Junio!H50+Julio!H50+Agosto!H50+Septiembre!H50+'Octubre '!H50+Noviembre!H50+'Diciembre '!H50</f>
        <v>0</v>
      </c>
      <c r="I50" s="65">
        <f>+Enero!I50+Febrero!I50+MARZO!I50+'Abril '!I50+'Mayo '!I50+Junio!I50+Julio!I50+Agosto!I50+Septiembre!I50+'Octubre '!I50+Noviembre!I50+'Diciembre '!I50</f>
        <v>0</v>
      </c>
      <c r="J50" s="239"/>
    </row>
    <row r="51" spans="1:48" x14ac:dyDescent="0.2">
      <c r="A51" s="248" t="s">
        <v>118</v>
      </c>
      <c r="B51" s="85"/>
      <c r="C51" s="85"/>
      <c r="D51" s="85"/>
      <c r="E51" s="85"/>
      <c r="F51" s="85"/>
      <c r="G51" s="85"/>
      <c r="H51" s="49"/>
      <c r="I51" s="49"/>
    </row>
    <row r="52" spans="1:48" x14ac:dyDescent="0.2">
      <c r="A52" s="772" t="s">
        <v>49</v>
      </c>
      <c r="B52" s="775" t="s">
        <v>50</v>
      </c>
      <c r="C52" s="776"/>
      <c r="D52" s="776"/>
      <c r="E52" s="780" t="s">
        <v>14</v>
      </c>
      <c r="F52" s="781"/>
      <c r="G52" s="781"/>
      <c r="H52" s="781"/>
      <c r="I52" s="781"/>
      <c r="J52" s="781"/>
      <c r="K52" s="781"/>
      <c r="L52" s="781"/>
      <c r="M52" s="781"/>
      <c r="N52" s="781"/>
      <c r="O52" s="781"/>
      <c r="P52" s="781"/>
      <c r="Q52" s="781"/>
      <c r="R52" s="781"/>
      <c r="S52" s="781"/>
      <c r="T52" s="781"/>
      <c r="U52" s="781"/>
      <c r="V52" s="781"/>
      <c r="W52" s="781"/>
      <c r="X52" s="781"/>
      <c r="Y52" s="781"/>
      <c r="Z52" s="781"/>
      <c r="AA52" s="781"/>
      <c r="AB52" s="781"/>
      <c r="AC52" s="781"/>
      <c r="AD52" s="781"/>
      <c r="AE52" s="781"/>
      <c r="AF52" s="781"/>
      <c r="AG52" s="781"/>
      <c r="AH52" s="781"/>
      <c r="AI52" s="781"/>
      <c r="AJ52" s="781"/>
      <c r="AK52" s="781"/>
      <c r="AL52" s="781"/>
      <c r="AM52" s="781"/>
      <c r="AN52" s="781"/>
      <c r="AO52" s="781"/>
      <c r="AP52" s="782"/>
      <c r="AQ52" s="821" t="s">
        <v>119</v>
      </c>
      <c r="AR52" s="830" t="s">
        <v>33</v>
      </c>
      <c r="AS52" s="831"/>
      <c r="AT52" s="802"/>
      <c r="AU52" s="783" t="s">
        <v>13</v>
      </c>
    </row>
    <row r="53" spans="1:48" x14ac:dyDescent="0.2">
      <c r="A53" s="773"/>
      <c r="B53" s="778"/>
      <c r="C53" s="779"/>
      <c r="D53" s="779"/>
      <c r="E53" s="786" t="s">
        <v>19</v>
      </c>
      <c r="F53" s="787"/>
      <c r="G53" s="786" t="s">
        <v>20</v>
      </c>
      <c r="H53" s="787"/>
      <c r="I53" s="788" t="s">
        <v>21</v>
      </c>
      <c r="J53" s="789"/>
      <c r="K53" s="788" t="s">
        <v>22</v>
      </c>
      <c r="L53" s="789"/>
      <c r="M53" s="788" t="s">
        <v>23</v>
      </c>
      <c r="N53" s="789"/>
      <c r="O53" s="786" t="s">
        <v>24</v>
      </c>
      <c r="P53" s="787"/>
      <c r="Q53" s="786" t="s">
        <v>25</v>
      </c>
      <c r="R53" s="787"/>
      <c r="S53" s="786" t="s">
        <v>26</v>
      </c>
      <c r="T53" s="787"/>
      <c r="U53" s="786" t="s">
        <v>27</v>
      </c>
      <c r="V53" s="787"/>
      <c r="W53" s="786" t="s">
        <v>2</v>
      </c>
      <c r="X53" s="787"/>
      <c r="Y53" s="786" t="s">
        <v>3</v>
      </c>
      <c r="Z53" s="787"/>
      <c r="AA53" s="786" t="s">
        <v>28</v>
      </c>
      <c r="AB53" s="825"/>
      <c r="AC53" s="786" t="s">
        <v>4</v>
      </c>
      <c r="AD53" s="787"/>
      <c r="AE53" s="786" t="s">
        <v>5</v>
      </c>
      <c r="AF53" s="787"/>
      <c r="AG53" s="786" t="s">
        <v>6</v>
      </c>
      <c r="AH53" s="787"/>
      <c r="AI53" s="786" t="s">
        <v>7</v>
      </c>
      <c r="AJ53" s="787"/>
      <c r="AK53" s="786" t="s">
        <v>8</v>
      </c>
      <c r="AL53" s="787"/>
      <c r="AM53" s="786" t="s">
        <v>9</v>
      </c>
      <c r="AN53" s="787"/>
      <c r="AO53" s="796" t="s">
        <v>10</v>
      </c>
      <c r="AP53" s="791"/>
      <c r="AQ53" s="822"/>
      <c r="AR53" s="826" t="s">
        <v>35</v>
      </c>
      <c r="AS53" s="828" t="s">
        <v>36</v>
      </c>
      <c r="AT53" s="828" t="s">
        <v>37</v>
      </c>
      <c r="AU53" s="784"/>
    </row>
    <row r="54" spans="1:48" x14ac:dyDescent="0.2">
      <c r="A54" s="842"/>
      <c r="B54" s="186" t="s">
        <v>94</v>
      </c>
      <c r="C54" s="186" t="s">
        <v>11</v>
      </c>
      <c r="D54" s="249" t="s">
        <v>12</v>
      </c>
      <c r="E54" s="40" t="s">
        <v>11</v>
      </c>
      <c r="F54" s="250" t="s">
        <v>12</v>
      </c>
      <c r="G54" s="40" t="s">
        <v>11</v>
      </c>
      <c r="H54" s="250" t="s">
        <v>12</v>
      </c>
      <c r="I54" s="40" t="s">
        <v>11</v>
      </c>
      <c r="J54" s="250" t="s">
        <v>12</v>
      </c>
      <c r="K54" s="40" t="s">
        <v>11</v>
      </c>
      <c r="L54" s="250" t="s">
        <v>12</v>
      </c>
      <c r="M54" s="39" t="s">
        <v>11</v>
      </c>
      <c r="N54" s="41" t="s">
        <v>12</v>
      </c>
      <c r="O54" s="40" t="s">
        <v>11</v>
      </c>
      <c r="P54" s="250" t="s">
        <v>12</v>
      </c>
      <c r="Q54" s="39" t="s">
        <v>11</v>
      </c>
      <c r="R54" s="41" t="s">
        <v>12</v>
      </c>
      <c r="S54" s="39" t="s">
        <v>11</v>
      </c>
      <c r="T54" s="41" t="s">
        <v>12</v>
      </c>
      <c r="U54" s="40" t="s">
        <v>11</v>
      </c>
      <c r="V54" s="41" t="s">
        <v>12</v>
      </c>
      <c r="W54" s="40" t="s">
        <v>11</v>
      </c>
      <c r="X54" s="250" t="s">
        <v>12</v>
      </c>
      <c r="Y54" s="39" t="s">
        <v>11</v>
      </c>
      <c r="Z54" s="41" t="s">
        <v>12</v>
      </c>
      <c r="AA54" s="40" t="s">
        <v>11</v>
      </c>
      <c r="AB54" s="251" t="s">
        <v>12</v>
      </c>
      <c r="AC54" s="40" t="s">
        <v>11</v>
      </c>
      <c r="AD54" s="250" t="s">
        <v>12</v>
      </c>
      <c r="AE54" s="40" t="s">
        <v>11</v>
      </c>
      <c r="AF54" s="250" t="s">
        <v>12</v>
      </c>
      <c r="AG54" s="40" t="s">
        <v>11</v>
      </c>
      <c r="AH54" s="250" t="s">
        <v>12</v>
      </c>
      <c r="AI54" s="39" t="s">
        <v>11</v>
      </c>
      <c r="AJ54" s="41" t="s">
        <v>12</v>
      </c>
      <c r="AK54" s="40" t="s">
        <v>11</v>
      </c>
      <c r="AL54" s="250" t="s">
        <v>12</v>
      </c>
      <c r="AM54" s="39" t="s">
        <v>11</v>
      </c>
      <c r="AN54" s="41" t="s">
        <v>12</v>
      </c>
      <c r="AO54" s="86" t="s">
        <v>11</v>
      </c>
      <c r="AP54" s="41" t="s">
        <v>12</v>
      </c>
      <c r="AQ54" s="823"/>
      <c r="AR54" s="827"/>
      <c r="AS54" s="829"/>
      <c r="AT54" s="829"/>
      <c r="AU54" s="785"/>
    </row>
    <row r="55" spans="1:48" x14ac:dyDescent="0.2">
      <c r="A55" s="87" t="s">
        <v>51</v>
      </c>
      <c r="B55" s="252">
        <f>SUM(C55+D55)</f>
        <v>0</v>
      </c>
      <c r="C55" s="252">
        <f t="shared" ref="C55:D59" si="5">SUM(E55+G55+I55+K55+M55+O55+Q55+S55+U55+W55+Y55+AA55+AC55+AE55+AG55+AI55+AK55+AM55+AO55)</f>
        <v>0</v>
      </c>
      <c r="D55" s="253">
        <f t="shared" si="5"/>
        <v>0</v>
      </c>
      <c r="E55" s="8">
        <f>+Enero!E55+Febrero!E55+MARZO!E55+'Abril '!E55+'Mayo '!E55+Junio!E55+Julio!E55+Agosto!E55+Septiembre!E55+'Octubre '!E55+Noviembre!E55+'Diciembre '!E55</f>
        <v>0</v>
      </c>
      <c r="F55" s="8">
        <f>+Enero!F55+Febrero!F55+MARZO!F55+'Abril '!F55+'Mayo '!F55+Junio!F55+Julio!F55+Agosto!F55+Septiembre!F55+'Octubre '!F55+Noviembre!F55+'Diciembre '!F55</f>
        <v>0</v>
      </c>
      <c r="G55" s="8">
        <f>+Enero!G55+Febrero!G55+MARZO!G55+'Abril '!G55+'Mayo '!G55+Junio!G55+Julio!G55+Agosto!G55+Septiembre!G55+'Octubre '!G55+Noviembre!G55+'Diciembre '!G55</f>
        <v>0</v>
      </c>
      <c r="H55" s="8">
        <f>+Enero!H55+Febrero!H55+MARZO!H55+'Abril '!H55+'Mayo '!H55+Junio!H55+Julio!H55+Agosto!H55+Septiembre!H55+'Octubre '!H55+Noviembre!H55+'Diciembre '!H55</f>
        <v>0</v>
      </c>
      <c r="I55" s="8">
        <f>+Enero!I55+Febrero!I55+MARZO!I55+'Abril '!I55+'Mayo '!I55+Junio!I55+Julio!I55+Agosto!I55+Septiembre!I55+'Octubre '!I55+Noviembre!I55+'Diciembre '!I55</f>
        <v>0</v>
      </c>
      <c r="J55" s="8">
        <f>+Enero!J55+Febrero!J55+MARZO!J55+'Abril '!J55+'Mayo '!J55+Junio!J55+Julio!J55+Agosto!J55+Septiembre!J55+'Octubre '!J55+Noviembre!J55+'Diciembre '!J55</f>
        <v>0</v>
      </c>
      <c r="K55" s="8">
        <f>+Enero!K55+Febrero!K55+MARZO!K55+'Abril '!K55+'Mayo '!K55+Junio!K55+Julio!K55+Agosto!K55+Septiembre!K55+'Octubre '!K55+Noviembre!K55+'Diciembre '!K55</f>
        <v>0</v>
      </c>
      <c r="L55" s="8">
        <f>+Enero!L55+Febrero!L55+MARZO!L55+'Abril '!L55+'Mayo '!L55+Junio!L55+Julio!L55+Agosto!L55+Septiembre!L55+'Octubre '!L55+Noviembre!L55+'Diciembre '!L55</f>
        <v>0</v>
      </c>
      <c r="M55" s="8">
        <f>+Enero!M55+Febrero!M55+MARZO!M55+'Abril '!M55+'Mayo '!M55+Junio!M55+Julio!M55+Agosto!M55+Septiembre!M55+'Octubre '!M55+Noviembre!M55+'Diciembre '!M55</f>
        <v>0</v>
      </c>
      <c r="N55" s="8">
        <f>+Enero!N55+Febrero!N55+MARZO!N55+'Abril '!N55+'Mayo '!N55+Junio!N55+Julio!N55+Agosto!N55+Septiembre!N55+'Octubre '!N55+Noviembre!N55+'Diciembre '!N55</f>
        <v>0</v>
      </c>
      <c r="O55" s="8">
        <f>+Enero!O55+Febrero!O55+MARZO!O55+'Abril '!O55+'Mayo '!O55+Junio!O55+Julio!O55+Agosto!O55+Septiembre!O55+'Octubre '!O55+Noviembre!O55+'Diciembre '!O55</f>
        <v>0</v>
      </c>
      <c r="P55" s="8">
        <f>+Enero!P55+Febrero!P55+MARZO!P55+'Abril '!P55+'Mayo '!P55+Junio!P55+Julio!P55+Agosto!P55+Septiembre!P55+'Octubre '!P55+Noviembre!P55+'Diciembre '!P55</f>
        <v>0</v>
      </c>
      <c r="Q55" s="8">
        <f>+Enero!Q55+Febrero!Q55+MARZO!Q55+'Abril '!Q55+'Mayo '!Q55+Junio!Q55+Julio!Q55+Agosto!Q55+Septiembre!Q55+'Octubre '!Q55+Noviembre!Q55+'Diciembre '!Q55</f>
        <v>0</v>
      </c>
      <c r="R55" s="8">
        <f>+Enero!R55+Febrero!R55+MARZO!R55+'Abril '!R55+'Mayo '!R55+Junio!R55+Julio!R55+Agosto!R55+Septiembre!R55+'Octubre '!R55+Noviembre!R55+'Diciembre '!R55</f>
        <v>0</v>
      </c>
      <c r="S55" s="8">
        <f>+Enero!S55+Febrero!S55+MARZO!S55+'Abril '!S55+'Mayo '!S55+Junio!S55+Julio!S55+Agosto!S55+Septiembre!S55+'Octubre '!S55+Noviembre!S55+'Diciembre '!S55</f>
        <v>0</v>
      </c>
      <c r="T55" s="8">
        <f>+Enero!T55+Febrero!T55+MARZO!T55+'Abril '!T55+'Mayo '!T55+Junio!T55+Julio!T55+Agosto!T55+Septiembre!T55+'Octubre '!T55+Noviembre!T55+'Diciembre '!T55</f>
        <v>0</v>
      </c>
      <c r="U55" s="8">
        <f>+Enero!U55+Febrero!U55+MARZO!U55+'Abril '!U55+'Mayo '!U55+Junio!U55+Julio!U55+Agosto!U55+Septiembre!U55+'Octubre '!U55+Noviembre!U55+'Diciembre '!U55</f>
        <v>0</v>
      </c>
      <c r="V55" s="8">
        <f>+Enero!V55+Febrero!V55+MARZO!V55+'Abril '!V55+'Mayo '!V55+Junio!V55+Julio!V55+Agosto!V55+Septiembre!V55+'Octubre '!V55+Noviembre!V55+'Diciembre '!V55</f>
        <v>0</v>
      </c>
      <c r="W55" s="8">
        <f>+Enero!W55+Febrero!W55+MARZO!W55+'Abril '!W55+'Mayo '!W55+Junio!W55+Julio!W55+Agosto!W55+Septiembre!W55+'Octubre '!W55+Noviembre!W55+'Diciembre '!W55</f>
        <v>0</v>
      </c>
      <c r="X55" s="8">
        <f>+Enero!X55+Febrero!X55+MARZO!X55+'Abril '!X55+'Mayo '!X55+Junio!X55+Julio!X55+Agosto!X55+Septiembre!X55+'Octubre '!X55+Noviembre!X55+'Diciembre '!X55</f>
        <v>0</v>
      </c>
      <c r="Y55" s="8">
        <f>+Enero!Y55+Febrero!Y55+MARZO!Y55+'Abril '!Y55+'Mayo '!Y55+Junio!Y55+Julio!Y55+Agosto!Y55+Septiembre!Y55+'Octubre '!Y55+Noviembre!Y55+'Diciembre '!Y55</f>
        <v>0</v>
      </c>
      <c r="Z55" s="8">
        <f>+Enero!Z55+Febrero!Z55+MARZO!Z55+'Abril '!Z55+'Mayo '!Z55+Junio!Z55+Julio!Z55+Agosto!Z55+Septiembre!Z55+'Octubre '!Z55+Noviembre!Z55+'Diciembre '!Z55</f>
        <v>0</v>
      </c>
      <c r="AA55" s="8">
        <f>+Enero!AA55+Febrero!AA55+MARZO!AA55+'Abril '!AA55+'Mayo '!AA55+Junio!AA55+Julio!AA55+Agosto!AA55+Septiembre!AA55+'Octubre '!AA55+Noviembre!AA55+'Diciembre '!AA55</f>
        <v>0</v>
      </c>
      <c r="AB55" s="8">
        <f>+Enero!AB55+Febrero!AB55+MARZO!AB55+'Abril '!AB55+'Mayo '!AB55+Junio!AB55+Julio!AB55+Agosto!AB55+Septiembre!AB55+'Octubre '!AB55+Noviembre!AB55+'Diciembre '!AB55</f>
        <v>0</v>
      </c>
      <c r="AC55" s="8">
        <f>+Enero!AC55+Febrero!AC55+MARZO!AC55+'Abril '!AC55+'Mayo '!AC55+Junio!AC55+Julio!AC55+Agosto!AC55+Septiembre!AC55+'Octubre '!AC55+Noviembre!AC55+'Diciembre '!AC55</f>
        <v>0</v>
      </c>
      <c r="AD55" s="8">
        <f>+Enero!AD55+Febrero!AD55+MARZO!AD55+'Abril '!AD55+'Mayo '!AD55+Junio!AD55+Julio!AD55+Agosto!AD55+Septiembre!AD55+'Octubre '!AD55+Noviembre!AD55+'Diciembre '!AD55</f>
        <v>0</v>
      </c>
      <c r="AE55" s="8">
        <f>+Enero!AE55+Febrero!AE55+MARZO!AE55+'Abril '!AE55+'Mayo '!AE55+Junio!AE55+Julio!AE55+Agosto!AE55+Septiembre!AE55+'Octubre '!AE55+Noviembre!AE55+'Diciembre '!AE55</f>
        <v>0</v>
      </c>
      <c r="AF55" s="8">
        <f>+Enero!AF55+Febrero!AF55+MARZO!AF55+'Abril '!AF55+'Mayo '!AF55+Junio!AF55+Julio!AF55+Agosto!AF55+Septiembre!AF55+'Octubre '!AF55+Noviembre!AF55+'Diciembre '!AF55</f>
        <v>0</v>
      </c>
      <c r="AG55" s="8">
        <f>+Enero!AG55+Febrero!AG55+MARZO!AG55+'Abril '!AG55+'Mayo '!AG55+Junio!AG55+Julio!AG55+Agosto!AG55+Septiembre!AG55+'Octubre '!AG55+Noviembre!AG55+'Diciembre '!AG55</f>
        <v>0</v>
      </c>
      <c r="AH55" s="8">
        <f>+Enero!AH55+Febrero!AH55+MARZO!AH55+'Abril '!AH55+'Mayo '!AH55+Junio!AH55+Julio!AH55+Agosto!AH55+Septiembre!AH55+'Octubre '!AH55+Noviembre!AH55+'Diciembre '!AH55</f>
        <v>0</v>
      </c>
      <c r="AI55" s="8">
        <f>+Enero!AI55+Febrero!AI55+MARZO!AI55+'Abril '!AI55+'Mayo '!AI55+Junio!AI55+Julio!AI55+Agosto!AI55+Septiembre!AI55+'Octubre '!AI55+Noviembre!AI55+'Diciembre '!AI55</f>
        <v>0</v>
      </c>
      <c r="AJ55" s="8">
        <f>+Enero!AJ55+Febrero!AJ55+MARZO!AJ55+'Abril '!AJ55+'Mayo '!AJ55+Junio!AJ55+Julio!AJ55+Agosto!AJ55+Septiembre!AJ55+'Octubre '!AJ55+Noviembre!AJ55+'Diciembre '!AJ55</f>
        <v>0</v>
      </c>
      <c r="AK55" s="8">
        <f>+Enero!AK55+Febrero!AK55+MARZO!AK55+'Abril '!AK55+'Mayo '!AK55+Junio!AK55+Julio!AK55+Agosto!AK55+Septiembre!AK55+'Octubre '!AK55+Noviembre!AK55+'Diciembre '!AK55</f>
        <v>0</v>
      </c>
      <c r="AL55" s="8">
        <f>+Enero!AL55+Febrero!AL55+MARZO!AL55+'Abril '!AL55+'Mayo '!AL55+Junio!AL55+Julio!AL55+Agosto!AL55+Septiembre!AL55+'Octubre '!AL55+Noviembre!AL55+'Diciembre '!AL55</f>
        <v>0</v>
      </c>
      <c r="AM55" s="8">
        <f>+Enero!AM55+Febrero!AM55+MARZO!AM55+'Abril '!AM55+'Mayo '!AM55+Junio!AM55+Julio!AM55+Agosto!AM55+Septiembre!AM55+'Octubre '!AM55+Noviembre!AM55+'Diciembre '!AM55</f>
        <v>0</v>
      </c>
      <c r="AN55" s="8">
        <f>+Enero!AN55+Febrero!AN55+MARZO!AN55+'Abril '!AN55+'Mayo '!AN55+Junio!AN55+Julio!AN55+Agosto!AN55+Septiembre!AN55+'Octubre '!AN55+Noviembre!AN55+'Diciembre '!AN55</f>
        <v>0</v>
      </c>
      <c r="AO55" s="8">
        <f>+Enero!AO55+Febrero!AO55+MARZO!AO55+'Abril '!AO55+'Mayo '!AO55+Junio!AO55+Julio!AO55+Agosto!AO55+Septiembre!AO55+'Octubre '!AO55+Noviembre!AO55+'Diciembre '!AO55</f>
        <v>0</v>
      </c>
      <c r="AP55" s="8">
        <f>+Enero!AP55+Febrero!AP55+MARZO!AP55+'Abril '!AP55+'Mayo '!AP55+Junio!AP55+Julio!AP55+Agosto!AP55+Septiembre!AP55+'Octubre '!AP55+Noviembre!AP55+'Diciembre '!AP55</f>
        <v>0</v>
      </c>
      <c r="AQ55" s="8">
        <f>+Enero!AQ55+Febrero!AQ55+MARZO!AQ55+'Abril '!AQ55+'Mayo '!AQ55+Junio!AQ55+Julio!AQ55+Agosto!AQ55+Septiembre!AQ55+'Octubre '!AQ55+Noviembre!AQ55+'Diciembre '!AQ55</f>
        <v>0</v>
      </c>
      <c r="AR55" s="8">
        <f>+Enero!AR55+Febrero!AR55+MARZO!AR55+'Abril '!AR55+'Mayo '!AR55+Junio!AR55+Julio!AR55+Agosto!AR55+Septiembre!AR55+'Octubre '!AR55+Noviembre!AR55+'Diciembre '!AR55</f>
        <v>0</v>
      </c>
      <c r="AS55" s="8">
        <f>+Enero!AS55+Febrero!AS55+MARZO!AS55+'Abril '!AS55+'Mayo '!AS55+Junio!AS55+Julio!AS55+Agosto!AS55+Septiembre!AS55+'Octubre '!AS55+Noviembre!AS55+'Diciembre '!AS55</f>
        <v>0</v>
      </c>
      <c r="AT55" s="8">
        <f>+Enero!AT55+Febrero!AT55+MARZO!AT55+'Abril '!AT55+'Mayo '!AT55+Junio!AT55+Julio!AT55+Agosto!AT55+Septiembre!AT55+'Octubre '!AT55+Noviembre!AT55+'Diciembre '!AT55</f>
        <v>0</v>
      </c>
      <c r="AU55" s="8">
        <f>+Enero!AU55+Febrero!AU55+MARZO!AU55+'Abril '!AU55+'Mayo '!AU55+Junio!AU55+Julio!AU55+Agosto!AU55+Septiembre!AU55+'Octubre '!AU55+Noviembre!AU55+'Diciembre '!AU55</f>
        <v>0</v>
      </c>
      <c r="AV55" s="239" t="s">
        <v>120</v>
      </c>
    </row>
    <row r="56" spans="1:48" x14ac:dyDescent="0.2">
      <c r="A56" s="87" t="s">
        <v>52</v>
      </c>
      <c r="B56" s="256">
        <f>SUM(C56+D56)</f>
        <v>0</v>
      </c>
      <c r="C56" s="256">
        <f t="shared" si="5"/>
        <v>0</v>
      </c>
      <c r="D56" s="257">
        <f t="shared" si="5"/>
        <v>0</v>
      </c>
      <c r="E56" s="8">
        <f>+Enero!E56+Febrero!E56+MARZO!E56+'Abril '!E56+'Mayo '!E56+Junio!E56+Julio!E56+Agosto!E56+Septiembre!E56+'Octubre '!E56+Noviembre!E56+'Diciembre '!E56</f>
        <v>0</v>
      </c>
      <c r="F56" s="8">
        <f>+Enero!F56+Febrero!F56+MARZO!F56+'Abril '!F56+'Mayo '!F56+Junio!F56+Julio!F56+Agosto!F56+Septiembre!F56+'Octubre '!F56+Noviembre!F56+'Diciembre '!F56</f>
        <v>0</v>
      </c>
      <c r="G56" s="8">
        <f>+Enero!G56+Febrero!G56+MARZO!G56+'Abril '!G56+'Mayo '!G56+Junio!G56+Julio!G56+Agosto!G56+Septiembre!G56+'Octubre '!G56+Noviembre!G56+'Diciembre '!G56</f>
        <v>0</v>
      </c>
      <c r="H56" s="8">
        <f>+Enero!H56+Febrero!H56+MARZO!H56+'Abril '!H56+'Mayo '!H56+Junio!H56+Julio!H56+Agosto!H56+Septiembre!H56+'Octubre '!H56+Noviembre!H56+'Diciembre '!H56</f>
        <v>0</v>
      </c>
      <c r="I56" s="8">
        <f>+Enero!I56+Febrero!I56+MARZO!I56+'Abril '!I56+'Mayo '!I56+Junio!I56+Julio!I56+Agosto!I56+Septiembre!I56+'Octubre '!I56+Noviembre!I56+'Diciembre '!I56</f>
        <v>0</v>
      </c>
      <c r="J56" s="8">
        <f>+Enero!J56+Febrero!J56+MARZO!J56+'Abril '!J56+'Mayo '!J56+Junio!J56+Julio!J56+Agosto!J56+Septiembre!J56+'Octubre '!J56+Noviembre!J56+'Diciembre '!J56</f>
        <v>0</v>
      </c>
      <c r="K56" s="8">
        <f>+Enero!K56+Febrero!K56+MARZO!K56+'Abril '!K56+'Mayo '!K56+Junio!K56+Julio!K56+Agosto!K56+Septiembre!K56+'Octubre '!K56+Noviembre!K56+'Diciembre '!K56</f>
        <v>0</v>
      </c>
      <c r="L56" s="8">
        <f>+Enero!L56+Febrero!L56+MARZO!L56+'Abril '!L56+'Mayo '!L56+Junio!L56+Julio!L56+Agosto!L56+Septiembre!L56+'Octubre '!L56+Noviembre!L56+'Diciembre '!L56</f>
        <v>0</v>
      </c>
      <c r="M56" s="8">
        <f>+Enero!M56+Febrero!M56+MARZO!M56+'Abril '!M56+'Mayo '!M56+Junio!M56+Julio!M56+Agosto!M56+Septiembre!M56+'Octubre '!M56+Noviembre!M56+'Diciembre '!M56</f>
        <v>0</v>
      </c>
      <c r="N56" s="8">
        <f>+Enero!N56+Febrero!N56+MARZO!N56+'Abril '!N56+'Mayo '!N56+Junio!N56+Julio!N56+Agosto!N56+Septiembre!N56+'Octubre '!N56+Noviembre!N56+'Diciembre '!N56</f>
        <v>0</v>
      </c>
      <c r="O56" s="8">
        <f>+Enero!O56+Febrero!O56+MARZO!O56+'Abril '!O56+'Mayo '!O56+Junio!O56+Julio!O56+Agosto!O56+Septiembre!O56+'Octubre '!O56+Noviembre!O56+'Diciembre '!O56</f>
        <v>0</v>
      </c>
      <c r="P56" s="8">
        <f>+Enero!P56+Febrero!P56+MARZO!P56+'Abril '!P56+'Mayo '!P56+Junio!P56+Julio!P56+Agosto!P56+Septiembre!P56+'Octubre '!P56+Noviembre!P56+'Diciembre '!P56</f>
        <v>0</v>
      </c>
      <c r="Q56" s="8">
        <f>+Enero!Q56+Febrero!Q56+MARZO!Q56+'Abril '!Q56+'Mayo '!Q56+Junio!Q56+Julio!Q56+Agosto!Q56+Septiembre!Q56+'Octubre '!Q56+Noviembre!Q56+'Diciembre '!Q56</f>
        <v>0</v>
      </c>
      <c r="R56" s="8">
        <f>+Enero!R56+Febrero!R56+MARZO!R56+'Abril '!R56+'Mayo '!R56+Junio!R56+Julio!R56+Agosto!R56+Septiembre!R56+'Octubre '!R56+Noviembre!R56+'Diciembre '!R56</f>
        <v>0</v>
      </c>
      <c r="S56" s="8">
        <f>+Enero!S56+Febrero!S56+MARZO!S56+'Abril '!S56+'Mayo '!S56+Junio!S56+Julio!S56+Agosto!S56+Septiembre!S56+'Octubre '!S56+Noviembre!S56+'Diciembre '!S56</f>
        <v>0</v>
      </c>
      <c r="T56" s="8">
        <f>+Enero!T56+Febrero!T56+MARZO!T56+'Abril '!T56+'Mayo '!T56+Junio!T56+Julio!T56+Agosto!T56+Septiembre!T56+'Octubre '!T56+Noviembre!T56+'Diciembre '!T56</f>
        <v>0</v>
      </c>
      <c r="U56" s="8">
        <f>+Enero!U56+Febrero!U56+MARZO!U56+'Abril '!U56+'Mayo '!U56+Junio!U56+Julio!U56+Agosto!U56+Septiembre!U56+'Octubre '!U56+Noviembre!U56+'Diciembre '!U56</f>
        <v>0</v>
      </c>
      <c r="V56" s="8">
        <f>+Enero!V56+Febrero!V56+MARZO!V56+'Abril '!V56+'Mayo '!V56+Junio!V56+Julio!V56+Agosto!V56+Septiembre!V56+'Octubre '!V56+Noviembre!V56+'Diciembre '!V56</f>
        <v>0</v>
      </c>
      <c r="W56" s="8">
        <f>+Enero!W56+Febrero!W56+MARZO!W56+'Abril '!W56+'Mayo '!W56+Junio!W56+Julio!W56+Agosto!W56+Septiembre!W56+'Octubre '!W56+Noviembre!W56+'Diciembre '!W56</f>
        <v>0</v>
      </c>
      <c r="X56" s="8">
        <f>+Enero!X56+Febrero!X56+MARZO!X56+'Abril '!X56+'Mayo '!X56+Junio!X56+Julio!X56+Agosto!X56+Septiembre!X56+'Octubre '!X56+Noviembre!X56+'Diciembre '!X56</f>
        <v>0</v>
      </c>
      <c r="Y56" s="8">
        <f>+Enero!Y56+Febrero!Y56+MARZO!Y56+'Abril '!Y56+'Mayo '!Y56+Junio!Y56+Julio!Y56+Agosto!Y56+Septiembre!Y56+'Octubre '!Y56+Noviembre!Y56+'Diciembre '!Y56</f>
        <v>0</v>
      </c>
      <c r="Z56" s="8">
        <f>+Enero!Z56+Febrero!Z56+MARZO!Z56+'Abril '!Z56+'Mayo '!Z56+Junio!Z56+Julio!Z56+Agosto!Z56+Septiembre!Z56+'Octubre '!Z56+Noviembre!Z56+'Diciembre '!Z56</f>
        <v>0</v>
      </c>
      <c r="AA56" s="8">
        <f>+Enero!AA56+Febrero!AA56+MARZO!AA56+'Abril '!AA56+'Mayo '!AA56+Junio!AA56+Julio!AA56+Agosto!AA56+Septiembre!AA56+'Octubre '!AA56+Noviembre!AA56+'Diciembre '!AA56</f>
        <v>0</v>
      </c>
      <c r="AB56" s="8">
        <f>+Enero!AB56+Febrero!AB56+MARZO!AB56+'Abril '!AB56+'Mayo '!AB56+Junio!AB56+Julio!AB56+Agosto!AB56+Septiembre!AB56+'Octubre '!AB56+Noviembre!AB56+'Diciembre '!AB56</f>
        <v>0</v>
      </c>
      <c r="AC56" s="8">
        <f>+Enero!AC56+Febrero!AC56+MARZO!AC56+'Abril '!AC56+'Mayo '!AC56+Junio!AC56+Julio!AC56+Agosto!AC56+Septiembre!AC56+'Octubre '!AC56+Noviembre!AC56+'Diciembre '!AC56</f>
        <v>0</v>
      </c>
      <c r="AD56" s="8">
        <f>+Enero!AD56+Febrero!AD56+MARZO!AD56+'Abril '!AD56+'Mayo '!AD56+Junio!AD56+Julio!AD56+Agosto!AD56+Septiembre!AD56+'Octubre '!AD56+Noviembre!AD56+'Diciembre '!AD56</f>
        <v>0</v>
      </c>
      <c r="AE56" s="8">
        <f>+Enero!AE56+Febrero!AE56+MARZO!AE56+'Abril '!AE56+'Mayo '!AE56+Junio!AE56+Julio!AE56+Agosto!AE56+Septiembre!AE56+'Octubre '!AE56+Noviembre!AE56+'Diciembre '!AE56</f>
        <v>0</v>
      </c>
      <c r="AF56" s="8">
        <f>+Enero!AF56+Febrero!AF56+MARZO!AF56+'Abril '!AF56+'Mayo '!AF56+Junio!AF56+Julio!AF56+Agosto!AF56+Septiembre!AF56+'Octubre '!AF56+Noviembre!AF56+'Diciembre '!AF56</f>
        <v>0</v>
      </c>
      <c r="AG56" s="8">
        <f>+Enero!AG56+Febrero!AG56+MARZO!AG56+'Abril '!AG56+'Mayo '!AG56+Junio!AG56+Julio!AG56+Agosto!AG56+Septiembre!AG56+'Octubre '!AG56+Noviembre!AG56+'Diciembre '!AG56</f>
        <v>0</v>
      </c>
      <c r="AH56" s="8">
        <f>+Enero!AH56+Febrero!AH56+MARZO!AH56+'Abril '!AH56+'Mayo '!AH56+Junio!AH56+Julio!AH56+Agosto!AH56+Septiembre!AH56+'Octubre '!AH56+Noviembre!AH56+'Diciembre '!AH56</f>
        <v>0</v>
      </c>
      <c r="AI56" s="8">
        <f>+Enero!AI56+Febrero!AI56+MARZO!AI56+'Abril '!AI56+'Mayo '!AI56+Junio!AI56+Julio!AI56+Agosto!AI56+Septiembre!AI56+'Octubre '!AI56+Noviembre!AI56+'Diciembre '!AI56</f>
        <v>0</v>
      </c>
      <c r="AJ56" s="8">
        <f>+Enero!AJ56+Febrero!AJ56+MARZO!AJ56+'Abril '!AJ56+'Mayo '!AJ56+Junio!AJ56+Julio!AJ56+Agosto!AJ56+Septiembre!AJ56+'Octubre '!AJ56+Noviembre!AJ56+'Diciembre '!AJ56</f>
        <v>0</v>
      </c>
      <c r="AK56" s="8">
        <f>+Enero!AK56+Febrero!AK56+MARZO!AK56+'Abril '!AK56+'Mayo '!AK56+Junio!AK56+Julio!AK56+Agosto!AK56+Septiembre!AK56+'Octubre '!AK56+Noviembre!AK56+'Diciembre '!AK56</f>
        <v>0</v>
      </c>
      <c r="AL56" s="8">
        <f>+Enero!AL56+Febrero!AL56+MARZO!AL56+'Abril '!AL56+'Mayo '!AL56+Junio!AL56+Julio!AL56+Agosto!AL56+Septiembre!AL56+'Octubre '!AL56+Noviembre!AL56+'Diciembre '!AL56</f>
        <v>0</v>
      </c>
      <c r="AM56" s="8">
        <f>+Enero!AM56+Febrero!AM56+MARZO!AM56+'Abril '!AM56+'Mayo '!AM56+Junio!AM56+Julio!AM56+Agosto!AM56+Septiembre!AM56+'Octubre '!AM56+Noviembre!AM56+'Diciembre '!AM56</f>
        <v>0</v>
      </c>
      <c r="AN56" s="8">
        <f>+Enero!AN56+Febrero!AN56+MARZO!AN56+'Abril '!AN56+'Mayo '!AN56+Junio!AN56+Julio!AN56+Agosto!AN56+Septiembre!AN56+'Octubre '!AN56+Noviembre!AN56+'Diciembre '!AN56</f>
        <v>0</v>
      </c>
      <c r="AO56" s="8">
        <f>+Enero!AO56+Febrero!AO56+MARZO!AO56+'Abril '!AO56+'Mayo '!AO56+Junio!AO56+Julio!AO56+Agosto!AO56+Septiembre!AO56+'Octubre '!AO56+Noviembre!AO56+'Diciembre '!AO56</f>
        <v>0</v>
      </c>
      <c r="AP56" s="8">
        <f>+Enero!AP56+Febrero!AP56+MARZO!AP56+'Abril '!AP56+'Mayo '!AP56+Junio!AP56+Julio!AP56+Agosto!AP56+Septiembre!AP56+'Octubre '!AP56+Noviembre!AP56+'Diciembre '!AP56</f>
        <v>0</v>
      </c>
      <c r="AQ56" s="8">
        <f>+Enero!AQ56+Febrero!AQ56+MARZO!AQ56+'Abril '!AQ56+'Mayo '!AQ56+Junio!AQ56+Julio!AQ56+Agosto!AQ56+Septiembre!AQ56+'Octubre '!AQ56+Noviembre!AQ56+'Diciembre '!AQ56</f>
        <v>0</v>
      </c>
      <c r="AR56" s="8">
        <f>+Enero!AR56+Febrero!AR56+MARZO!AR56+'Abril '!AR56+'Mayo '!AR56+Junio!AR56+Julio!AR56+Agosto!AR56+Septiembre!AR56+'Octubre '!AR56+Noviembre!AR56+'Diciembre '!AR56</f>
        <v>0</v>
      </c>
      <c r="AS56" s="8">
        <f>+Enero!AS56+Febrero!AS56+MARZO!AS56+'Abril '!AS56+'Mayo '!AS56+Junio!AS56+Julio!AS56+Agosto!AS56+Septiembre!AS56+'Octubre '!AS56+Noviembre!AS56+'Diciembre '!AS56</f>
        <v>0</v>
      </c>
      <c r="AT56" s="8">
        <f>+Enero!AT56+Febrero!AT56+MARZO!AT56+'Abril '!AT56+'Mayo '!AT56+Junio!AT56+Julio!AT56+Agosto!AT56+Septiembre!AT56+'Octubre '!AT56+Noviembre!AT56+'Diciembre '!AT56</f>
        <v>0</v>
      </c>
      <c r="AU56" s="8">
        <f>+Enero!AU56+Febrero!AU56+MARZO!AU56+'Abril '!AU56+'Mayo '!AU56+Junio!AU56+Julio!AU56+Agosto!AU56+Septiembre!AU56+'Octubre '!AU56+Noviembre!AU56+'Diciembre '!AU56</f>
        <v>0</v>
      </c>
      <c r="AV56" s="239" t="s">
        <v>120</v>
      </c>
    </row>
    <row r="57" spans="1:48" x14ac:dyDescent="0.2">
      <c r="A57" s="87" t="s">
        <v>53</v>
      </c>
      <c r="B57" s="256">
        <f>SUM(C57+D57)</f>
        <v>0</v>
      </c>
      <c r="C57" s="256">
        <f t="shared" si="5"/>
        <v>0</v>
      </c>
      <c r="D57" s="257">
        <f t="shared" si="5"/>
        <v>0</v>
      </c>
      <c r="E57" s="8">
        <f>+Enero!E57+Febrero!E57+MARZO!E57+'Abril '!E57+'Mayo '!E57+Junio!E57+Julio!E57+Agosto!E57+Septiembre!E57+'Octubre '!E57+Noviembre!E57+'Diciembre '!E57</f>
        <v>0</v>
      </c>
      <c r="F57" s="8">
        <f>+Enero!F57+Febrero!F57+MARZO!F57+'Abril '!F57+'Mayo '!F57+Junio!F57+Julio!F57+Agosto!F57+Septiembre!F57+'Octubre '!F57+Noviembre!F57+'Diciembre '!F57</f>
        <v>0</v>
      </c>
      <c r="G57" s="8">
        <f>+Enero!G57+Febrero!G57+MARZO!G57+'Abril '!G57+'Mayo '!G57+Junio!G57+Julio!G57+Agosto!G57+Septiembre!G57+'Octubre '!G57+Noviembre!G57+'Diciembre '!G57</f>
        <v>0</v>
      </c>
      <c r="H57" s="8">
        <f>+Enero!H57+Febrero!H57+MARZO!H57+'Abril '!H57+'Mayo '!H57+Junio!H57+Julio!H57+Agosto!H57+Septiembre!H57+'Octubre '!H57+Noviembre!H57+'Diciembre '!H57</f>
        <v>0</v>
      </c>
      <c r="I57" s="8">
        <f>+Enero!I57+Febrero!I57+MARZO!I57+'Abril '!I57+'Mayo '!I57+Junio!I57+Julio!I57+Agosto!I57+Septiembre!I57+'Octubre '!I57+Noviembre!I57+'Diciembre '!I57</f>
        <v>0</v>
      </c>
      <c r="J57" s="8">
        <f>+Enero!J57+Febrero!J57+MARZO!J57+'Abril '!J57+'Mayo '!J57+Junio!J57+Julio!J57+Agosto!J57+Septiembre!J57+'Octubre '!J57+Noviembre!J57+'Diciembre '!J57</f>
        <v>0</v>
      </c>
      <c r="K57" s="8">
        <f>+Enero!K57+Febrero!K57+MARZO!K57+'Abril '!K57+'Mayo '!K57+Junio!K57+Julio!K57+Agosto!K57+Septiembre!K57+'Octubre '!K57+Noviembre!K57+'Diciembre '!K57</f>
        <v>0</v>
      </c>
      <c r="L57" s="8">
        <f>+Enero!L57+Febrero!L57+MARZO!L57+'Abril '!L57+'Mayo '!L57+Junio!L57+Julio!L57+Agosto!L57+Septiembre!L57+'Octubre '!L57+Noviembre!L57+'Diciembre '!L57</f>
        <v>0</v>
      </c>
      <c r="M57" s="8">
        <f>+Enero!M57+Febrero!M57+MARZO!M57+'Abril '!M57+'Mayo '!M57+Junio!M57+Julio!M57+Agosto!M57+Septiembre!M57+'Octubre '!M57+Noviembre!M57+'Diciembre '!M57</f>
        <v>0</v>
      </c>
      <c r="N57" s="8">
        <f>+Enero!N57+Febrero!N57+MARZO!N57+'Abril '!N57+'Mayo '!N57+Junio!N57+Julio!N57+Agosto!N57+Septiembre!N57+'Octubre '!N57+Noviembre!N57+'Diciembre '!N57</f>
        <v>0</v>
      </c>
      <c r="O57" s="8">
        <f>+Enero!O57+Febrero!O57+MARZO!O57+'Abril '!O57+'Mayo '!O57+Junio!O57+Julio!O57+Agosto!O57+Septiembre!O57+'Octubre '!O57+Noviembre!O57+'Diciembre '!O57</f>
        <v>0</v>
      </c>
      <c r="P57" s="8">
        <f>+Enero!P57+Febrero!P57+MARZO!P57+'Abril '!P57+'Mayo '!P57+Junio!P57+Julio!P57+Agosto!P57+Septiembre!P57+'Octubre '!P57+Noviembre!P57+'Diciembre '!P57</f>
        <v>0</v>
      </c>
      <c r="Q57" s="8">
        <f>+Enero!Q57+Febrero!Q57+MARZO!Q57+'Abril '!Q57+'Mayo '!Q57+Junio!Q57+Julio!Q57+Agosto!Q57+Septiembre!Q57+'Octubre '!Q57+Noviembre!Q57+'Diciembre '!Q57</f>
        <v>0</v>
      </c>
      <c r="R57" s="8">
        <f>+Enero!R57+Febrero!R57+MARZO!R57+'Abril '!R57+'Mayo '!R57+Junio!R57+Julio!R57+Agosto!R57+Septiembre!R57+'Octubre '!R57+Noviembre!R57+'Diciembre '!R57</f>
        <v>0</v>
      </c>
      <c r="S57" s="8">
        <f>+Enero!S57+Febrero!S57+MARZO!S57+'Abril '!S57+'Mayo '!S57+Junio!S57+Julio!S57+Agosto!S57+Septiembre!S57+'Octubre '!S57+Noviembre!S57+'Diciembre '!S57</f>
        <v>0</v>
      </c>
      <c r="T57" s="8">
        <f>+Enero!T57+Febrero!T57+MARZO!T57+'Abril '!T57+'Mayo '!T57+Junio!T57+Julio!T57+Agosto!T57+Septiembre!T57+'Octubre '!T57+Noviembre!T57+'Diciembre '!T57</f>
        <v>0</v>
      </c>
      <c r="U57" s="8">
        <f>+Enero!U57+Febrero!U57+MARZO!U57+'Abril '!U57+'Mayo '!U57+Junio!U57+Julio!U57+Agosto!U57+Septiembre!U57+'Octubre '!U57+Noviembre!U57+'Diciembre '!U57</f>
        <v>0</v>
      </c>
      <c r="V57" s="8">
        <f>+Enero!V57+Febrero!V57+MARZO!V57+'Abril '!V57+'Mayo '!V57+Junio!V57+Julio!V57+Agosto!V57+Septiembre!V57+'Octubre '!V57+Noviembre!V57+'Diciembre '!V57</f>
        <v>0</v>
      </c>
      <c r="W57" s="8">
        <f>+Enero!W57+Febrero!W57+MARZO!W57+'Abril '!W57+'Mayo '!W57+Junio!W57+Julio!W57+Agosto!W57+Septiembre!W57+'Octubre '!W57+Noviembre!W57+'Diciembre '!W57</f>
        <v>0</v>
      </c>
      <c r="X57" s="8">
        <f>+Enero!X57+Febrero!X57+MARZO!X57+'Abril '!X57+'Mayo '!X57+Junio!X57+Julio!X57+Agosto!X57+Septiembre!X57+'Octubre '!X57+Noviembre!X57+'Diciembre '!X57</f>
        <v>0</v>
      </c>
      <c r="Y57" s="8">
        <f>+Enero!Y57+Febrero!Y57+MARZO!Y57+'Abril '!Y57+'Mayo '!Y57+Junio!Y57+Julio!Y57+Agosto!Y57+Septiembre!Y57+'Octubre '!Y57+Noviembre!Y57+'Diciembre '!Y57</f>
        <v>0</v>
      </c>
      <c r="Z57" s="8">
        <f>+Enero!Z57+Febrero!Z57+MARZO!Z57+'Abril '!Z57+'Mayo '!Z57+Junio!Z57+Julio!Z57+Agosto!Z57+Septiembre!Z57+'Octubre '!Z57+Noviembre!Z57+'Diciembre '!Z57</f>
        <v>0</v>
      </c>
      <c r="AA57" s="8">
        <f>+Enero!AA57+Febrero!AA57+MARZO!AA57+'Abril '!AA57+'Mayo '!AA57+Junio!AA57+Julio!AA57+Agosto!AA57+Septiembre!AA57+'Octubre '!AA57+Noviembre!AA57+'Diciembre '!AA57</f>
        <v>0</v>
      </c>
      <c r="AB57" s="8">
        <f>+Enero!AB57+Febrero!AB57+MARZO!AB57+'Abril '!AB57+'Mayo '!AB57+Junio!AB57+Julio!AB57+Agosto!AB57+Septiembre!AB57+'Octubre '!AB57+Noviembre!AB57+'Diciembre '!AB57</f>
        <v>0</v>
      </c>
      <c r="AC57" s="8">
        <f>+Enero!AC57+Febrero!AC57+MARZO!AC57+'Abril '!AC57+'Mayo '!AC57+Junio!AC57+Julio!AC57+Agosto!AC57+Septiembre!AC57+'Octubre '!AC57+Noviembre!AC57+'Diciembre '!AC57</f>
        <v>0</v>
      </c>
      <c r="AD57" s="8">
        <f>+Enero!AD57+Febrero!AD57+MARZO!AD57+'Abril '!AD57+'Mayo '!AD57+Junio!AD57+Julio!AD57+Agosto!AD57+Septiembre!AD57+'Octubre '!AD57+Noviembre!AD57+'Diciembre '!AD57</f>
        <v>0</v>
      </c>
      <c r="AE57" s="8">
        <f>+Enero!AE57+Febrero!AE57+MARZO!AE57+'Abril '!AE57+'Mayo '!AE57+Junio!AE57+Julio!AE57+Agosto!AE57+Septiembre!AE57+'Octubre '!AE57+Noviembre!AE57+'Diciembre '!AE57</f>
        <v>0</v>
      </c>
      <c r="AF57" s="8">
        <f>+Enero!AF57+Febrero!AF57+MARZO!AF57+'Abril '!AF57+'Mayo '!AF57+Junio!AF57+Julio!AF57+Agosto!AF57+Septiembre!AF57+'Octubre '!AF57+Noviembre!AF57+'Diciembre '!AF57</f>
        <v>0</v>
      </c>
      <c r="AG57" s="8">
        <f>+Enero!AG57+Febrero!AG57+MARZO!AG57+'Abril '!AG57+'Mayo '!AG57+Junio!AG57+Julio!AG57+Agosto!AG57+Septiembre!AG57+'Octubre '!AG57+Noviembre!AG57+'Diciembre '!AG57</f>
        <v>0</v>
      </c>
      <c r="AH57" s="8">
        <f>+Enero!AH57+Febrero!AH57+MARZO!AH57+'Abril '!AH57+'Mayo '!AH57+Junio!AH57+Julio!AH57+Agosto!AH57+Septiembre!AH57+'Octubre '!AH57+Noviembre!AH57+'Diciembre '!AH57</f>
        <v>0</v>
      </c>
      <c r="AI57" s="8">
        <f>+Enero!AI57+Febrero!AI57+MARZO!AI57+'Abril '!AI57+'Mayo '!AI57+Junio!AI57+Julio!AI57+Agosto!AI57+Septiembre!AI57+'Octubre '!AI57+Noviembre!AI57+'Diciembre '!AI57</f>
        <v>0</v>
      </c>
      <c r="AJ57" s="8">
        <f>+Enero!AJ57+Febrero!AJ57+MARZO!AJ57+'Abril '!AJ57+'Mayo '!AJ57+Junio!AJ57+Julio!AJ57+Agosto!AJ57+Septiembre!AJ57+'Octubre '!AJ57+Noviembre!AJ57+'Diciembre '!AJ57</f>
        <v>0</v>
      </c>
      <c r="AK57" s="8">
        <f>+Enero!AK57+Febrero!AK57+MARZO!AK57+'Abril '!AK57+'Mayo '!AK57+Junio!AK57+Julio!AK57+Agosto!AK57+Septiembre!AK57+'Octubre '!AK57+Noviembre!AK57+'Diciembre '!AK57</f>
        <v>0</v>
      </c>
      <c r="AL57" s="8">
        <f>+Enero!AL57+Febrero!AL57+MARZO!AL57+'Abril '!AL57+'Mayo '!AL57+Junio!AL57+Julio!AL57+Agosto!AL57+Septiembre!AL57+'Octubre '!AL57+Noviembre!AL57+'Diciembre '!AL57</f>
        <v>0</v>
      </c>
      <c r="AM57" s="8">
        <f>+Enero!AM57+Febrero!AM57+MARZO!AM57+'Abril '!AM57+'Mayo '!AM57+Junio!AM57+Julio!AM57+Agosto!AM57+Septiembre!AM57+'Octubre '!AM57+Noviembre!AM57+'Diciembre '!AM57</f>
        <v>0</v>
      </c>
      <c r="AN57" s="8">
        <f>+Enero!AN57+Febrero!AN57+MARZO!AN57+'Abril '!AN57+'Mayo '!AN57+Junio!AN57+Julio!AN57+Agosto!AN57+Septiembre!AN57+'Octubre '!AN57+Noviembre!AN57+'Diciembre '!AN57</f>
        <v>0</v>
      </c>
      <c r="AO57" s="8">
        <f>+Enero!AO57+Febrero!AO57+MARZO!AO57+'Abril '!AO57+'Mayo '!AO57+Junio!AO57+Julio!AO57+Agosto!AO57+Septiembre!AO57+'Octubre '!AO57+Noviembre!AO57+'Diciembre '!AO57</f>
        <v>0</v>
      </c>
      <c r="AP57" s="8">
        <f>+Enero!AP57+Febrero!AP57+MARZO!AP57+'Abril '!AP57+'Mayo '!AP57+Junio!AP57+Julio!AP57+Agosto!AP57+Septiembre!AP57+'Octubre '!AP57+Noviembre!AP57+'Diciembre '!AP57</f>
        <v>0</v>
      </c>
      <c r="AQ57" s="8">
        <f>+Enero!AQ57+Febrero!AQ57+MARZO!AQ57+'Abril '!AQ57+'Mayo '!AQ57+Junio!AQ57+Julio!AQ57+Agosto!AQ57+Septiembre!AQ57+'Octubre '!AQ57+Noviembre!AQ57+'Diciembre '!AQ57</f>
        <v>0</v>
      </c>
      <c r="AR57" s="8">
        <f>+Enero!AR57+Febrero!AR57+MARZO!AR57+'Abril '!AR57+'Mayo '!AR57+Junio!AR57+Julio!AR57+Agosto!AR57+Septiembre!AR57+'Octubre '!AR57+Noviembre!AR57+'Diciembre '!AR57</f>
        <v>0</v>
      </c>
      <c r="AS57" s="8">
        <f>+Enero!AS57+Febrero!AS57+MARZO!AS57+'Abril '!AS57+'Mayo '!AS57+Junio!AS57+Julio!AS57+Agosto!AS57+Septiembre!AS57+'Octubre '!AS57+Noviembre!AS57+'Diciembre '!AS57</f>
        <v>0</v>
      </c>
      <c r="AT57" s="8">
        <f>+Enero!AT57+Febrero!AT57+MARZO!AT57+'Abril '!AT57+'Mayo '!AT57+Junio!AT57+Julio!AT57+Agosto!AT57+Septiembre!AT57+'Octubre '!AT57+Noviembre!AT57+'Diciembre '!AT57</f>
        <v>0</v>
      </c>
      <c r="AU57" s="8">
        <f>+Enero!AU57+Febrero!AU57+MARZO!AU57+'Abril '!AU57+'Mayo '!AU57+Junio!AU57+Julio!AU57+Agosto!AU57+Septiembre!AU57+'Octubre '!AU57+Noviembre!AU57+'Diciembre '!AU57</f>
        <v>0</v>
      </c>
      <c r="AV57" s="239" t="s">
        <v>120</v>
      </c>
    </row>
    <row r="58" spans="1:48" x14ac:dyDescent="0.2">
      <c r="A58" s="87" t="s">
        <v>54</v>
      </c>
      <c r="B58" s="256">
        <f>SUM(C58+D58)</f>
        <v>0</v>
      </c>
      <c r="C58" s="256">
        <f t="shared" si="5"/>
        <v>0</v>
      </c>
      <c r="D58" s="257">
        <f t="shared" si="5"/>
        <v>0</v>
      </c>
      <c r="E58" s="8">
        <f>+Enero!E58+Febrero!E58+MARZO!E58+'Abril '!E58+'Mayo '!E58+Junio!E58+Julio!E58+Agosto!E58+Septiembre!E58+'Octubre '!E58+Noviembre!E58+'Diciembre '!E58</f>
        <v>0</v>
      </c>
      <c r="F58" s="8">
        <f>+Enero!F58+Febrero!F58+MARZO!F58+'Abril '!F58+'Mayo '!F58+Junio!F58+Julio!F58+Agosto!F58+Septiembre!F58+'Octubre '!F58+Noviembre!F58+'Diciembre '!F58</f>
        <v>0</v>
      </c>
      <c r="G58" s="8">
        <f>+Enero!G58+Febrero!G58+MARZO!G58+'Abril '!G58+'Mayo '!G58+Junio!G58+Julio!G58+Agosto!G58+Septiembre!G58+'Octubre '!G58+Noviembre!G58+'Diciembre '!G58</f>
        <v>0</v>
      </c>
      <c r="H58" s="8">
        <f>+Enero!H58+Febrero!H58+MARZO!H58+'Abril '!H58+'Mayo '!H58+Junio!H58+Julio!H58+Agosto!H58+Septiembre!H58+'Octubre '!H58+Noviembre!H58+'Diciembre '!H58</f>
        <v>0</v>
      </c>
      <c r="I58" s="8">
        <f>+Enero!I58+Febrero!I58+MARZO!I58+'Abril '!I58+'Mayo '!I58+Junio!I58+Julio!I58+Agosto!I58+Septiembre!I58+'Octubre '!I58+Noviembre!I58+'Diciembre '!I58</f>
        <v>0</v>
      </c>
      <c r="J58" s="8">
        <f>+Enero!J58+Febrero!J58+MARZO!J58+'Abril '!J58+'Mayo '!J58+Junio!J58+Julio!J58+Agosto!J58+Septiembre!J58+'Octubre '!J58+Noviembre!J58+'Diciembre '!J58</f>
        <v>0</v>
      </c>
      <c r="K58" s="8">
        <f>+Enero!K58+Febrero!K58+MARZO!K58+'Abril '!K58+'Mayo '!K58+Junio!K58+Julio!K58+Agosto!K58+Septiembre!K58+'Octubre '!K58+Noviembre!K58+'Diciembre '!K58</f>
        <v>0</v>
      </c>
      <c r="L58" s="8">
        <f>+Enero!L58+Febrero!L58+MARZO!L58+'Abril '!L58+'Mayo '!L58+Junio!L58+Julio!L58+Agosto!L58+Septiembre!L58+'Octubre '!L58+Noviembre!L58+'Diciembre '!L58</f>
        <v>0</v>
      </c>
      <c r="M58" s="8">
        <f>+Enero!M58+Febrero!M58+MARZO!M58+'Abril '!M58+'Mayo '!M58+Junio!M58+Julio!M58+Agosto!M58+Septiembre!M58+'Octubre '!M58+Noviembre!M58+'Diciembre '!M58</f>
        <v>0</v>
      </c>
      <c r="N58" s="8">
        <f>+Enero!N58+Febrero!N58+MARZO!N58+'Abril '!N58+'Mayo '!N58+Junio!N58+Julio!N58+Agosto!N58+Septiembre!N58+'Octubre '!N58+Noviembre!N58+'Diciembre '!N58</f>
        <v>0</v>
      </c>
      <c r="O58" s="8">
        <f>+Enero!O58+Febrero!O58+MARZO!O58+'Abril '!O58+'Mayo '!O58+Junio!O58+Julio!O58+Agosto!O58+Septiembre!O58+'Octubre '!O58+Noviembre!O58+'Diciembre '!O58</f>
        <v>0</v>
      </c>
      <c r="P58" s="8">
        <f>+Enero!P58+Febrero!P58+MARZO!P58+'Abril '!P58+'Mayo '!P58+Junio!P58+Julio!P58+Agosto!P58+Septiembre!P58+'Octubre '!P58+Noviembre!P58+'Diciembre '!P58</f>
        <v>0</v>
      </c>
      <c r="Q58" s="8">
        <f>+Enero!Q58+Febrero!Q58+MARZO!Q58+'Abril '!Q58+'Mayo '!Q58+Junio!Q58+Julio!Q58+Agosto!Q58+Septiembre!Q58+'Octubre '!Q58+Noviembre!Q58+'Diciembre '!Q58</f>
        <v>0</v>
      </c>
      <c r="R58" s="8">
        <f>+Enero!R58+Febrero!R58+MARZO!R58+'Abril '!R58+'Mayo '!R58+Junio!R58+Julio!R58+Agosto!R58+Septiembre!R58+'Octubre '!R58+Noviembre!R58+'Diciembre '!R58</f>
        <v>0</v>
      </c>
      <c r="S58" s="8">
        <f>+Enero!S58+Febrero!S58+MARZO!S58+'Abril '!S58+'Mayo '!S58+Junio!S58+Julio!S58+Agosto!S58+Septiembre!S58+'Octubre '!S58+Noviembre!S58+'Diciembre '!S58</f>
        <v>0</v>
      </c>
      <c r="T58" s="8">
        <f>+Enero!T58+Febrero!T58+MARZO!T58+'Abril '!T58+'Mayo '!T58+Junio!T58+Julio!T58+Agosto!T58+Septiembre!T58+'Octubre '!T58+Noviembre!T58+'Diciembre '!T58</f>
        <v>0</v>
      </c>
      <c r="U58" s="8">
        <f>+Enero!U58+Febrero!U58+MARZO!U58+'Abril '!U58+'Mayo '!U58+Junio!U58+Julio!U58+Agosto!U58+Septiembre!U58+'Octubre '!U58+Noviembre!U58+'Diciembre '!U58</f>
        <v>0</v>
      </c>
      <c r="V58" s="8">
        <f>+Enero!V58+Febrero!V58+MARZO!V58+'Abril '!V58+'Mayo '!V58+Junio!V58+Julio!V58+Agosto!V58+Septiembre!V58+'Octubre '!V58+Noviembre!V58+'Diciembre '!V58</f>
        <v>0</v>
      </c>
      <c r="W58" s="8">
        <f>+Enero!W58+Febrero!W58+MARZO!W58+'Abril '!W58+'Mayo '!W58+Junio!W58+Julio!W58+Agosto!W58+Septiembre!W58+'Octubre '!W58+Noviembre!W58+'Diciembre '!W58</f>
        <v>0</v>
      </c>
      <c r="X58" s="8">
        <f>+Enero!X58+Febrero!X58+MARZO!X58+'Abril '!X58+'Mayo '!X58+Junio!X58+Julio!X58+Agosto!X58+Septiembre!X58+'Octubre '!X58+Noviembre!X58+'Diciembre '!X58</f>
        <v>0</v>
      </c>
      <c r="Y58" s="8">
        <f>+Enero!Y58+Febrero!Y58+MARZO!Y58+'Abril '!Y58+'Mayo '!Y58+Junio!Y58+Julio!Y58+Agosto!Y58+Septiembre!Y58+'Octubre '!Y58+Noviembre!Y58+'Diciembre '!Y58</f>
        <v>0</v>
      </c>
      <c r="Z58" s="8">
        <f>+Enero!Z58+Febrero!Z58+MARZO!Z58+'Abril '!Z58+'Mayo '!Z58+Junio!Z58+Julio!Z58+Agosto!Z58+Septiembre!Z58+'Octubre '!Z58+Noviembre!Z58+'Diciembre '!Z58</f>
        <v>0</v>
      </c>
      <c r="AA58" s="8">
        <f>+Enero!AA58+Febrero!AA58+MARZO!AA58+'Abril '!AA58+'Mayo '!AA58+Junio!AA58+Julio!AA58+Agosto!AA58+Septiembre!AA58+'Octubre '!AA58+Noviembre!AA58+'Diciembre '!AA58</f>
        <v>0</v>
      </c>
      <c r="AB58" s="8">
        <f>+Enero!AB58+Febrero!AB58+MARZO!AB58+'Abril '!AB58+'Mayo '!AB58+Junio!AB58+Julio!AB58+Agosto!AB58+Septiembre!AB58+'Octubre '!AB58+Noviembre!AB58+'Diciembre '!AB58</f>
        <v>0</v>
      </c>
      <c r="AC58" s="8">
        <f>+Enero!AC58+Febrero!AC58+MARZO!AC58+'Abril '!AC58+'Mayo '!AC58+Junio!AC58+Julio!AC58+Agosto!AC58+Septiembre!AC58+'Octubre '!AC58+Noviembre!AC58+'Diciembre '!AC58</f>
        <v>0</v>
      </c>
      <c r="AD58" s="8">
        <f>+Enero!AD58+Febrero!AD58+MARZO!AD58+'Abril '!AD58+'Mayo '!AD58+Junio!AD58+Julio!AD58+Agosto!AD58+Septiembre!AD58+'Octubre '!AD58+Noviembre!AD58+'Diciembre '!AD58</f>
        <v>0</v>
      </c>
      <c r="AE58" s="8">
        <f>+Enero!AE58+Febrero!AE58+MARZO!AE58+'Abril '!AE58+'Mayo '!AE58+Junio!AE58+Julio!AE58+Agosto!AE58+Septiembre!AE58+'Octubre '!AE58+Noviembre!AE58+'Diciembre '!AE58</f>
        <v>0</v>
      </c>
      <c r="AF58" s="8">
        <f>+Enero!AF58+Febrero!AF58+MARZO!AF58+'Abril '!AF58+'Mayo '!AF58+Junio!AF58+Julio!AF58+Agosto!AF58+Septiembre!AF58+'Octubre '!AF58+Noviembre!AF58+'Diciembre '!AF58</f>
        <v>0</v>
      </c>
      <c r="AG58" s="8">
        <f>+Enero!AG58+Febrero!AG58+MARZO!AG58+'Abril '!AG58+'Mayo '!AG58+Junio!AG58+Julio!AG58+Agosto!AG58+Septiembre!AG58+'Octubre '!AG58+Noviembre!AG58+'Diciembre '!AG58</f>
        <v>0</v>
      </c>
      <c r="AH58" s="8">
        <f>+Enero!AH58+Febrero!AH58+MARZO!AH58+'Abril '!AH58+'Mayo '!AH58+Junio!AH58+Julio!AH58+Agosto!AH58+Septiembre!AH58+'Octubre '!AH58+Noviembre!AH58+'Diciembre '!AH58</f>
        <v>0</v>
      </c>
      <c r="AI58" s="8">
        <f>+Enero!AI58+Febrero!AI58+MARZO!AI58+'Abril '!AI58+'Mayo '!AI58+Junio!AI58+Julio!AI58+Agosto!AI58+Septiembre!AI58+'Octubre '!AI58+Noviembre!AI58+'Diciembre '!AI58</f>
        <v>0</v>
      </c>
      <c r="AJ58" s="8">
        <f>+Enero!AJ58+Febrero!AJ58+MARZO!AJ58+'Abril '!AJ58+'Mayo '!AJ58+Junio!AJ58+Julio!AJ58+Agosto!AJ58+Septiembre!AJ58+'Octubre '!AJ58+Noviembre!AJ58+'Diciembre '!AJ58</f>
        <v>0</v>
      </c>
      <c r="AK58" s="8">
        <f>+Enero!AK58+Febrero!AK58+MARZO!AK58+'Abril '!AK58+'Mayo '!AK58+Junio!AK58+Julio!AK58+Agosto!AK58+Septiembre!AK58+'Octubre '!AK58+Noviembre!AK58+'Diciembre '!AK58</f>
        <v>0</v>
      </c>
      <c r="AL58" s="8">
        <f>+Enero!AL58+Febrero!AL58+MARZO!AL58+'Abril '!AL58+'Mayo '!AL58+Junio!AL58+Julio!AL58+Agosto!AL58+Septiembre!AL58+'Octubre '!AL58+Noviembre!AL58+'Diciembre '!AL58</f>
        <v>0</v>
      </c>
      <c r="AM58" s="8">
        <f>+Enero!AM58+Febrero!AM58+MARZO!AM58+'Abril '!AM58+'Mayo '!AM58+Junio!AM58+Julio!AM58+Agosto!AM58+Septiembre!AM58+'Octubre '!AM58+Noviembre!AM58+'Diciembre '!AM58</f>
        <v>0</v>
      </c>
      <c r="AN58" s="8">
        <f>+Enero!AN58+Febrero!AN58+MARZO!AN58+'Abril '!AN58+'Mayo '!AN58+Junio!AN58+Julio!AN58+Agosto!AN58+Septiembre!AN58+'Octubre '!AN58+Noviembre!AN58+'Diciembre '!AN58</f>
        <v>0</v>
      </c>
      <c r="AO58" s="8">
        <f>+Enero!AO58+Febrero!AO58+MARZO!AO58+'Abril '!AO58+'Mayo '!AO58+Junio!AO58+Julio!AO58+Agosto!AO58+Septiembre!AO58+'Octubre '!AO58+Noviembre!AO58+'Diciembre '!AO58</f>
        <v>0</v>
      </c>
      <c r="AP58" s="8">
        <f>+Enero!AP58+Febrero!AP58+MARZO!AP58+'Abril '!AP58+'Mayo '!AP58+Junio!AP58+Julio!AP58+Agosto!AP58+Septiembre!AP58+'Octubre '!AP58+Noviembre!AP58+'Diciembre '!AP58</f>
        <v>0</v>
      </c>
      <c r="AQ58" s="8">
        <f>+Enero!AQ58+Febrero!AQ58+MARZO!AQ58+'Abril '!AQ58+'Mayo '!AQ58+Junio!AQ58+Julio!AQ58+Agosto!AQ58+Septiembre!AQ58+'Octubre '!AQ58+Noviembre!AQ58+'Diciembre '!AQ58</f>
        <v>0</v>
      </c>
      <c r="AR58" s="8">
        <f>+Enero!AR58+Febrero!AR58+MARZO!AR58+'Abril '!AR58+'Mayo '!AR58+Junio!AR58+Julio!AR58+Agosto!AR58+Septiembre!AR58+'Octubre '!AR58+Noviembre!AR58+'Diciembre '!AR58</f>
        <v>0</v>
      </c>
      <c r="AS58" s="8">
        <f>+Enero!AS58+Febrero!AS58+MARZO!AS58+'Abril '!AS58+'Mayo '!AS58+Junio!AS58+Julio!AS58+Agosto!AS58+Septiembre!AS58+'Octubre '!AS58+Noviembre!AS58+'Diciembre '!AS58</f>
        <v>0</v>
      </c>
      <c r="AT58" s="8">
        <f>+Enero!AT58+Febrero!AT58+MARZO!AT58+'Abril '!AT58+'Mayo '!AT58+Junio!AT58+Julio!AT58+Agosto!AT58+Septiembre!AT58+'Octubre '!AT58+Noviembre!AT58+'Diciembre '!AT58</f>
        <v>0</v>
      </c>
      <c r="AU58" s="8">
        <f>+Enero!AU58+Febrero!AU58+MARZO!AU58+'Abril '!AU58+'Mayo '!AU58+Junio!AU58+Julio!AU58+Agosto!AU58+Septiembre!AU58+'Octubre '!AU58+Noviembre!AU58+'Diciembre '!AU58</f>
        <v>0</v>
      </c>
      <c r="AV58" s="239" t="s">
        <v>120</v>
      </c>
    </row>
    <row r="59" spans="1:48" x14ac:dyDescent="0.2">
      <c r="A59" s="89" t="s">
        <v>55</v>
      </c>
      <c r="B59" s="259">
        <f>SUM(C59+D59)</f>
        <v>0</v>
      </c>
      <c r="C59" s="259">
        <f t="shared" si="5"/>
        <v>0</v>
      </c>
      <c r="D59" s="260">
        <f t="shared" si="5"/>
        <v>0</v>
      </c>
      <c r="E59" s="8">
        <f>+Enero!E59+Febrero!E59+MARZO!E59+'Abril '!E59+'Mayo '!E59+Junio!E59+Julio!E59+Agosto!E59+Septiembre!E59+'Octubre '!E59+Noviembre!E59+'Diciembre '!E59</f>
        <v>0</v>
      </c>
      <c r="F59" s="8">
        <f>+Enero!F59+Febrero!F59+MARZO!F59+'Abril '!F59+'Mayo '!F59+Junio!F59+Julio!F59+Agosto!F59+Septiembre!F59+'Octubre '!F59+Noviembre!F59+'Diciembre '!F59</f>
        <v>0</v>
      </c>
      <c r="G59" s="8">
        <f>+Enero!G59+Febrero!G59+MARZO!G59+'Abril '!G59+'Mayo '!G59+Junio!G59+Julio!G59+Agosto!G59+Septiembre!G59+'Octubre '!G59+Noviembre!G59+'Diciembre '!G59</f>
        <v>0</v>
      </c>
      <c r="H59" s="8">
        <f>+Enero!H59+Febrero!H59+MARZO!H59+'Abril '!H59+'Mayo '!H59+Junio!H59+Julio!H59+Agosto!H59+Septiembre!H59+'Octubre '!H59+Noviembre!H59+'Diciembre '!H59</f>
        <v>0</v>
      </c>
      <c r="I59" s="8">
        <f>+Enero!I59+Febrero!I59+MARZO!I59+'Abril '!I59+'Mayo '!I59+Junio!I59+Julio!I59+Agosto!I59+Septiembre!I59+'Octubre '!I59+Noviembre!I59+'Diciembre '!I59</f>
        <v>0</v>
      </c>
      <c r="J59" s="8">
        <f>+Enero!J59+Febrero!J59+MARZO!J59+'Abril '!J59+'Mayo '!J59+Junio!J59+Julio!J59+Agosto!J59+Septiembre!J59+'Octubre '!J59+Noviembre!J59+'Diciembre '!J59</f>
        <v>0</v>
      </c>
      <c r="K59" s="8">
        <f>+Enero!K59+Febrero!K59+MARZO!K59+'Abril '!K59+'Mayo '!K59+Junio!K59+Julio!K59+Agosto!K59+Septiembre!K59+'Octubre '!K59+Noviembre!K59+'Diciembre '!K59</f>
        <v>0</v>
      </c>
      <c r="L59" s="8">
        <f>+Enero!L59+Febrero!L59+MARZO!L59+'Abril '!L59+'Mayo '!L59+Junio!L59+Julio!L59+Agosto!L59+Septiembre!L59+'Octubre '!L59+Noviembre!L59+'Diciembre '!L59</f>
        <v>0</v>
      </c>
      <c r="M59" s="8">
        <f>+Enero!M59+Febrero!M59+MARZO!M59+'Abril '!M59+'Mayo '!M59+Junio!M59+Julio!M59+Agosto!M59+Septiembre!M59+'Octubre '!M59+Noviembre!M59+'Diciembre '!M59</f>
        <v>0</v>
      </c>
      <c r="N59" s="8">
        <f>+Enero!N59+Febrero!N59+MARZO!N59+'Abril '!N59+'Mayo '!N59+Junio!N59+Julio!N59+Agosto!N59+Septiembre!N59+'Octubre '!N59+Noviembre!N59+'Diciembre '!N59</f>
        <v>0</v>
      </c>
      <c r="O59" s="8">
        <f>+Enero!O59+Febrero!O59+MARZO!O59+'Abril '!O59+'Mayo '!O59+Junio!O59+Julio!O59+Agosto!O59+Septiembre!O59+'Octubre '!O59+Noviembre!O59+'Diciembre '!O59</f>
        <v>0</v>
      </c>
      <c r="P59" s="8">
        <f>+Enero!P59+Febrero!P59+MARZO!P59+'Abril '!P59+'Mayo '!P59+Junio!P59+Julio!P59+Agosto!P59+Septiembre!P59+'Octubre '!P59+Noviembre!P59+'Diciembre '!P59</f>
        <v>0</v>
      </c>
      <c r="Q59" s="8">
        <f>+Enero!Q59+Febrero!Q59+MARZO!Q59+'Abril '!Q59+'Mayo '!Q59+Junio!Q59+Julio!Q59+Agosto!Q59+Septiembre!Q59+'Octubre '!Q59+Noviembre!Q59+'Diciembre '!Q59</f>
        <v>0</v>
      </c>
      <c r="R59" s="8">
        <f>+Enero!R59+Febrero!R59+MARZO!R59+'Abril '!R59+'Mayo '!R59+Junio!R59+Julio!R59+Agosto!R59+Septiembre!R59+'Octubre '!R59+Noviembre!R59+'Diciembre '!R59</f>
        <v>0</v>
      </c>
      <c r="S59" s="8">
        <f>+Enero!S59+Febrero!S59+MARZO!S59+'Abril '!S59+'Mayo '!S59+Junio!S59+Julio!S59+Agosto!S59+Septiembre!S59+'Octubre '!S59+Noviembre!S59+'Diciembre '!S59</f>
        <v>0</v>
      </c>
      <c r="T59" s="8">
        <f>+Enero!T59+Febrero!T59+MARZO!T59+'Abril '!T59+'Mayo '!T59+Junio!T59+Julio!T59+Agosto!T59+Septiembre!T59+'Octubre '!T59+Noviembre!T59+'Diciembre '!T59</f>
        <v>0</v>
      </c>
      <c r="U59" s="8">
        <f>+Enero!U59+Febrero!U59+MARZO!U59+'Abril '!U59+'Mayo '!U59+Junio!U59+Julio!U59+Agosto!U59+Septiembre!U59+'Octubre '!U59+Noviembre!U59+'Diciembre '!U59</f>
        <v>0</v>
      </c>
      <c r="V59" s="8">
        <f>+Enero!V59+Febrero!V59+MARZO!V59+'Abril '!V59+'Mayo '!V59+Junio!V59+Julio!V59+Agosto!V59+Septiembre!V59+'Octubre '!V59+Noviembre!V59+'Diciembre '!V59</f>
        <v>0</v>
      </c>
      <c r="W59" s="8">
        <f>+Enero!W59+Febrero!W59+MARZO!W59+'Abril '!W59+'Mayo '!W59+Junio!W59+Julio!W59+Agosto!W59+Septiembre!W59+'Octubre '!W59+Noviembre!W59+'Diciembre '!W59</f>
        <v>0</v>
      </c>
      <c r="X59" s="8">
        <f>+Enero!X59+Febrero!X59+MARZO!X59+'Abril '!X59+'Mayo '!X59+Junio!X59+Julio!X59+Agosto!X59+Septiembre!X59+'Octubre '!X59+Noviembre!X59+'Diciembre '!X59</f>
        <v>0</v>
      </c>
      <c r="Y59" s="8">
        <f>+Enero!Y59+Febrero!Y59+MARZO!Y59+'Abril '!Y59+'Mayo '!Y59+Junio!Y59+Julio!Y59+Agosto!Y59+Septiembre!Y59+'Octubre '!Y59+Noviembre!Y59+'Diciembre '!Y59</f>
        <v>0</v>
      </c>
      <c r="Z59" s="8">
        <f>+Enero!Z59+Febrero!Z59+MARZO!Z59+'Abril '!Z59+'Mayo '!Z59+Junio!Z59+Julio!Z59+Agosto!Z59+Septiembre!Z59+'Octubre '!Z59+Noviembre!Z59+'Diciembre '!Z59</f>
        <v>0</v>
      </c>
      <c r="AA59" s="8">
        <f>+Enero!AA59+Febrero!AA59+MARZO!AA59+'Abril '!AA59+'Mayo '!AA59+Junio!AA59+Julio!AA59+Agosto!AA59+Septiembre!AA59+'Octubre '!AA59+Noviembre!AA59+'Diciembre '!AA59</f>
        <v>0</v>
      </c>
      <c r="AB59" s="8">
        <f>+Enero!AB59+Febrero!AB59+MARZO!AB59+'Abril '!AB59+'Mayo '!AB59+Junio!AB59+Julio!AB59+Agosto!AB59+Septiembre!AB59+'Octubre '!AB59+Noviembre!AB59+'Diciembre '!AB59</f>
        <v>0</v>
      </c>
      <c r="AC59" s="8">
        <f>+Enero!AC59+Febrero!AC59+MARZO!AC59+'Abril '!AC59+'Mayo '!AC59+Junio!AC59+Julio!AC59+Agosto!AC59+Septiembre!AC59+'Octubre '!AC59+Noviembre!AC59+'Diciembre '!AC59</f>
        <v>0</v>
      </c>
      <c r="AD59" s="8">
        <f>+Enero!AD59+Febrero!AD59+MARZO!AD59+'Abril '!AD59+'Mayo '!AD59+Junio!AD59+Julio!AD59+Agosto!AD59+Septiembre!AD59+'Octubre '!AD59+Noviembre!AD59+'Diciembre '!AD59</f>
        <v>0</v>
      </c>
      <c r="AE59" s="8">
        <f>+Enero!AE59+Febrero!AE59+MARZO!AE59+'Abril '!AE59+'Mayo '!AE59+Junio!AE59+Julio!AE59+Agosto!AE59+Septiembre!AE59+'Octubre '!AE59+Noviembre!AE59+'Diciembre '!AE59</f>
        <v>0</v>
      </c>
      <c r="AF59" s="8">
        <f>+Enero!AF59+Febrero!AF59+MARZO!AF59+'Abril '!AF59+'Mayo '!AF59+Junio!AF59+Julio!AF59+Agosto!AF59+Septiembre!AF59+'Octubre '!AF59+Noviembre!AF59+'Diciembre '!AF59</f>
        <v>0</v>
      </c>
      <c r="AG59" s="8">
        <f>+Enero!AG59+Febrero!AG59+MARZO!AG59+'Abril '!AG59+'Mayo '!AG59+Junio!AG59+Julio!AG59+Agosto!AG59+Septiembre!AG59+'Octubre '!AG59+Noviembre!AG59+'Diciembre '!AG59</f>
        <v>0</v>
      </c>
      <c r="AH59" s="8">
        <f>+Enero!AH59+Febrero!AH59+MARZO!AH59+'Abril '!AH59+'Mayo '!AH59+Junio!AH59+Julio!AH59+Agosto!AH59+Septiembre!AH59+'Octubre '!AH59+Noviembre!AH59+'Diciembre '!AH59</f>
        <v>0</v>
      </c>
      <c r="AI59" s="8">
        <f>+Enero!AI59+Febrero!AI59+MARZO!AI59+'Abril '!AI59+'Mayo '!AI59+Junio!AI59+Julio!AI59+Agosto!AI59+Septiembre!AI59+'Octubre '!AI59+Noviembre!AI59+'Diciembre '!AI59</f>
        <v>0</v>
      </c>
      <c r="AJ59" s="8">
        <f>+Enero!AJ59+Febrero!AJ59+MARZO!AJ59+'Abril '!AJ59+'Mayo '!AJ59+Junio!AJ59+Julio!AJ59+Agosto!AJ59+Septiembre!AJ59+'Octubre '!AJ59+Noviembre!AJ59+'Diciembre '!AJ59</f>
        <v>0</v>
      </c>
      <c r="AK59" s="8">
        <f>+Enero!AK59+Febrero!AK59+MARZO!AK59+'Abril '!AK59+'Mayo '!AK59+Junio!AK59+Julio!AK59+Agosto!AK59+Septiembre!AK59+'Octubre '!AK59+Noviembre!AK59+'Diciembre '!AK59</f>
        <v>0</v>
      </c>
      <c r="AL59" s="8">
        <f>+Enero!AL59+Febrero!AL59+MARZO!AL59+'Abril '!AL59+'Mayo '!AL59+Junio!AL59+Julio!AL59+Agosto!AL59+Septiembre!AL59+'Octubre '!AL59+Noviembre!AL59+'Diciembre '!AL59</f>
        <v>0</v>
      </c>
      <c r="AM59" s="8">
        <f>+Enero!AM59+Febrero!AM59+MARZO!AM59+'Abril '!AM59+'Mayo '!AM59+Junio!AM59+Julio!AM59+Agosto!AM59+Septiembre!AM59+'Octubre '!AM59+Noviembre!AM59+'Diciembre '!AM59</f>
        <v>0</v>
      </c>
      <c r="AN59" s="8">
        <f>+Enero!AN59+Febrero!AN59+MARZO!AN59+'Abril '!AN59+'Mayo '!AN59+Junio!AN59+Julio!AN59+Agosto!AN59+Septiembre!AN59+'Octubre '!AN59+Noviembre!AN59+'Diciembre '!AN59</f>
        <v>0</v>
      </c>
      <c r="AO59" s="8">
        <f>+Enero!AO59+Febrero!AO59+MARZO!AO59+'Abril '!AO59+'Mayo '!AO59+Junio!AO59+Julio!AO59+Agosto!AO59+Septiembre!AO59+'Octubre '!AO59+Noviembre!AO59+'Diciembre '!AO59</f>
        <v>0</v>
      </c>
      <c r="AP59" s="8">
        <f>+Enero!AP59+Febrero!AP59+MARZO!AP59+'Abril '!AP59+'Mayo '!AP59+Junio!AP59+Julio!AP59+Agosto!AP59+Septiembre!AP59+'Octubre '!AP59+Noviembre!AP59+'Diciembre '!AP59</f>
        <v>0</v>
      </c>
      <c r="AQ59" s="8">
        <f>+Enero!AQ59+Febrero!AQ59+MARZO!AQ59+'Abril '!AQ59+'Mayo '!AQ59+Junio!AQ59+Julio!AQ59+Agosto!AQ59+Septiembre!AQ59+'Octubre '!AQ59+Noviembre!AQ59+'Diciembre '!AQ59</f>
        <v>0</v>
      </c>
      <c r="AR59" s="8">
        <f>+Enero!AR59+Febrero!AR59+MARZO!AR59+'Abril '!AR59+'Mayo '!AR59+Junio!AR59+Julio!AR59+Agosto!AR59+Septiembre!AR59+'Octubre '!AR59+Noviembre!AR59+'Diciembre '!AR59</f>
        <v>0</v>
      </c>
      <c r="AS59" s="8">
        <f>+Enero!AS59+Febrero!AS59+MARZO!AS59+'Abril '!AS59+'Mayo '!AS59+Junio!AS59+Julio!AS59+Agosto!AS59+Septiembre!AS59+'Octubre '!AS59+Noviembre!AS59+'Diciembre '!AS59</f>
        <v>0</v>
      </c>
      <c r="AT59" s="8">
        <f>+Enero!AT59+Febrero!AT59+MARZO!AT59+'Abril '!AT59+'Mayo '!AT59+Junio!AT59+Julio!AT59+Agosto!AT59+Septiembre!AT59+'Octubre '!AT59+Noviembre!AT59+'Diciembre '!AT59</f>
        <v>0</v>
      </c>
      <c r="AU59" s="8">
        <f>+Enero!AU59+Febrero!AU59+MARZO!AU59+'Abril '!AU59+'Mayo '!AU59+Junio!AU59+Julio!AU59+Agosto!AU59+Septiembre!AU59+'Octubre '!AU59+Noviembre!AU59+'Diciembre '!AU59</f>
        <v>0</v>
      </c>
      <c r="AV59" s="239" t="s">
        <v>120</v>
      </c>
    </row>
    <row r="60" spans="1:48" x14ac:dyDescent="0.2">
      <c r="A60" s="91" t="s">
        <v>1</v>
      </c>
      <c r="B60" s="262">
        <f t="shared" ref="B60:AU60" si="6">SUM(B55:B59)</f>
        <v>0</v>
      </c>
      <c r="C60" s="263">
        <f t="shared" si="6"/>
        <v>0</v>
      </c>
      <c r="D60" s="263">
        <f t="shared" si="6"/>
        <v>0</v>
      </c>
      <c r="E60" s="264">
        <f t="shared" si="6"/>
        <v>0</v>
      </c>
      <c r="F60" s="265">
        <f t="shared" si="6"/>
        <v>0</v>
      </c>
      <c r="G60" s="264">
        <f t="shared" si="6"/>
        <v>0</v>
      </c>
      <c r="H60" s="266">
        <f t="shared" si="6"/>
        <v>0</v>
      </c>
      <c r="I60" s="264">
        <f t="shared" si="6"/>
        <v>0</v>
      </c>
      <c r="J60" s="266">
        <f t="shared" si="6"/>
        <v>0</v>
      </c>
      <c r="K60" s="264">
        <f t="shared" si="6"/>
        <v>0</v>
      </c>
      <c r="L60" s="266">
        <f t="shared" si="6"/>
        <v>0</v>
      </c>
      <c r="M60" s="264">
        <f t="shared" si="6"/>
        <v>0</v>
      </c>
      <c r="N60" s="266">
        <f t="shared" si="6"/>
        <v>0</v>
      </c>
      <c r="O60" s="264">
        <f t="shared" si="6"/>
        <v>0</v>
      </c>
      <c r="P60" s="266">
        <f t="shared" si="6"/>
        <v>0</v>
      </c>
      <c r="Q60" s="264">
        <f t="shared" si="6"/>
        <v>0</v>
      </c>
      <c r="R60" s="266">
        <f t="shared" si="6"/>
        <v>0</v>
      </c>
      <c r="S60" s="264">
        <f t="shared" si="6"/>
        <v>0</v>
      </c>
      <c r="T60" s="266">
        <f t="shared" si="6"/>
        <v>0</v>
      </c>
      <c r="U60" s="264">
        <f t="shared" si="6"/>
        <v>0</v>
      </c>
      <c r="V60" s="266">
        <f t="shared" si="6"/>
        <v>0</v>
      </c>
      <c r="W60" s="264">
        <f t="shared" si="6"/>
        <v>0</v>
      </c>
      <c r="X60" s="266">
        <f t="shared" si="6"/>
        <v>0</v>
      </c>
      <c r="Y60" s="267">
        <f t="shared" si="6"/>
        <v>0</v>
      </c>
      <c r="Z60" s="266">
        <f t="shared" si="6"/>
        <v>0</v>
      </c>
      <c r="AA60" s="268">
        <f t="shared" si="6"/>
        <v>0</v>
      </c>
      <c r="AB60" s="269">
        <f t="shared" si="6"/>
        <v>0</v>
      </c>
      <c r="AC60" s="267">
        <f t="shared" si="6"/>
        <v>0</v>
      </c>
      <c r="AD60" s="266">
        <f t="shared" si="6"/>
        <v>0</v>
      </c>
      <c r="AE60" s="267">
        <f t="shared" si="6"/>
        <v>0</v>
      </c>
      <c r="AF60" s="266">
        <f t="shared" si="6"/>
        <v>0</v>
      </c>
      <c r="AG60" s="267">
        <f t="shared" si="6"/>
        <v>0</v>
      </c>
      <c r="AH60" s="266">
        <f t="shared" si="6"/>
        <v>0</v>
      </c>
      <c r="AI60" s="267">
        <f t="shared" si="6"/>
        <v>0</v>
      </c>
      <c r="AJ60" s="266">
        <f t="shared" si="6"/>
        <v>0</v>
      </c>
      <c r="AK60" s="267">
        <f t="shared" si="6"/>
        <v>0</v>
      </c>
      <c r="AL60" s="266">
        <f t="shared" si="6"/>
        <v>0</v>
      </c>
      <c r="AM60" s="267">
        <f t="shared" si="6"/>
        <v>0</v>
      </c>
      <c r="AN60" s="266">
        <f t="shared" si="6"/>
        <v>0</v>
      </c>
      <c r="AO60" s="268">
        <f t="shared" si="6"/>
        <v>0</v>
      </c>
      <c r="AP60" s="269">
        <f t="shared" si="6"/>
        <v>0</v>
      </c>
      <c r="AQ60" s="270">
        <f t="shared" si="6"/>
        <v>0</v>
      </c>
      <c r="AR60" s="270">
        <f t="shared" si="6"/>
        <v>0</v>
      </c>
      <c r="AS60" s="270">
        <f t="shared" si="6"/>
        <v>0</v>
      </c>
      <c r="AT60" s="270">
        <f t="shared" si="6"/>
        <v>0</v>
      </c>
      <c r="AU60" s="270">
        <f t="shared" si="6"/>
        <v>0</v>
      </c>
      <c r="AV60" s="239"/>
    </row>
    <row r="61" spans="1:48" x14ac:dyDescent="0.2">
      <c r="A61" s="97" t="s">
        <v>121</v>
      </c>
      <c r="B61" s="1"/>
      <c r="C61" s="85"/>
      <c r="D61" s="85"/>
      <c r="E61" s="85"/>
      <c r="F61" s="85"/>
      <c r="G61" s="85"/>
      <c r="H61" s="85"/>
      <c r="I61" s="85"/>
      <c r="J61" s="85"/>
      <c r="K61" s="85"/>
    </row>
    <row r="62" spans="1:48" x14ac:dyDescent="0.2">
      <c r="A62" s="186" t="s">
        <v>49</v>
      </c>
      <c r="B62" s="63" t="s">
        <v>50</v>
      </c>
      <c r="C62" s="52"/>
      <c r="D62" s="52"/>
      <c r="E62" s="52"/>
      <c r="F62" s="52"/>
      <c r="G62" s="52"/>
      <c r="H62" s="52"/>
      <c r="I62" s="52"/>
      <c r="J62" s="52"/>
      <c r="K62" s="52"/>
    </row>
    <row r="63" spans="1:48" x14ac:dyDescent="0.2">
      <c r="A63" s="98" t="s">
        <v>52</v>
      </c>
      <c r="B63" s="25">
        <f>+Enero!B63+Febrero!B63+MARZO!B63+'Abril '!B63+'Mayo '!B63+Junio!B63+Julio!B63+Agosto!B63+Septiembre!B63+'Octubre '!B63+Noviembre!B63+'Diciembre '!B63</f>
        <v>0</v>
      </c>
      <c r="C63" s="271"/>
      <c r="D63" s="52"/>
      <c r="E63" s="52"/>
      <c r="F63" s="52"/>
      <c r="G63" s="52"/>
      <c r="H63" s="52"/>
      <c r="I63" s="52"/>
      <c r="J63" s="52"/>
      <c r="K63" s="52"/>
    </row>
    <row r="64" spans="1:48" x14ac:dyDescent="0.2">
      <c r="A64" s="87" t="s">
        <v>53</v>
      </c>
      <c r="B64" s="25">
        <f>+Enero!B64+Febrero!B64+MARZO!B64+'Abril '!B64+'Mayo '!B64+Junio!B64+Julio!B64+Agosto!B64+Septiembre!B64+'Octubre '!B64+Noviembre!B64+'Diciembre '!B64</f>
        <v>0</v>
      </c>
      <c r="C64" s="271"/>
      <c r="D64" s="52"/>
      <c r="E64" s="52"/>
      <c r="F64" s="52"/>
      <c r="G64" s="52"/>
      <c r="H64" s="52"/>
      <c r="I64" s="52"/>
      <c r="J64" s="52"/>
      <c r="K64" s="52"/>
    </row>
    <row r="65" spans="1:11" x14ac:dyDescent="0.2">
      <c r="A65" s="87" t="s">
        <v>54</v>
      </c>
      <c r="B65" s="25">
        <f>+Enero!B65+Febrero!B65+MARZO!B65+'Abril '!B65+'Mayo '!B65+Junio!B65+Julio!B65+Agosto!B65+Septiembre!B65+'Octubre '!B65+Noviembre!B65+'Diciembre '!B65</f>
        <v>0</v>
      </c>
      <c r="C65" s="271"/>
      <c r="D65" s="52"/>
      <c r="E65" s="52"/>
      <c r="F65" s="52"/>
      <c r="G65" s="52"/>
      <c r="H65" s="52"/>
      <c r="I65" s="52"/>
      <c r="J65" s="52"/>
      <c r="K65" s="52"/>
    </row>
    <row r="66" spans="1:11" x14ac:dyDescent="0.2">
      <c r="A66" s="89" t="s">
        <v>55</v>
      </c>
      <c r="B66" s="25">
        <f>+Enero!B66+Febrero!B66+MARZO!B66+'Abril '!B66+'Mayo '!B66+Junio!B66+Julio!B66+Agosto!B66+Septiembre!B66+'Octubre '!B66+Noviembre!B66+'Diciembre '!B66</f>
        <v>0</v>
      </c>
      <c r="C66" s="271"/>
      <c r="D66" s="52"/>
      <c r="E66" s="52"/>
      <c r="F66" s="52"/>
      <c r="G66" s="52"/>
      <c r="H66" s="52"/>
      <c r="I66" s="52"/>
      <c r="J66" s="52"/>
      <c r="K66" s="52"/>
    </row>
    <row r="67" spans="1:11" x14ac:dyDescent="0.2">
      <c r="A67" s="91" t="s">
        <v>1</v>
      </c>
      <c r="B67" s="27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186" t="s">
        <v>49</v>
      </c>
      <c r="B69" s="63" t="s">
        <v>50</v>
      </c>
      <c r="C69" s="52"/>
      <c r="D69" s="52"/>
      <c r="E69" s="52"/>
      <c r="F69" s="52"/>
      <c r="G69" s="52"/>
      <c r="H69" s="52"/>
      <c r="I69" s="52"/>
      <c r="J69" s="52"/>
      <c r="K69" s="52"/>
    </row>
    <row r="70" spans="1:11" x14ac:dyDescent="0.2">
      <c r="A70" s="98" t="s">
        <v>52</v>
      </c>
      <c r="B70" s="25">
        <f>+Enero!B70+Febrero!B70+MARZO!B70+'Abril '!B70+'Mayo '!B70+Junio!B70+Julio!B70+Agosto!B70+Septiembre!B70+'Octubre '!B70+Noviembre!B70+'Diciembre '!B70</f>
        <v>0</v>
      </c>
      <c r="C70" s="271"/>
      <c r="D70" s="52"/>
      <c r="E70" s="52"/>
      <c r="F70" s="52"/>
      <c r="G70" s="52"/>
      <c r="H70" s="52"/>
      <c r="I70" s="52"/>
      <c r="J70" s="52"/>
      <c r="K70" s="52"/>
    </row>
    <row r="71" spans="1:11" x14ac:dyDescent="0.2">
      <c r="A71" s="87" t="s">
        <v>53</v>
      </c>
      <c r="B71" s="25">
        <f>+Enero!B71+Febrero!B71+MARZO!B71+'Abril '!B71+'Mayo '!B71+Junio!B71+Julio!B71+Agosto!B71+Septiembre!B71+'Octubre '!B71+Noviembre!B71+'Diciembre '!B71</f>
        <v>0</v>
      </c>
      <c r="C71" s="271"/>
      <c r="D71" s="52"/>
      <c r="E71" s="52"/>
      <c r="F71" s="52"/>
      <c r="G71" s="52"/>
      <c r="H71" s="52"/>
      <c r="I71" s="52"/>
      <c r="J71" s="52"/>
      <c r="K71" s="52"/>
    </row>
    <row r="72" spans="1:11" x14ac:dyDescent="0.2">
      <c r="A72" s="87" t="s">
        <v>54</v>
      </c>
      <c r="B72" s="25">
        <f>+Enero!B72+Febrero!B72+MARZO!B72+'Abril '!B72+'Mayo '!B72+Junio!B72+Julio!B72+Agosto!B72+Septiembre!B72+'Octubre '!B72+Noviembre!B72+'Diciembre '!B72</f>
        <v>0</v>
      </c>
      <c r="C72" s="271"/>
      <c r="D72" s="52"/>
      <c r="E72" s="52"/>
      <c r="F72" s="52"/>
      <c r="G72" s="52"/>
      <c r="H72" s="52"/>
      <c r="I72" s="52"/>
      <c r="J72" s="52"/>
      <c r="K72" s="52"/>
    </row>
    <row r="73" spans="1:11" x14ac:dyDescent="0.2">
      <c r="A73" s="89" t="s">
        <v>55</v>
      </c>
      <c r="B73" s="25">
        <f>+Enero!B73+Febrero!B73+MARZO!B73+'Abril '!B73+'Mayo '!B73+Junio!B73+Julio!B73+Agosto!B73+Septiembre!B73+'Octubre '!B73+Noviembre!B73+'Diciembre '!B73</f>
        <v>0</v>
      </c>
      <c r="C73" s="271"/>
      <c r="D73" s="52"/>
      <c r="E73" s="52"/>
      <c r="F73" s="52"/>
      <c r="G73" s="52"/>
      <c r="H73" s="52"/>
      <c r="I73" s="52"/>
      <c r="J73" s="52"/>
      <c r="K73" s="52"/>
    </row>
    <row r="74" spans="1:11" x14ac:dyDescent="0.2">
      <c r="A74" s="91" t="s">
        <v>1</v>
      </c>
      <c r="B74" s="272">
        <f>SUM(B70:B73)</f>
        <v>0</v>
      </c>
      <c r="C74" s="271"/>
      <c r="D74" s="52"/>
      <c r="E74" s="52"/>
      <c r="F74" s="52"/>
      <c r="G74" s="52"/>
      <c r="H74" s="52"/>
      <c r="I74" s="52"/>
      <c r="J74" s="52"/>
      <c r="K74" s="52"/>
    </row>
    <row r="75" spans="1:11" x14ac:dyDescent="0.2">
      <c r="A75" s="273" t="s">
        <v>123</v>
      </c>
      <c r="B75" s="100"/>
      <c r="C75" s="101"/>
      <c r="D75" s="49"/>
    </row>
    <row r="76" spans="1:11" ht="21" x14ac:dyDescent="0.2">
      <c r="A76" s="184" t="s">
        <v>56</v>
      </c>
      <c r="B76" s="102" t="s">
        <v>57</v>
      </c>
      <c r="C76" s="103" t="s">
        <v>58</v>
      </c>
      <c r="D76" s="103" t="s">
        <v>59</v>
      </c>
      <c r="E76" s="103" t="s">
        <v>13</v>
      </c>
    </row>
    <row r="77" spans="1:11" x14ac:dyDescent="0.2">
      <c r="A77" s="104" t="s">
        <v>124</v>
      </c>
      <c r="B77" s="25">
        <f>+Enero!B77+Febrero!B77+MARZO!B77+'Abril '!B77+'Mayo '!B77+Junio!B77+Julio!B77+Agosto!B77+Septiembre!B77+'Octubre '!B77+Noviembre!B77+'Diciembre '!B77</f>
        <v>0</v>
      </c>
      <c r="C77" s="25">
        <f>+Enero!C77+Febrero!C77+MARZO!C77+'Abril '!C77+'Mayo '!C77+Junio!C77+Julio!C77+Agosto!C77+Septiembre!C77+'Octubre '!C77+Noviembre!C77+'Diciembre '!C77</f>
        <v>0</v>
      </c>
      <c r="D77" s="25">
        <f>+Enero!D77+Febrero!D77+MARZO!D77+'Abril '!D77+'Mayo '!D77+Junio!D77+Julio!D77+Agosto!D77+Septiembre!D77+'Octubre '!D77+Noviembre!D77+'Diciembre '!D77</f>
        <v>0</v>
      </c>
      <c r="E77" s="25">
        <f>+Enero!E77+Febrero!E77+MARZO!E77+'Abril '!E77+'Mayo '!E77+Junio!E77+Julio!E77+Agosto!E77+Septiembre!E77+'Octubre '!E77+Noviembre!E77+'Diciembre '!E77</f>
        <v>0</v>
      </c>
      <c r="F77" s="195"/>
    </row>
    <row r="78" spans="1:11" x14ac:dyDescent="0.2">
      <c r="A78" s="105" t="s">
        <v>125</v>
      </c>
      <c r="B78" s="25">
        <f>+Enero!B78+Febrero!B78+MARZO!B78+'Abril '!B78+'Mayo '!B78+Junio!B78+Julio!B78+Agosto!B78+Septiembre!B78+'Octubre '!B78+Noviembre!B78+'Diciembre '!B78</f>
        <v>0</v>
      </c>
      <c r="C78" s="25">
        <f>+Enero!C78+Febrero!C78+MARZO!C78+'Abril '!C78+'Mayo '!C78+Junio!C78+Julio!C78+Agosto!C78+Septiembre!C78+'Octubre '!C78+Noviembre!C78+'Diciembre '!C78</f>
        <v>0</v>
      </c>
      <c r="D78" s="25">
        <f>+Enero!D78+Febrero!D78+MARZO!D78+'Abril '!D78+'Mayo '!D78+Junio!D78+Julio!D78+Agosto!D78+Septiembre!D78+'Octubre '!D78+Noviembre!D78+'Diciembre '!D78</f>
        <v>0</v>
      </c>
      <c r="E78" s="25">
        <f>+Enero!E78+Febrero!E78+MARZO!E78+'Abril '!E78+'Mayo '!E78+Junio!E78+Julio!E78+Agosto!E78+Septiembre!E78+'Octubre '!E78+Noviembre!E78+'Diciembre '!E78</f>
        <v>0</v>
      </c>
      <c r="F78" s="195"/>
    </row>
    <row r="79" spans="1:11" x14ac:dyDescent="0.2">
      <c r="A79" s="105" t="s">
        <v>126</v>
      </c>
      <c r="B79" s="25">
        <f>+Enero!B79+Febrero!B79+MARZO!B79+'Abril '!B79+'Mayo '!B79+Junio!B79+Julio!B79+Agosto!B79+Septiembre!B79+'Octubre '!B79+Noviembre!B79+'Diciembre '!B79</f>
        <v>0</v>
      </c>
      <c r="C79" s="25">
        <f>+Enero!C79+Febrero!C79+MARZO!C79+'Abril '!C79+'Mayo '!C79+Junio!C79+Julio!C79+Agosto!C79+Septiembre!C79+'Octubre '!C79+Noviembre!C79+'Diciembre '!C79</f>
        <v>0</v>
      </c>
      <c r="D79" s="25">
        <f>+Enero!D79+Febrero!D79+MARZO!D79+'Abril '!D79+'Mayo '!D79+Junio!D79+Julio!D79+Agosto!D79+Septiembre!D79+'Octubre '!D79+Noviembre!D79+'Diciembre '!D79</f>
        <v>0</v>
      </c>
      <c r="E79" s="25">
        <f>+Enero!E79+Febrero!E79+MARZO!E79+'Abril '!E79+'Mayo '!E79+Junio!E79+Julio!E79+Agosto!E79+Septiembre!E79+'Octubre '!E79+Noviembre!E79+'Diciembre '!E79</f>
        <v>0</v>
      </c>
      <c r="F79" s="195"/>
    </row>
    <row r="80" spans="1:11" x14ac:dyDescent="0.2">
      <c r="A80" s="105" t="s">
        <v>127</v>
      </c>
      <c r="B80" s="25">
        <f>+Enero!B80+Febrero!B80+MARZO!B80+'Abril '!B80+'Mayo '!B80+Junio!B80+Julio!B80+Agosto!B80+Septiembre!B80+'Octubre '!B80+Noviembre!B80+'Diciembre '!B80</f>
        <v>0</v>
      </c>
      <c r="C80" s="25">
        <f>+Enero!C80+Febrero!C80+MARZO!C80+'Abril '!C80+'Mayo '!C80+Junio!C80+Julio!C80+Agosto!C80+Septiembre!C80+'Octubre '!C80+Noviembre!C80+'Diciembre '!C80</f>
        <v>0</v>
      </c>
      <c r="D80" s="25">
        <f>+Enero!D80+Febrero!D80+MARZO!D80+'Abril '!D80+'Mayo '!D80+Junio!D80+Julio!D80+Agosto!D80+Septiembre!D80+'Octubre '!D80+Noviembre!D80+'Diciembre '!D80</f>
        <v>0</v>
      </c>
      <c r="E80" s="25">
        <f>+Enero!E80+Febrero!E80+MARZO!E80+'Abril '!E80+'Mayo '!E80+Junio!E80+Julio!E80+Agosto!E80+Septiembre!E80+'Octubre '!E80+Noviembre!E80+'Diciembre '!E80</f>
        <v>0</v>
      </c>
      <c r="F80" s="195"/>
    </row>
    <row r="81" spans="1:47" x14ac:dyDescent="0.2">
      <c r="A81" s="105" t="s">
        <v>128</v>
      </c>
      <c r="B81" s="25">
        <f>+Enero!B81+Febrero!B81+MARZO!B81+'Abril '!B81+'Mayo '!B81+Junio!B81+Julio!B81+Agosto!B81+Septiembre!B81+'Octubre '!B81+Noviembre!B81+'Diciembre '!B81</f>
        <v>0</v>
      </c>
      <c r="C81" s="25">
        <f>+Enero!C81+Febrero!C81+MARZO!C81+'Abril '!C81+'Mayo '!C81+Junio!C81+Julio!C81+Agosto!C81+Septiembre!C81+'Octubre '!C81+Noviembre!C81+'Diciembre '!C81</f>
        <v>0</v>
      </c>
      <c r="D81" s="25">
        <f>+Enero!D81+Febrero!D81+MARZO!D81+'Abril '!D81+'Mayo '!D81+Junio!D81+Julio!D81+Agosto!D81+Septiembre!D81+'Octubre '!D81+Noviembre!D81+'Diciembre '!D81</f>
        <v>0</v>
      </c>
      <c r="E81" s="25">
        <f>+Enero!E81+Febrero!E81+MARZO!E81+'Abril '!E81+'Mayo '!E81+Junio!E81+Julio!E81+Agosto!E81+Septiembre!E81+'Octubre '!E81+Noviembre!E81+'Diciembre '!E81</f>
        <v>0</v>
      </c>
      <c r="F81" s="195"/>
    </row>
    <row r="82" spans="1:47" x14ac:dyDescent="0.2">
      <c r="A82" s="106" t="s">
        <v>129</v>
      </c>
      <c r="B82" s="25">
        <f>+Enero!B82+Febrero!B82+MARZO!B82+'Abril '!B82+'Mayo '!B82+Junio!B82+Julio!B82+Agosto!B82+Septiembre!B82+'Octubre '!B82+Noviembre!B82+'Diciembre '!B82</f>
        <v>0</v>
      </c>
      <c r="C82" s="25">
        <f>+Enero!C82+Febrero!C82+MARZO!C82+'Abril '!C82+'Mayo '!C82+Junio!C82+Julio!C82+Agosto!C82+Septiembre!C82+'Octubre '!C82+Noviembre!C82+'Diciembre '!C82</f>
        <v>0</v>
      </c>
      <c r="D82" s="25">
        <f>+Enero!D82+Febrero!D82+MARZO!D82+'Abril '!D82+'Mayo '!D82+Junio!D82+Julio!D82+Agosto!D82+Septiembre!D82+'Octubre '!D82+Noviembre!D82+'Diciembre '!D82</f>
        <v>0</v>
      </c>
      <c r="E82" s="25">
        <f>+Enero!E82+Febrero!E82+MARZO!E82+'Abril '!E82+'Mayo '!E82+Junio!E82+Julio!E82+Agosto!E82+Septiembre!E82+'Octubre '!E82+Noviembre!E82+'Diciembre '!E82</f>
        <v>0</v>
      </c>
      <c r="F82" s="195"/>
    </row>
    <row r="83" spans="1:47" x14ac:dyDescent="0.2">
      <c r="A83" s="105" t="s">
        <v>130</v>
      </c>
      <c r="B83" s="25">
        <f>+Enero!B83+Febrero!B83+MARZO!B83+'Abril '!B83+'Mayo '!B83+Junio!B83+Julio!B83+Agosto!B83+Septiembre!B83+'Octubre '!B83+Noviembre!B83+'Diciembre '!B83</f>
        <v>0</v>
      </c>
      <c r="C83" s="25">
        <f>+Enero!C83+Febrero!C83+MARZO!C83+'Abril '!C83+'Mayo '!C83+Junio!C83+Julio!C83+Agosto!C83+Septiembre!C83+'Octubre '!C83+Noviembre!C83+'Diciembre '!C83</f>
        <v>0</v>
      </c>
      <c r="D83" s="25">
        <f>+Enero!D83+Febrero!D83+MARZO!D83+'Abril '!D83+'Mayo '!D83+Junio!D83+Julio!D83+Agosto!D83+Septiembre!D83+'Octubre '!D83+Noviembre!D83+'Diciembre '!D83</f>
        <v>0</v>
      </c>
      <c r="E83" s="25">
        <f>+Enero!E83+Febrero!E83+MARZO!E83+'Abril '!E83+'Mayo '!E83+Junio!E83+Julio!E83+Agosto!E83+Septiembre!E83+'Octubre '!E83+Noviembre!E83+'Diciembre '!E83</f>
        <v>0</v>
      </c>
      <c r="F83" s="195"/>
    </row>
    <row r="84" spans="1:47" x14ac:dyDescent="0.2">
      <c r="A84" s="105" t="s">
        <v>131</v>
      </c>
      <c r="B84" s="25">
        <f>+Enero!B84+Febrero!B84+MARZO!B84+'Abril '!B84+'Mayo '!B84+Junio!B84+Julio!B84+Agosto!B84+Septiembre!B84+'Octubre '!B84+Noviembre!B84+'Diciembre '!B84</f>
        <v>0</v>
      </c>
      <c r="C84" s="25">
        <f>+Enero!C84+Febrero!C84+MARZO!C84+'Abril '!C84+'Mayo '!C84+Junio!C84+Julio!C84+Agosto!C84+Septiembre!C84+'Octubre '!C84+Noviembre!C84+'Diciembre '!C84</f>
        <v>0</v>
      </c>
      <c r="D84" s="25">
        <f>+Enero!D84+Febrero!D84+MARZO!D84+'Abril '!D84+'Mayo '!D84+Junio!D84+Julio!D84+Agosto!D84+Septiembre!D84+'Octubre '!D84+Noviembre!D84+'Diciembre '!D84</f>
        <v>0</v>
      </c>
      <c r="E84" s="25">
        <f>+Enero!E84+Febrero!E84+MARZO!E84+'Abril '!E84+'Mayo '!E84+Junio!E84+Julio!E84+Agosto!E84+Septiembre!E84+'Octubre '!E84+Noviembre!E84+'Diciembre '!E84</f>
        <v>0</v>
      </c>
      <c r="F84" s="195"/>
    </row>
    <row r="85" spans="1:47" x14ac:dyDescent="0.2">
      <c r="A85" s="105" t="s">
        <v>132</v>
      </c>
      <c r="B85" s="25">
        <f>+Enero!B85+Febrero!B85+MARZO!B85+'Abril '!B85+'Mayo '!B85+Junio!B85+Julio!B85+Agosto!B85+Septiembre!B85+'Octubre '!B85+Noviembre!B85+'Diciembre '!B85</f>
        <v>0</v>
      </c>
      <c r="C85" s="25">
        <f>+Enero!C85+Febrero!C85+MARZO!C85+'Abril '!C85+'Mayo '!C85+Junio!C85+Julio!C85+Agosto!C85+Septiembre!C85+'Octubre '!C85+Noviembre!C85+'Diciembre '!C85</f>
        <v>0</v>
      </c>
      <c r="D85" s="25">
        <f>+Enero!D85+Febrero!D85+MARZO!D85+'Abril '!D85+'Mayo '!D85+Junio!D85+Julio!D85+Agosto!D85+Septiembre!D85+'Octubre '!D85+Noviembre!D85+'Diciembre '!D85</f>
        <v>0</v>
      </c>
      <c r="E85" s="25">
        <f>+Enero!E85+Febrero!E85+MARZO!E85+'Abril '!E85+'Mayo '!E85+Junio!E85+Julio!E85+Agosto!E85+Septiembre!E85+'Octubre '!E85+Noviembre!E85+'Diciembre '!E85</f>
        <v>0</v>
      </c>
      <c r="F85" s="195"/>
    </row>
    <row r="86" spans="1:47" x14ac:dyDescent="0.2">
      <c r="A86" s="105" t="s">
        <v>133</v>
      </c>
      <c r="B86" s="25">
        <f>+Enero!B86+Febrero!B86+MARZO!B86+'Abril '!B86+'Mayo '!B86+Junio!B86+Julio!B86+Agosto!B86+Septiembre!B86+'Octubre '!B86+Noviembre!B86+'Diciembre '!B86</f>
        <v>0</v>
      </c>
      <c r="C86" s="25">
        <f>+Enero!C86+Febrero!C86+MARZO!C86+'Abril '!C86+'Mayo '!C86+Junio!C86+Julio!C86+Agosto!C86+Septiembre!C86+'Octubre '!C86+Noviembre!C86+'Diciembre '!C86</f>
        <v>0</v>
      </c>
      <c r="D86" s="25">
        <f>+Enero!D86+Febrero!D86+MARZO!D86+'Abril '!D86+'Mayo '!D86+Junio!D86+Julio!D86+Agosto!D86+Septiembre!D86+'Octubre '!D86+Noviembre!D86+'Diciembre '!D86</f>
        <v>0</v>
      </c>
      <c r="E86" s="25">
        <f>+Enero!E86+Febrero!E86+MARZO!E86+'Abril '!E86+'Mayo '!E86+Junio!E86+Julio!E86+Agosto!E86+Septiembre!E86+'Octubre '!E86+Noviembre!E86+'Diciembre '!E86</f>
        <v>0</v>
      </c>
      <c r="F86" s="195"/>
    </row>
    <row r="87" spans="1:47" x14ac:dyDescent="0.2">
      <c r="A87" s="107" t="s">
        <v>134</v>
      </c>
      <c r="B87" s="25">
        <f>+Enero!B87+Febrero!B87+MARZO!B87+'Abril '!B87+'Mayo '!B87+Junio!B87+Julio!B87+Agosto!B87+Septiembre!B87+'Octubre '!B87+Noviembre!B87+'Diciembre '!B87</f>
        <v>0</v>
      </c>
      <c r="C87" s="25">
        <f>+Enero!C87+Febrero!C87+MARZO!C87+'Abril '!C87+'Mayo '!C87+Junio!C87+Julio!C87+Agosto!C87+Septiembre!C87+'Octubre '!C87+Noviembre!C87+'Diciembre '!C87</f>
        <v>0</v>
      </c>
      <c r="D87" s="25">
        <f>+Enero!D87+Febrero!D87+MARZO!D87+'Abril '!D87+'Mayo '!D87+Junio!D87+Julio!D87+Agosto!D87+Septiembre!D87+'Octubre '!D87+Noviembre!D87+'Diciembre '!D87</f>
        <v>0</v>
      </c>
      <c r="E87" s="25">
        <f>+Enero!E87+Febrero!E87+MARZO!E87+'Abril '!E87+'Mayo '!E87+Junio!E87+Julio!E87+Agosto!E87+Septiembre!E87+'Octubre '!E87+Noviembre!E87+'Diciembre '!E87</f>
        <v>0</v>
      </c>
      <c r="F87" s="195"/>
    </row>
    <row r="88" spans="1:47" x14ac:dyDescent="0.2">
      <c r="A88" s="274" t="s">
        <v>135</v>
      </c>
      <c r="B88" s="25">
        <f>+Enero!B88+Febrero!B88+MARZO!B88+'Abril '!B88+'Mayo '!B88+Junio!B88+Julio!B88+Agosto!B88+Septiembre!B88+'Octubre '!B88+Noviembre!B88+'Diciembre '!B88</f>
        <v>0</v>
      </c>
      <c r="C88" s="25">
        <f>+Enero!C88+Febrero!C88+MARZO!C88+'Abril '!C88+'Mayo '!C88+Junio!C88+Julio!C88+Agosto!C88+Septiembre!C88+'Octubre '!C88+Noviembre!C88+'Diciembre '!C88</f>
        <v>0</v>
      </c>
      <c r="D88" s="25">
        <f>+Enero!D88+Febrero!D88+MARZO!D88+'Abril '!D88+'Mayo '!D88+Junio!D88+Julio!D88+Agosto!D88+Septiembre!D88+'Octubre '!D88+Noviembre!D88+'Diciembre '!D88</f>
        <v>0</v>
      </c>
      <c r="E88" s="25">
        <f>+Enero!E88+Febrero!E88+MARZO!E88+'Abril '!E88+'Mayo '!E88+Junio!E88+Julio!E88+Agosto!E88+Septiembre!E88+'Octubre '!E88+Noviembre!E88+'Diciembre '!E88</f>
        <v>0</v>
      </c>
      <c r="F88" s="195"/>
    </row>
    <row r="89" spans="1:47" x14ac:dyDescent="0.2">
      <c r="A89" s="275" t="s">
        <v>136</v>
      </c>
      <c r="B89" s="25">
        <f>+Enero!B89+Febrero!B89+MARZO!B89+'Abril '!B89+'Mayo '!B89+Junio!B89+Julio!B89+Agosto!B89+Septiembre!B89+'Octubre '!B89+Noviembre!B89+'Diciembre '!B89</f>
        <v>0</v>
      </c>
      <c r="C89" s="25">
        <f>+Enero!C89+Febrero!C89+MARZO!C89+'Abril '!C89+'Mayo '!C89+Junio!C89+Julio!C89+Agosto!C89+Septiembre!C89+'Octubre '!C89+Noviembre!C89+'Diciembre '!C89</f>
        <v>0</v>
      </c>
      <c r="D89" s="25">
        <f>+Enero!D89+Febrero!D89+MARZO!D89+'Abril '!D89+'Mayo '!D89+Junio!D89+Julio!D89+Agosto!D89+Septiembre!D89+'Octubre '!D89+Noviembre!D89+'Diciembre '!D89</f>
        <v>0</v>
      </c>
      <c r="E89" s="25">
        <f>+Enero!E89+Febrero!E89+MARZO!E89+'Abril '!E89+'Mayo '!E89+Junio!E89+Julio!E89+Agosto!E89+Septiembre!E89+'Octubre '!E89+Noviembre!E89+'Diciembre '!E89</f>
        <v>0</v>
      </c>
      <c r="F89" s="195"/>
    </row>
    <row r="90" spans="1:47" x14ac:dyDescent="0.2">
      <c r="A90" s="275" t="s">
        <v>137</v>
      </c>
      <c r="B90" s="25">
        <f>+Enero!B90+Febrero!B90+MARZO!B90+'Abril '!B90+'Mayo '!B90+Junio!B90+Julio!B90+Agosto!B90+Septiembre!B90+'Octubre '!B90+Noviembre!B90+'Diciembre '!B90</f>
        <v>0</v>
      </c>
      <c r="C90" s="25">
        <f>+Enero!C90+Febrero!C90+MARZO!C90+'Abril '!C90+'Mayo '!C90+Junio!C90+Julio!C90+Agosto!C90+Septiembre!C90+'Octubre '!C90+Noviembre!C90+'Diciembre '!C90</f>
        <v>0</v>
      </c>
      <c r="D90" s="25">
        <f>+Enero!D90+Febrero!D90+MARZO!D90+'Abril '!D90+'Mayo '!D90+Junio!D90+Julio!D90+Agosto!D90+Septiembre!D90+'Octubre '!D90+Noviembre!D90+'Diciembre '!D90</f>
        <v>0</v>
      </c>
      <c r="E90" s="25">
        <f>+Enero!E90+Febrero!E90+MARZO!E90+'Abril '!E90+'Mayo '!E90+Junio!E90+Julio!E90+Agosto!E90+Septiembre!E90+'Octubre '!E90+Noviembre!E90+'Diciembre '!E90</f>
        <v>0</v>
      </c>
      <c r="F90" s="195"/>
    </row>
    <row r="91" spans="1:47" x14ac:dyDescent="0.2">
      <c r="A91" s="276" t="s">
        <v>138</v>
      </c>
      <c r="B91" s="25">
        <f>+Enero!B91+Febrero!B91+MARZO!B91+'Abril '!B91+'Mayo '!B91+Junio!B91+Julio!B91+Agosto!B91+Septiembre!B91+'Octubre '!B91+Noviembre!B91+'Diciembre '!B91</f>
        <v>0</v>
      </c>
      <c r="C91" s="25">
        <f>+Enero!C91+Febrero!C91+MARZO!C91+'Abril '!C91+'Mayo '!C91+Junio!C91+Julio!C91+Agosto!C91+Septiembre!C91+'Octubre '!C91+Noviembre!C91+'Diciembre '!C91</f>
        <v>0</v>
      </c>
      <c r="D91" s="25">
        <f>+Enero!D91+Febrero!D91+MARZO!D91+'Abril '!D91+'Mayo '!D91+Junio!D91+Julio!D91+Agosto!D91+Septiembre!D91+'Octubre '!D91+Noviembre!D91+'Diciembre '!D91</f>
        <v>0</v>
      </c>
      <c r="E91" s="25">
        <f>+Enero!E91+Febrero!E91+MARZO!E91+'Abril '!E91+'Mayo '!E91+Junio!E91+Julio!E91+Agosto!E91+Septiembre!E91+'Octubre '!E91+Noviembre!E91+'Diciembre '!E91</f>
        <v>0</v>
      </c>
      <c r="F91" s="195"/>
    </row>
    <row r="92" spans="1:47" x14ac:dyDescent="0.2">
      <c r="A92" s="188" t="s">
        <v>1</v>
      </c>
      <c r="B92" s="272">
        <f>SUM(B77:B91)</f>
        <v>0</v>
      </c>
      <c r="C92" s="272">
        <f>SUM(C77:C91)</f>
        <v>0</v>
      </c>
      <c r="D92" s="272">
        <f>SUM(D77:D91)</f>
        <v>0</v>
      </c>
      <c r="E92" s="27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f>+Enero!B95+Febrero!B95+MARZO!B95+'Abril '!B95+'Mayo '!B95+Junio!B95+Julio!B95+Agosto!B95+Septiembre!B95+'Octubre '!B95+Noviembre!B95+'Diciembre '!B95</f>
        <v>0</v>
      </c>
      <c r="C95" s="27">
        <f>+Enero!C95+Febrero!C95+MARZO!C95+'Abril '!C95+'Mayo '!C95+Junio!C95+Julio!C95+Agosto!C95+Septiembre!C95+'Octubre '!C95+Noviembre!C95+'Diciembre '!C95</f>
        <v>0</v>
      </c>
      <c r="D95" s="27">
        <f>+Enero!D95+Febrero!D95+MARZO!D95+'Abril '!D95+'Mayo '!D95+Junio!D95+Julio!D95+Agosto!D95+Septiembre!D95+'Octubre '!D95+Noviembre!D95+'Diciembre '!D95</f>
        <v>0</v>
      </c>
      <c r="E95" s="27">
        <f>+Enero!E95+Febrero!E95+MARZO!E95+'Abril '!E95+'Mayo '!E95+Junio!E95+Julio!E95+Agosto!E95+Septiembre!E95+'Octubre '!E95+Noviembre!E95+'Diciembre '!E95</f>
        <v>0</v>
      </c>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f>+Enero!B96+Febrero!B96+MARZO!B96+'Abril '!B96+'Mayo '!B96+Junio!B96+Julio!B96+Agosto!B96+Septiembre!B96+'Octubre '!B96+Noviembre!B96+'Diciembre '!B96</f>
        <v>0</v>
      </c>
      <c r="C96" s="27">
        <f>+Enero!C96+Febrero!C96+MARZO!C96+'Abril '!C96+'Mayo '!C96+Junio!C96+Julio!C96+Agosto!C96+Septiembre!C96+'Octubre '!C96+Noviembre!C96+'Diciembre '!C96</f>
        <v>0</v>
      </c>
      <c r="D96" s="27">
        <f>+Enero!D96+Febrero!D96+MARZO!D96+'Abril '!D96+'Mayo '!D96+Junio!D96+Julio!D96+Agosto!D96+Septiembre!D96+'Octubre '!D96+Noviembre!D96+'Diciembre '!D96</f>
        <v>0</v>
      </c>
      <c r="E96" s="27">
        <f>+Enero!E96+Febrero!E96+MARZO!E96+'Abril '!E96+'Mayo '!E96+Junio!E96+Julio!E96+Agosto!E96+Septiembre!E96+'Octubre '!E96+Noviembre!E96+'Diciembre '!E96</f>
        <v>0</v>
      </c>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f>+Enero!B97+Febrero!B97+MARZO!B97+'Abril '!B97+'Mayo '!B97+Junio!B97+Julio!B97+Agosto!B97+Septiembre!B97+'Octubre '!B97+Noviembre!B97+'Diciembre '!B97</f>
        <v>0</v>
      </c>
      <c r="C97" s="27">
        <f>+Enero!C97+Febrero!C97+MARZO!C97+'Abril '!C97+'Mayo '!C97+Junio!C97+Julio!C97+Agosto!C97+Septiembre!C97+'Octubre '!C97+Noviembre!C97+'Diciembre '!C97</f>
        <v>0</v>
      </c>
      <c r="D97" s="27">
        <f>+Enero!D97+Febrero!D97+MARZO!D97+'Abril '!D97+'Mayo '!D97+Junio!D97+Julio!D97+Agosto!D97+Septiembre!D97+'Octubre '!D97+Noviembre!D97+'Diciembre '!D97</f>
        <v>0</v>
      </c>
      <c r="E97" s="27">
        <f>+Enero!E97+Febrero!E97+MARZO!E97+'Abril '!E97+'Mayo '!E97+Junio!E97+Julio!E97+Agosto!E97+Septiembre!E97+'Octubre '!E97+Noviembre!E97+'Diciembre '!E97</f>
        <v>0</v>
      </c>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f>+Enero!B98+Febrero!B98+MARZO!B98+'Abril '!B98+'Mayo '!B98+Junio!B98+Julio!B98+Agosto!B98+Septiembre!B98+'Octubre '!B98+Noviembre!B98+'Diciembre '!B98</f>
        <v>0</v>
      </c>
      <c r="C98" s="27">
        <f>+Enero!C98+Febrero!C98+MARZO!C98+'Abril '!C98+'Mayo '!C98+Junio!C98+Julio!C98+Agosto!C98+Septiembre!C98+'Octubre '!C98+Noviembre!C98+'Diciembre '!C98</f>
        <v>0</v>
      </c>
      <c r="D98" s="27">
        <f>+Enero!D98+Febrero!D98+MARZO!D98+'Abril '!D98+'Mayo '!D98+Junio!D98+Julio!D98+Agosto!D98+Septiembre!D98+'Octubre '!D98+Noviembre!D98+'Diciembre '!D98</f>
        <v>0</v>
      </c>
      <c r="E98" s="27">
        <f>+Enero!E98+Febrero!E98+MARZO!E98+'Abril '!E98+'Mayo '!E98+Junio!E98+Julio!E98+Agosto!E98+Septiembre!E98+'Octubre '!E98+Noviembre!E98+'Diciembre '!E98</f>
        <v>0</v>
      </c>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7">
        <f>+Enero!B99+Febrero!B99+MARZO!B99+'Abril '!B99+'Mayo '!B99+Junio!B99+Julio!B99+Agosto!B99+Septiembre!B99+'Octubre '!B99+Noviembre!B99+'Diciembre '!B99</f>
        <v>0</v>
      </c>
      <c r="C99" s="27">
        <f>+Enero!C99+Febrero!C99+MARZO!C99+'Abril '!C99+'Mayo '!C99+Junio!C99+Julio!C99+Agosto!C99+Septiembre!C99+'Octubre '!C99+Noviembre!C99+'Diciembre '!C99</f>
        <v>0</v>
      </c>
      <c r="D99" s="27">
        <f>+Enero!D99+Febrero!D99+MARZO!D99+'Abril '!D99+'Mayo '!D99+Junio!D99+Julio!D99+Agosto!D99+Septiembre!D99+'Octubre '!D99+Noviembre!D99+'Diciembre '!D99</f>
        <v>0</v>
      </c>
      <c r="E99" s="27">
        <f>+Enero!E99+Febrero!E99+MARZO!E99+'Abril '!E99+'Mayo '!E99+Junio!E99+Julio!E99+Agosto!E99+Septiembre!E99+'Octubre '!E99+Noviembre!E99+'Diciembre '!E99</f>
        <v>0</v>
      </c>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272">
        <f>SUM(B95:B99)</f>
        <v>0</v>
      </c>
      <c r="C100" s="272">
        <f>SUM(C95:C99)</f>
        <v>0</v>
      </c>
      <c r="D100" s="272">
        <f>SUM(D95:D99)</f>
        <v>0</v>
      </c>
      <c r="E100" s="27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f>+Enero!B103+Febrero!B103+MARZO!B103+'Abril '!B103+'Mayo '!B103+Junio!B103+Julio!B103+Agosto!B103+Septiembre!B103+'Octubre '!B103+Noviembre!B103+'Diciembre '!B103</f>
        <v>0</v>
      </c>
      <c r="C103" s="27">
        <f>+Enero!C103+Febrero!C103+MARZO!C103+'Abril '!C103+'Mayo '!C103+Junio!C103+Julio!C103+Agosto!C103+Septiembre!C103+'Octubre '!C103+Noviembre!C103+'Diciembre '!C103</f>
        <v>0</v>
      </c>
      <c r="D103" s="27">
        <f>+Enero!D103+Febrero!D103+MARZO!D103+'Abril '!D103+'Mayo '!D103+Junio!D103+Julio!D103+Agosto!D103+Septiembre!D103+'Octubre '!D103+Noviembre!D103+'Diciembre '!D103</f>
        <v>0</v>
      </c>
      <c r="E103" s="27">
        <f>+Enero!E103+Febrero!E103+MARZO!E103+'Abril '!E103+'Mayo '!E103+Junio!E103+Julio!E103+Agosto!E103+Septiembre!E103+'Octubre '!E103+Noviembre!E103+'Diciembre '!E103</f>
        <v>0</v>
      </c>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f>+Enero!B104+Febrero!B104+MARZO!B104+'Abril '!B104+'Mayo '!B104+Junio!B104+Julio!B104+Agosto!B104+Septiembre!B104+'Octubre '!B104+Noviembre!B104+'Diciembre '!B104</f>
        <v>0</v>
      </c>
      <c r="C104" s="27">
        <f>+Enero!C104+Febrero!C104+MARZO!C104+'Abril '!C104+'Mayo '!C104+Junio!C104+Julio!C104+Agosto!C104+Septiembre!C104+'Octubre '!C104+Noviembre!C104+'Diciembre '!C104</f>
        <v>0</v>
      </c>
      <c r="D104" s="27">
        <f>+Enero!D104+Febrero!D104+MARZO!D104+'Abril '!D104+'Mayo '!D104+Junio!D104+Julio!D104+Agosto!D104+Septiembre!D104+'Octubre '!D104+Noviembre!D104+'Diciembre '!D104</f>
        <v>0</v>
      </c>
      <c r="E104" s="27">
        <f>+Enero!E104+Febrero!E104+MARZO!E104+'Abril '!E104+'Mayo '!E104+Junio!E104+Julio!E104+Agosto!E104+Septiembre!E104+'Octubre '!E104+Noviembre!E104+'Diciembre '!E104</f>
        <v>0</v>
      </c>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f>+Enero!B105+Febrero!B105+MARZO!B105+'Abril '!B105+'Mayo '!B105+Junio!B105+Julio!B105+Agosto!B105+Septiembre!B105+'Octubre '!B105+Noviembre!B105+'Diciembre '!B105</f>
        <v>0</v>
      </c>
      <c r="C105" s="27">
        <f>+Enero!C105+Febrero!C105+MARZO!C105+'Abril '!C105+'Mayo '!C105+Junio!C105+Julio!C105+Agosto!C105+Septiembre!C105+'Octubre '!C105+Noviembre!C105+'Diciembre '!C105</f>
        <v>0</v>
      </c>
      <c r="D105" s="27">
        <f>+Enero!D105+Febrero!D105+MARZO!D105+'Abril '!D105+'Mayo '!D105+Junio!D105+Julio!D105+Agosto!D105+Septiembre!D105+'Octubre '!D105+Noviembre!D105+'Diciembre '!D105</f>
        <v>0</v>
      </c>
      <c r="E105" s="27">
        <f>+Enero!E105+Febrero!E105+MARZO!E105+'Abril '!E105+'Mayo '!E105+Junio!E105+Julio!E105+Agosto!E105+Septiembre!E105+'Octubre '!E105+Noviembre!E105+'Diciembre '!E105</f>
        <v>0</v>
      </c>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f>+Enero!B106+Febrero!B106+MARZO!B106+'Abril '!B106+'Mayo '!B106+Junio!B106+Julio!B106+Agosto!B106+Septiembre!B106+'Octubre '!B106+Noviembre!B106+'Diciembre '!B106</f>
        <v>0</v>
      </c>
      <c r="C106" s="27">
        <f>+Enero!C106+Febrero!C106+MARZO!C106+'Abril '!C106+'Mayo '!C106+Junio!C106+Julio!C106+Agosto!C106+Septiembre!C106+'Octubre '!C106+Noviembre!C106+'Diciembre '!C106</f>
        <v>0</v>
      </c>
      <c r="D106" s="27">
        <f>+Enero!D106+Febrero!D106+MARZO!D106+'Abril '!D106+'Mayo '!D106+Junio!D106+Julio!D106+Agosto!D106+Septiembre!D106+'Octubre '!D106+Noviembre!D106+'Diciembre '!D106</f>
        <v>0</v>
      </c>
      <c r="E106" s="27">
        <f>+Enero!E106+Febrero!E106+MARZO!E106+'Abril '!E106+'Mayo '!E106+Junio!E106+Julio!E106+Agosto!E106+Septiembre!E106+'Octubre '!E106+Noviembre!E106+'Diciembre '!E106</f>
        <v>0</v>
      </c>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7">
        <f>+Enero!B107+Febrero!B107+MARZO!B107+'Abril '!B107+'Mayo '!B107+Junio!B107+Julio!B107+Agosto!B107+Septiembre!B107+'Octubre '!B107+Noviembre!B107+'Diciembre '!B107</f>
        <v>0</v>
      </c>
      <c r="C107" s="27">
        <f>+Enero!C107+Febrero!C107+MARZO!C107+'Abril '!C107+'Mayo '!C107+Junio!C107+Julio!C107+Agosto!C107+Septiembre!C107+'Octubre '!C107+Noviembre!C107+'Diciembre '!C107</f>
        <v>0</v>
      </c>
      <c r="D107" s="27">
        <f>+Enero!D107+Febrero!D107+MARZO!D107+'Abril '!D107+'Mayo '!D107+Junio!D107+Julio!D107+Agosto!D107+Septiembre!D107+'Octubre '!D107+Noviembre!D107+'Diciembre '!D107</f>
        <v>0</v>
      </c>
      <c r="E107" s="27">
        <f>+Enero!E107+Febrero!E107+MARZO!E107+'Abril '!E107+'Mayo '!E107+Junio!E107+Julio!E107+Agosto!E107+Septiembre!E107+'Octubre '!E107+Noviembre!E107+'Diciembre '!E107</f>
        <v>0</v>
      </c>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272">
        <f>SUM(B103:B107)</f>
        <v>0</v>
      </c>
      <c r="C108" s="272">
        <f>SUM(C103:C107)</f>
        <v>0</v>
      </c>
      <c r="D108" s="272">
        <f>SUM(D103:D107)</f>
        <v>0</v>
      </c>
      <c r="E108" s="27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855" t="s">
        <v>61</v>
      </c>
      <c r="B110" s="856"/>
      <c r="C110" s="853" t="s">
        <v>1</v>
      </c>
      <c r="D110" s="830" t="s">
        <v>33</v>
      </c>
      <c r="E110" s="831"/>
      <c r="F110" s="831"/>
      <c r="G110" s="821"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857"/>
      <c r="B111" s="858"/>
      <c r="C111" s="854"/>
      <c r="D111" s="185" t="s">
        <v>35</v>
      </c>
      <c r="E111" s="185" t="s">
        <v>36</v>
      </c>
      <c r="F111" s="185" t="s">
        <v>37</v>
      </c>
      <c r="G111" s="823"/>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843" t="s">
        <v>62</v>
      </c>
      <c r="B112" s="844"/>
      <c r="C112" s="272">
        <f>SUM(D112:G112)</f>
        <v>0</v>
      </c>
      <c r="D112" s="4">
        <f>+Enero!D112+Febrero!D112+MARZO!D112+'Abril '!D112+'Mayo '!D112+Junio!D112+Julio!D112+Agosto!D112+Septiembre!D112+'Octubre '!D112+Noviembre!D112+'Diciembre '!D112</f>
        <v>0</v>
      </c>
      <c r="E112" s="4">
        <f>+Enero!E112+Febrero!E112+MARZO!E112+'Abril '!E112+'Mayo '!E112+Junio!E112+Julio!E112+Agosto!E112+Septiembre!E112+'Octubre '!E112+Noviembre!E112+'Diciembre '!E112</f>
        <v>0</v>
      </c>
      <c r="F112" s="4">
        <f>+Enero!F112+Febrero!F112+MARZO!F112+'Abril '!F112+'Mayo '!F112+Junio!F112+Julio!F112+Agosto!F112+Septiembre!F112+'Octubre '!F112+Noviembre!F112+'Diciembre '!F112</f>
        <v>0</v>
      </c>
      <c r="G112" s="4">
        <f>+Enero!G112+Febrero!G112+MARZO!G112+'Abril '!G112+'Mayo '!G112+Junio!G112+Julio!G112+Agosto!G112+Septiembre!G112+'Octubre '!G112+Noviembre!G112+'Diciembre '!G112</f>
        <v>0</v>
      </c>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47" x14ac:dyDescent="0.2">
      <c r="A113" s="845" t="s">
        <v>63</v>
      </c>
      <c r="B113" s="846"/>
      <c r="C113" s="199">
        <f>SUM(D113:G113)</f>
        <v>0</v>
      </c>
      <c r="D113" s="4">
        <f>+Enero!D113+Febrero!D113+MARZO!D113+'Abril '!D113+'Mayo '!D113+Junio!D113+Julio!D113+Agosto!D113+Septiembre!D113+'Octubre '!D113+Noviembre!D113+'Diciembre '!D113</f>
        <v>0</v>
      </c>
      <c r="E113" s="4">
        <f>+Enero!E113+Febrero!E113+MARZO!E113+'Abril '!E113+'Mayo '!E113+Junio!E113+Julio!E113+Agosto!E113+Septiembre!E113+'Octubre '!E113+Noviembre!E113+'Diciembre '!E113</f>
        <v>0</v>
      </c>
      <c r="F113" s="4">
        <f>+Enero!F113+Febrero!F113+MARZO!F113+'Abril '!F113+'Mayo '!F113+Junio!F113+Julio!F113+Agosto!F113+Septiembre!F113+'Octubre '!F113+Noviembre!F113+'Diciembre '!F113</f>
        <v>0</v>
      </c>
      <c r="G113" s="4">
        <f>+Enero!G113+Febrero!G113+MARZO!G113+'Abril '!G113+'Mayo '!G113+Junio!G113+Julio!G113+Agosto!G113+Septiembre!G113+'Octubre '!G113+Noviembre!G113+'Diciembre '!G113</f>
        <v>0</v>
      </c>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47" ht="15" x14ac:dyDescent="0.2">
      <c r="A114" s="273" t="s">
        <v>142</v>
      </c>
      <c r="B114" s="192"/>
      <c r="C114" s="192"/>
      <c r="D114" s="192"/>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47" x14ac:dyDescent="0.2">
      <c r="A115" s="847" t="s">
        <v>64</v>
      </c>
      <c r="B115" s="848"/>
      <c r="C115" s="849"/>
      <c r="D115" s="853" t="s">
        <v>1</v>
      </c>
      <c r="E115" s="830" t="s">
        <v>33</v>
      </c>
      <c r="F115" s="831"/>
      <c r="G115" s="831"/>
      <c r="H115" s="821"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47" ht="31.5" x14ac:dyDescent="0.2">
      <c r="A116" s="850"/>
      <c r="B116" s="851"/>
      <c r="C116" s="852"/>
      <c r="D116" s="854"/>
      <c r="E116" s="185" t="s">
        <v>35</v>
      </c>
      <c r="F116" s="185" t="s">
        <v>36</v>
      </c>
      <c r="G116" s="185" t="s">
        <v>37</v>
      </c>
      <c r="H116" s="823"/>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47" x14ac:dyDescent="0.2">
      <c r="A117" s="116" t="s">
        <v>143</v>
      </c>
      <c r="B117" s="117"/>
      <c r="C117" s="118"/>
      <c r="D117" s="272">
        <f>SUM(E117:H117)</f>
        <v>0</v>
      </c>
      <c r="E117" s="4">
        <f>+Enero!E117+Febrero!E117+MARZO!E117+'Abril '!E117+'Mayo '!E117+Junio!E117+Julio!E117+Agosto!E117+Septiembre!E117+'Octubre '!E117+Noviembre!E117+'Diciembre '!E117</f>
        <v>0</v>
      </c>
      <c r="F117" s="4">
        <f>+Enero!F117+Febrero!F117+MARZO!F117+'Abril '!F117+'Mayo '!F117+Junio!F117+Julio!F117+Agosto!F117+Septiembre!F117+'Octubre '!F117+Noviembre!F117+'Diciembre '!F117</f>
        <v>0</v>
      </c>
      <c r="G117" s="4">
        <f>+Enero!G117+Febrero!G117+MARZO!G117+'Abril '!G117+'Mayo '!G117+Junio!G117+Julio!G117+Agosto!G117+Septiembre!G117+'Octubre '!G117+Noviembre!G117+'Diciembre '!G117</f>
        <v>0</v>
      </c>
      <c r="H117" s="4">
        <f>+Enero!H117+Febrero!H117+MARZO!H117+'Abril '!H117+'Mayo '!H117+Junio!H117+Julio!H117+Agosto!H117+Septiembre!H117+'Octubre '!H117+Noviembre!H117+'Diciembre '!H117</f>
        <v>0</v>
      </c>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47" x14ac:dyDescent="0.2">
      <c r="A118" s="116" t="s">
        <v>144</v>
      </c>
      <c r="B118" s="117"/>
      <c r="C118" s="279"/>
      <c r="D118" s="272">
        <f>SUM(E118:H118)</f>
        <v>0</v>
      </c>
      <c r="E118" s="4">
        <f>+Enero!E118+Febrero!E118+MARZO!E118+'Abril '!E118+'Mayo '!E118+Junio!E118+Julio!E118+Agosto!E118+Septiembre!E118+'Octubre '!E118+Noviembre!E118+'Diciembre '!E118</f>
        <v>0</v>
      </c>
      <c r="F118" s="4">
        <f>+Enero!F118+Febrero!F118+MARZO!F118+'Abril '!F118+'Mayo '!F118+Junio!F118+Julio!F118+Agosto!F118+Septiembre!F118+'Octubre '!F118+Noviembre!F118+'Diciembre '!F118</f>
        <v>0</v>
      </c>
      <c r="G118" s="4">
        <f>+Enero!G118+Febrero!G118+MARZO!G118+'Abril '!G118+'Mayo '!G118+Junio!G118+Julio!G118+Agosto!G118+Septiembre!G118+'Octubre '!G118+Noviembre!G118+'Diciembre '!G118</f>
        <v>0</v>
      </c>
      <c r="H118" s="4">
        <f>+Enero!H118+Febrero!H118+MARZO!H118+'Abril '!H118+'Mayo '!H118+Junio!H118+Julio!H118+Agosto!H118+Septiembre!H118+'Octubre '!H118+Noviembre!H118+'Diciembre '!H118</f>
        <v>0</v>
      </c>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47" x14ac:dyDescent="0.2">
      <c r="A119" s="50" t="s">
        <v>145</v>
      </c>
      <c r="B119" s="120"/>
      <c r="C119" s="280"/>
      <c r="D119" s="121"/>
      <c r="E119" s="281"/>
      <c r="F119" s="282"/>
      <c r="G119" s="283"/>
      <c r="H119" s="284"/>
      <c r="I119" s="285"/>
      <c r="J119" s="285"/>
      <c r="K119" s="285"/>
      <c r="L119" s="286"/>
    </row>
    <row r="120" spans="1:47" x14ac:dyDescent="0.2">
      <c r="A120" s="772" t="s">
        <v>65</v>
      </c>
      <c r="B120" s="808" t="s">
        <v>1</v>
      </c>
      <c r="C120" s="820" t="s">
        <v>66</v>
      </c>
      <c r="D120" s="820"/>
      <c r="E120" s="820"/>
      <c r="F120" s="820" t="s">
        <v>67</v>
      </c>
      <c r="G120" s="824" t="s">
        <v>68</v>
      </c>
      <c r="H120" s="802" t="s">
        <v>33</v>
      </c>
      <c r="I120" s="803"/>
      <c r="J120" s="803"/>
      <c r="K120" s="797" t="s">
        <v>13</v>
      </c>
      <c r="L120" s="804" t="s">
        <v>146</v>
      </c>
    </row>
    <row r="121" spans="1:47" ht="60.75" customHeight="1" x14ac:dyDescent="0.2">
      <c r="A121" s="819"/>
      <c r="B121" s="809"/>
      <c r="C121" s="122" t="s">
        <v>147</v>
      </c>
      <c r="D121" s="102" t="s">
        <v>148</v>
      </c>
      <c r="E121" s="132" t="s">
        <v>149</v>
      </c>
      <c r="F121" s="820"/>
      <c r="G121" s="824"/>
      <c r="H121" s="41" t="s">
        <v>35</v>
      </c>
      <c r="I121" s="185" t="s">
        <v>36</v>
      </c>
      <c r="J121" s="185" t="s">
        <v>37</v>
      </c>
      <c r="K121" s="797"/>
      <c r="L121" s="805"/>
    </row>
    <row r="122" spans="1:47" x14ac:dyDescent="0.2">
      <c r="A122" s="123" t="s">
        <v>104</v>
      </c>
      <c r="B122" s="287">
        <f>SUM(C122:G122)</f>
        <v>0</v>
      </c>
      <c r="C122" s="29">
        <f>+Enero!C122+Febrero!C122+MARZO!C122+'Abril '!C122+'Mayo '!C122+Junio!C122+Julio!C122+Agosto!C122+Septiembre!C122+'Octubre '!C122+Noviembre!C122+'Diciembre '!C122</f>
        <v>0</v>
      </c>
      <c r="D122" s="29">
        <f>+Enero!D122+Febrero!D122+MARZO!D122+'Abril '!D122+'Mayo '!D122+Junio!D122+Julio!D122+Agosto!D122+Septiembre!D122+'Octubre '!D122+Noviembre!D122+'Diciembre '!D122</f>
        <v>0</v>
      </c>
      <c r="E122" s="29">
        <f>+Enero!E122+Febrero!E122+MARZO!E122+'Abril '!E122+'Mayo '!E122+Junio!E122+Julio!E122+Agosto!E122+Septiembre!E122+'Octubre '!E122+Noviembre!E122+'Diciembre '!E122</f>
        <v>0</v>
      </c>
      <c r="F122" s="29">
        <f>+Enero!F122+Febrero!F122+MARZO!F122+'Abril '!F122+'Mayo '!F122+Junio!F122+Julio!F122+Agosto!F122+Septiembre!F122+'Octubre '!F122+Noviembre!F122+'Diciembre '!F122</f>
        <v>0</v>
      </c>
      <c r="G122" s="29">
        <f>+Enero!G122+Febrero!G122+MARZO!G122+'Abril '!G122+'Mayo '!G122+Junio!G122+Julio!G122+Agosto!G122+Septiembre!G122+'Octubre '!G122+Noviembre!G122+'Diciembre '!G122</f>
        <v>0</v>
      </c>
      <c r="H122" s="29">
        <f>+Enero!H122+Febrero!H122+MARZO!H122+'Abril '!H122+'Mayo '!H122+Junio!H122+Julio!H122+Agosto!H122+Septiembre!H122+'Octubre '!H122+Noviembre!H122+'Diciembre '!H122</f>
        <v>0</v>
      </c>
      <c r="I122" s="29">
        <f>+Enero!I122+Febrero!I122+MARZO!I122+'Abril '!I122+'Mayo '!I122+Junio!I122+Julio!I122+Agosto!I122+Septiembre!I122+'Octubre '!I122+Noviembre!I122+'Diciembre '!I122</f>
        <v>0</v>
      </c>
      <c r="J122" s="29">
        <f>+Enero!J122+Febrero!J122+MARZO!J122+'Abril '!J122+'Mayo '!J122+Junio!J122+Julio!J122+Agosto!J122+Septiembre!J122+'Octubre '!J122+Noviembre!J122+'Diciembre '!J122</f>
        <v>0</v>
      </c>
      <c r="K122" s="29">
        <f>+Enero!K122+Febrero!K122+MARZO!K122+'Abril '!K122+'Mayo '!K122+Junio!K122+Julio!K122+Agosto!K122+Septiembre!K122+'Octubre '!K122+Noviembre!K122+'Diciembre '!K122</f>
        <v>0</v>
      </c>
      <c r="L122" s="29">
        <f>+Enero!L122+Febrero!L122+MARZO!L122+'Abril '!L122+'Mayo '!L122+Junio!L122+Julio!L122+Agosto!L122+Septiembre!L122+'Octubre '!L122+Noviembre!L122+'Diciembre '!L122</f>
        <v>0</v>
      </c>
      <c r="M122" s="195"/>
    </row>
    <row r="123" spans="1:47" x14ac:dyDescent="0.2">
      <c r="A123" s="125" t="s">
        <v>114</v>
      </c>
      <c r="B123" s="206">
        <f>SUM(C123:G123)</f>
        <v>0</v>
      </c>
      <c r="C123" s="29">
        <f>+Enero!C123+Febrero!C123+MARZO!C123+'Abril '!C123+'Mayo '!C123+Junio!C123+Julio!C123+Agosto!C123+Septiembre!C123+'Octubre '!C123+Noviembre!C123+'Diciembre '!C123</f>
        <v>0</v>
      </c>
      <c r="D123" s="29">
        <f>+Enero!D123+Febrero!D123+MARZO!D123+'Abril '!D123+'Mayo '!D123+Junio!D123+Julio!D123+Agosto!D123+Septiembre!D123+'Octubre '!D123+Noviembre!D123+'Diciembre '!D123</f>
        <v>0</v>
      </c>
      <c r="E123" s="29">
        <f>+Enero!E123+Febrero!E123+MARZO!E123+'Abril '!E123+'Mayo '!E123+Junio!E123+Julio!E123+Agosto!E123+Septiembre!E123+'Octubre '!E123+Noviembre!E123+'Diciembre '!E123</f>
        <v>0</v>
      </c>
      <c r="F123" s="29">
        <f>+Enero!F123+Febrero!F123+MARZO!F123+'Abril '!F123+'Mayo '!F123+Junio!F123+Julio!F123+Agosto!F123+Septiembre!F123+'Octubre '!F123+Noviembre!F123+'Diciembre '!F123</f>
        <v>0</v>
      </c>
      <c r="G123" s="29">
        <f>+Enero!G123+Febrero!G123+MARZO!G123+'Abril '!G123+'Mayo '!G123+Junio!G123+Julio!G123+Agosto!G123+Septiembre!G123+'Octubre '!G123+Noviembre!G123+'Diciembre '!G123</f>
        <v>0</v>
      </c>
      <c r="H123" s="29">
        <f>+Enero!H123+Febrero!H123+MARZO!H123+'Abril '!H123+'Mayo '!H123+Junio!H123+Julio!H123+Agosto!H123+Septiembre!H123+'Octubre '!H123+Noviembre!H123+'Diciembre '!H123</f>
        <v>0</v>
      </c>
      <c r="I123" s="29">
        <f>+Enero!I123+Febrero!I123+MARZO!I123+'Abril '!I123+'Mayo '!I123+Junio!I123+Julio!I123+Agosto!I123+Septiembre!I123+'Octubre '!I123+Noviembre!I123+'Diciembre '!I123</f>
        <v>0</v>
      </c>
      <c r="J123" s="29">
        <f>+Enero!J123+Febrero!J123+MARZO!J123+'Abril '!J123+'Mayo '!J123+Junio!J123+Julio!J123+Agosto!J123+Septiembre!J123+'Octubre '!J123+Noviembre!J123+'Diciembre '!J123</f>
        <v>0</v>
      </c>
      <c r="K123" s="29">
        <f>+Enero!K123+Febrero!K123+MARZO!K123+'Abril '!K123+'Mayo '!K123+Junio!K123+Julio!K123+Agosto!K123+Septiembre!K123+'Octubre '!K123+Noviembre!K123+'Diciembre '!K123</f>
        <v>0</v>
      </c>
      <c r="L123" s="29">
        <f>+Enero!L123+Febrero!L123+MARZO!L123+'Abril '!L123+'Mayo '!L123+Junio!L123+Julio!L123+Agosto!L123+Septiembre!L123+'Octubre '!L123+Noviembre!L123+'Diciembre '!L123</f>
        <v>0</v>
      </c>
      <c r="M123" s="195"/>
    </row>
    <row r="124" spans="1:47" x14ac:dyDescent="0.2">
      <c r="A124" s="127" t="s">
        <v>116</v>
      </c>
      <c r="B124" s="220">
        <f>SUM(C124:G124)</f>
        <v>0</v>
      </c>
      <c r="C124" s="29">
        <f>+Enero!C124+Febrero!C124+MARZO!C124+'Abril '!C124+'Mayo '!C124+Junio!C124+Julio!C124+Agosto!C124+Septiembre!C124+'Octubre '!C124+Noviembre!C124+'Diciembre '!C124</f>
        <v>0</v>
      </c>
      <c r="D124" s="29">
        <f>+Enero!D124+Febrero!D124+MARZO!D124+'Abril '!D124+'Mayo '!D124+Junio!D124+Julio!D124+Agosto!D124+Septiembre!D124+'Octubre '!D124+Noviembre!D124+'Diciembre '!D124</f>
        <v>0</v>
      </c>
      <c r="E124" s="29">
        <f>+Enero!E124+Febrero!E124+MARZO!E124+'Abril '!E124+'Mayo '!E124+Junio!E124+Julio!E124+Agosto!E124+Septiembre!E124+'Octubre '!E124+Noviembre!E124+'Diciembre '!E124</f>
        <v>0</v>
      </c>
      <c r="F124" s="29">
        <f>+Enero!F124+Febrero!F124+MARZO!F124+'Abril '!F124+'Mayo '!F124+Junio!F124+Julio!F124+Agosto!F124+Septiembre!F124+'Octubre '!F124+Noviembre!F124+'Diciembre '!F124</f>
        <v>0</v>
      </c>
      <c r="G124" s="29">
        <f>+Enero!G124+Febrero!G124+MARZO!G124+'Abril '!G124+'Mayo '!G124+Junio!G124+Julio!G124+Agosto!G124+Septiembre!G124+'Octubre '!G124+Noviembre!G124+'Diciembre '!G124</f>
        <v>0</v>
      </c>
      <c r="H124" s="29">
        <f>+Enero!H124+Febrero!H124+MARZO!H124+'Abril '!H124+'Mayo '!H124+Junio!H124+Julio!H124+Agosto!H124+Septiembre!H124+'Octubre '!H124+Noviembre!H124+'Diciembre '!H124</f>
        <v>0</v>
      </c>
      <c r="I124" s="29">
        <f>+Enero!I124+Febrero!I124+MARZO!I124+'Abril '!I124+'Mayo '!I124+Junio!I124+Julio!I124+Agosto!I124+Septiembre!I124+'Octubre '!I124+Noviembre!I124+'Diciembre '!I124</f>
        <v>0</v>
      </c>
      <c r="J124" s="29">
        <f>+Enero!J124+Febrero!J124+MARZO!J124+'Abril '!J124+'Mayo '!J124+Junio!J124+Julio!J124+Agosto!J124+Septiembre!J124+'Octubre '!J124+Noviembre!J124+'Diciembre '!J124</f>
        <v>0</v>
      </c>
      <c r="K124" s="29">
        <f>+Enero!K124+Febrero!K124+MARZO!K124+'Abril '!K124+'Mayo '!K124+Junio!K124+Julio!K124+Agosto!K124+Septiembre!K124+'Octubre '!K124+Noviembre!K124+'Diciembre '!K124</f>
        <v>0</v>
      </c>
      <c r="L124" s="29">
        <f>+Enero!L124+Febrero!L124+MARZO!L124+'Abril '!L124+'Mayo '!L124+Junio!L124+Julio!L124+Agosto!L124+Septiembre!L124+'Octubre '!L124+Noviembre!L124+'Diciembre '!L124</f>
        <v>0</v>
      </c>
      <c r="M124" s="195"/>
    </row>
    <row r="125" spans="1:47" ht="15" x14ac:dyDescent="0.2">
      <c r="A125" s="99" t="s">
        <v>150</v>
      </c>
      <c r="B125" s="192"/>
      <c r="C125" s="192"/>
      <c r="D125" s="192"/>
      <c r="E125" s="192"/>
      <c r="F125" s="192"/>
      <c r="G125" s="192"/>
      <c r="H125" s="192"/>
      <c r="I125" s="192"/>
      <c r="J125" s="192"/>
      <c r="K125" s="192"/>
      <c r="L125" s="192"/>
    </row>
    <row r="126" spans="1:47" ht="15" x14ac:dyDescent="0.2">
      <c r="A126" s="806" t="s">
        <v>69</v>
      </c>
      <c r="B126" s="808" t="s">
        <v>70</v>
      </c>
      <c r="C126" s="810" t="s">
        <v>151</v>
      </c>
      <c r="D126" s="811"/>
      <c r="E126" s="812" t="s">
        <v>152</v>
      </c>
      <c r="F126" s="811"/>
      <c r="G126" s="812" t="s">
        <v>153</v>
      </c>
      <c r="H126" s="811"/>
      <c r="I126" s="812" t="s">
        <v>154</v>
      </c>
      <c r="J126" s="811"/>
      <c r="K126" s="192"/>
      <c r="L126" s="192"/>
      <c r="M126" s="192"/>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47" ht="15" x14ac:dyDescent="0.2">
      <c r="A127" s="807"/>
      <c r="B127" s="809"/>
      <c r="C127" s="187" t="s">
        <v>155</v>
      </c>
      <c r="D127" s="288" t="s">
        <v>156</v>
      </c>
      <c r="E127" s="132" t="s">
        <v>155</v>
      </c>
      <c r="F127" s="130" t="s">
        <v>156</v>
      </c>
      <c r="G127" s="131" t="s">
        <v>155</v>
      </c>
      <c r="H127" s="288" t="s">
        <v>156</v>
      </c>
      <c r="I127" s="132" t="s">
        <v>155</v>
      </c>
      <c r="J127" s="288" t="s">
        <v>156</v>
      </c>
      <c r="K127" s="192"/>
      <c r="L127" s="192"/>
      <c r="M127" s="192"/>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47" ht="18.75" customHeight="1" x14ac:dyDescent="0.2">
      <c r="A128" s="821" t="s">
        <v>157</v>
      </c>
      <c r="B128" s="123" t="s">
        <v>71</v>
      </c>
      <c r="C128" s="21">
        <f>+Enero!C128+Febrero!C128+MARZO!C128+'Abril '!C128+'Mayo '!C128+Junio!C128+Julio!C128+Agosto!C128+Septiembre!C128+'Octubre '!C128+Noviembre!C128+'Diciembre '!C128</f>
        <v>0</v>
      </c>
      <c r="D128" s="21">
        <f>+Enero!D128+Febrero!D128+MARZO!D128+'Abril '!D128+'Mayo '!D128+Junio!D128+Julio!D128+Agosto!D128+Septiembre!D128+'Octubre '!D128+Noviembre!D128+'Diciembre '!D128</f>
        <v>0</v>
      </c>
      <c r="E128" s="21">
        <f>+Enero!E128+Febrero!E128+MARZO!E128+'Abril '!E128+'Mayo '!E128+Junio!E128+Julio!E128+Agosto!E128+Septiembre!E128+'Octubre '!E128+Noviembre!E128+'Diciembre '!E128</f>
        <v>0</v>
      </c>
      <c r="F128" s="21">
        <f>+Enero!F128+Febrero!F128+MARZO!F128+'Abril '!F128+'Mayo '!F128+Junio!F128+Julio!F128+Agosto!F128+Septiembre!F128+'Octubre '!F128+Noviembre!F128+'Diciembre '!F128</f>
        <v>0</v>
      </c>
      <c r="G128" s="21">
        <f>+Enero!G128+Febrero!G128+MARZO!G128+'Abril '!G128+'Mayo '!G128+Junio!G128+Julio!G128+Agosto!G128+Septiembre!G128+'Octubre '!G128+Noviembre!G128+'Diciembre '!G128</f>
        <v>0</v>
      </c>
      <c r="H128" s="21">
        <f>+Enero!H128+Febrero!H128+MARZO!H128+'Abril '!H128+'Mayo '!H128+Junio!H128+Julio!H128+Agosto!H128+Septiembre!H128+'Octubre '!H128+Noviembre!H128+'Diciembre '!H128</f>
        <v>0</v>
      </c>
      <c r="I128" s="21">
        <f>+Enero!I128+Febrero!I128+MARZO!I128+'Abril '!I128+'Mayo '!I128+Junio!I128+Julio!I128+Agosto!I128+Septiembre!I128+'Octubre '!I128+Noviembre!I128+'Diciembre '!I128</f>
        <v>0</v>
      </c>
      <c r="J128" s="21">
        <f>+Enero!J128+Febrero!J128+MARZO!J128+'Abril '!J128+'Mayo '!J128+Junio!J128+Julio!J128+Agosto!J128+Septiembre!J128+'Octubre '!J128+Noviembre!J128+'Diciembre '!J128</f>
        <v>0</v>
      </c>
      <c r="K128" s="289"/>
      <c r="L128" s="192"/>
      <c r="M128" s="192"/>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822"/>
      <c r="B129" s="125" t="s">
        <v>72</v>
      </c>
      <c r="C129" s="21">
        <f>+Enero!C129+Febrero!C129+MARZO!C129+'Abril '!C129+'Mayo '!C129+Junio!C129+Julio!C129+Agosto!C129+Septiembre!C129+'Octubre '!C129+Noviembre!C129+'Diciembre '!C129</f>
        <v>0</v>
      </c>
      <c r="D129" s="21">
        <f>+Enero!D129+Febrero!D129+MARZO!D129+'Abril '!D129+'Mayo '!D129+Junio!D129+Julio!D129+Agosto!D129+Septiembre!D129+'Octubre '!D129+Noviembre!D129+'Diciembre '!D129</f>
        <v>0</v>
      </c>
      <c r="E129" s="21">
        <f>+Enero!E129+Febrero!E129+MARZO!E129+'Abril '!E129+'Mayo '!E129+Junio!E129+Julio!E129+Agosto!E129+Septiembre!E129+'Octubre '!E129+Noviembre!E129+'Diciembre '!E129</f>
        <v>0</v>
      </c>
      <c r="F129" s="21">
        <f>+Enero!F129+Febrero!F129+MARZO!F129+'Abril '!F129+'Mayo '!F129+Junio!F129+Julio!F129+Agosto!F129+Septiembre!F129+'Octubre '!F129+Noviembre!F129+'Diciembre '!F129</f>
        <v>0</v>
      </c>
      <c r="G129" s="21">
        <f>+Enero!G129+Febrero!G129+MARZO!G129+'Abril '!G129+'Mayo '!G129+Junio!G129+Julio!G129+Agosto!G129+Septiembre!G129+'Octubre '!G129+Noviembre!G129+'Diciembre '!G129</f>
        <v>0</v>
      </c>
      <c r="H129" s="21">
        <f>+Enero!H129+Febrero!H129+MARZO!H129+'Abril '!H129+'Mayo '!H129+Junio!H129+Julio!H129+Agosto!H129+Septiembre!H129+'Octubre '!H129+Noviembre!H129+'Diciembre '!H129</f>
        <v>0</v>
      </c>
      <c r="I129" s="21">
        <f>+Enero!I129+Febrero!I129+MARZO!I129+'Abril '!I129+'Mayo '!I129+Junio!I129+Julio!I129+Agosto!I129+Septiembre!I129+'Octubre '!I129+Noviembre!I129+'Diciembre '!I129</f>
        <v>0</v>
      </c>
      <c r="J129" s="21">
        <f>+Enero!J129+Febrero!J129+MARZO!J129+'Abril '!J129+'Mayo '!J129+Junio!J129+Julio!J129+Agosto!J129+Septiembre!J129+'Octubre '!J129+Noviembre!J129+'Diciembre '!J129</f>
        <v>0</v>
      </c>
      <c r="K129" s="289"/>
      <c r="L129" s="192"/>
      <c r="M129" s="192"/>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822"/>
      <c r="B130" s="125" t="s">
        <v>73</v>
      </c>
      <c r="C130" s="21">
        <f>+Enero!C130+Febrero!C130+MARZO!C130+'Abril '!C130+'Mayo '!C130+Junio!C130+Julio!C130+Agosto!C130+Septiembre!C130+'Octubre '!C130+Noviembre!C130+'Diciembre '!C130</f>
        <v>0</v>
      </c>
      <c r="D130" s="21">
        <f>+Enero!D130+Febrero!D130+MARZO!D130+'Abril '!D130+'Mayo '!D130+Junio!D130+Julio!D130+Agosto!D130+Septiembre!D130+'Octubre '!D130+Noviembre!D130+'Diciembre '!D130</f>
        <v>0</v>
      </c>
      <c r="E130" s="21">
        <f>+Enero!E130+Febrero!E130+MARZO!E130+'Abril '!E130+'Mayo '!E130+Junio!E130+Julio!E130+Agosto!E130+Septiembre!E130+'Octubre '!E130+Noviembre!E130+'Diciembre '!E130</f>
        <v>0</v>
      </c>
      <c r="F130" s="21">
        <f>+Enero!F130+Febrero!F130+MARZO!F130+'Abril '!F130+'Mayo '!F130+Junio!F130+Julio!F130+Agosto!F130+Septiembre!F130+'Octubre '!F130+Noviembre!F130+'Diciembre '!F130</f>
        <v>0</v>
      </c>
      <c r="G130" s="21">
        <f>+Enero!G130+Febrero!G130+MARZO!G130+'Abril '!G130+'Mayo '!G130+Junio!G130+Julio!G130+Agosto!G130+Septiembre!G130+'Octubre '!G130+Noviembre!G130+'Diciembre '!G130</f>
        <v>0</v>
      </c>
      <c r="H130" s="21">
        <f>+Enero!H130+Febrero!H130+MARZO!H130+'Abril '!H130+'Mayo '!H130+Junio!H130+Julio!H130+Agosto!H130+Septiembre!H130+'Octubre '!H130+Noviembre!H130+'Diciembre '!H130</f>
        <v>0</v>
      </c>
      <c r="I130" s="21">
        <f>+Enero!I130+Febrero!I130+MARZO!I130+'Abril '!I130+'Mayo '!I130+Junio!I130+Julio!I130+Agosto!I130+Septiembre!I130+'Octubre '!I130+Noviembre!I130+'Diciembre '!I130</f>
        <v>0</v>
      </c>
      <c r="J130" s="21">
        <f>+Enero!J130+Febrero!J130+MARZO!J130+'Abril '!J130+'Mayo '!J130+Junio!J130+Julio!J130+Agosto!J130+Septiembre!J130+'Octubre '!J130+Noviembre!J130+'Diciembre '!J130</f>
        <v>0</v>
      </c>
      <c r="K130" s="289"/>
      <c r="L130" s="192"/>
      <c r="M130" s="192"/>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823"/>
      <c r="B131" s="125" t="s">
        <v>74</v>
      </c>
      <c r="C131" s="21">
        <f>+Enero!C131+Febrero!C131+MARZO!C131+'Abril '!C131+'Mayo '!C131+Junio!C131+Julio!C131+Agosto!C131+Septiembre!C131+'Octubre '!C131+Noviembre!C131+'Diciembre '!C131</f>
        <v>0</v>
      </c>
      <c r="D131" s="21">
        <f>+Enero!D131+Febrero!D131+MARZO!D131+'Abril '!D131+'Mayo '!D131+Junio!D131+Julio!D131+Agosto!D131+Septiembre!D131+'Octubre '!D131+Noviembre!D131+'Diciembre '!D131</f>
        <v>0</v>
      </c>
      <c r="E131" s="21">
        <f>+Enero!E131+Febrero!E131+MARZO!E131+'Abril '!E131+'Mayo '!E131+Junio!E131+Julio!E131+Agosto!E131+Septiembre!E131+'Octubre '!E131+Noviembre!E131+'Diciembre '!E131</f>
        <v>0</v>
      </c>
      <c r="F131" s="21">
        <f>+Enero!F131+Febrero!F131+MARZO!F131+'Abril '!F131+'Mayo '!F131+Junio!F131+Julio!F131+Agosto!F131+Septiembre!F131+'Octubre '!F131+Noviembre!F131+'Diciembre '!F131</f>
        <v>0</v>
      </c>
      <c r="G131" s="21">
        <f>+Enero!G131+Febrero!G131+MARZO!G131+'Abril '!G131+'Mayo '!G131+Junio!G131+Julio!G131+Agosto!G131+Septiembre!G131+'Octubre '!G131+Noviembre!G131+'Diciembre '!G131</f>
        <v>0</v>
      </c>
      <c r="H131" s="21">
        <f>+Enero!H131+Febrero!H131+MARZO!H131+'Abril '!H131+'Mayo '!H131+Junio!H131+Julio!H131+Agosto!H131+Septiembre!H131+'Octubre '!H131+Noviembre!H131+'Diciembre '!H131</f>
        <v>0</v>
      </c>
      <c r="I131" s="21">
        <f>+Enero!I131+Febrero!I131+MARZO!I131+'Abril '!I131+'Mayo '!I131+Junio!I131+Julio!I131+Agosto!I131+Septiembre!I131+'Octubre '!I131+Noviembre!I131+'Diciembre '!I131</f>
        <v>0</v>
      </c>
      <c r="J131" s="21">
        <f>+Enero!J131+Febrero!J131+MARZO!J131+'Abril '!J131+'Mayo '!J131+Junio!J131+Julio!J131+Agosto!J131+Septiembre!J131+'Octubre '!J131+Noviembre!J131+'Diciembre '!J131</f>
        <v>0</v>
      </c>
      <c r="K131" s="289"/>
      <c r="L131" s="192"/>
      <c r="M131" s="192"/>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797" t="s">
        <v>75</v>
      </c>
      <c r="B132" s="123" t="s">
        <v>76</v>
      </c>
      <c r="C132" s="21">
        <f>+Enero!C132+Febrero!C132+MARZO!C132+'Abril '!C132+'Mayo '!C132+Junio!C132+Julio!C132+Agosto!C132+Septiembre!C132+'Octubre '!C132+Noviembre!C132+'Diciembre '!C132</f>
        <v>0</v>
      </c>
      <c r="D132" s="21">
        <f>+Enero!D132+Febrero!D132+MARZO!D132+'Abril '!D132+'Mayo '!D132+Junio!D132+Julio!D132+Agosto!D132+Septiembre!D132+'Octubre '!D132+Noviembre!D132+'Diciembre '!D132</f>
        <v>0</v>
      </c>
      <c r="E132" s="21">
        <f>+Enero!E132+Febrero!E132+MARZO!E132+'Abril '!E132+'Mayo '!E132+Junio!E132+Julio!E132+Agosto!E132+Septiembre!E132+'Octubre '!E132+Noviembre!E132+'Diciembre '!E132</f>
        <v>0</v>
      </c>
      <c r="F132" s="21">
        <f>+Enero!F132+Febrero!F132+MARZO!F132+'Abril '!F132+'Mayo '!F132+Junio!F132+Julio!F132+Agosto!F132+Septiembre!F132+'Octubre '!F132+Noviembre!F132+'Diciembre '!F132</f>
        <v>0</v>
      </c>
      <c r="G132" s="21">
        <f>+Enero!G132+Febrero!G132+MARZO!G132+'Abril '!G132+'Mayo '!G132+Junio!G132+Julio!G132+Agosto!G132+Septiembre!G132+'Octubre '!G132+Noviembre!G132+'Diciembre '!G132</f>
        <v>0</v>
      </c>
      <c r="H132" s="21">
        <f>+Enero!H132+Febrero!H132+MARZO!H132+'Abril '!H132+'Mayo '!H132+Junio!H132+Julio!H132+Agosto!H132+Septiembre!H132+'Octubre '!H132+Noviembre!H132+'Diciembre '!H132</f>
        <v>0</v>
      </c>
      <c r="I132" s="21">
        <f>+Enero!I132+Febrero!I132+MARZO!I132+'Abril '!I132+'Mayo '!I132+Junio!I132+Julio!I132+Agosto!I132+Septiembre!I132+'Octubre '!I132+Noviembre!I132+'Diciembre '!I132</f>
        <v>0</v>
      </c>
      <c r="J132" s="21">
        <f>+Enero!J132+Febrero!J132+MARZO!J132+'Abril '!J132+'Mayo '!J132+Junio!J132+Julio!J132+Agosto!J132+Septiembre!J132+'Octubre '!J132+Noviembre!J132+'Diciembre '!J132</f>
        <v>0</v>
      </c>
      <c r="K132" s="289"/>
      <c r="L132" s="192"/>
      <c r="M132" s="192"/>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798"/>
      <c r="B133" s="125" t="s">
        <v>77</v>
      </c>
      <c r="C133" s="21">
        <f>+Enero!C133+Febrero!C133+MARZO!C133+'Abril '!C133+'Mayo '!C133+Junio!C133+Julio!C133+Agosto!C133+Septiembre!C133+'Octubre '!C133+Noviembre!C133+'Diciembre '!C133</f>
        <v>0</v>
      </c>
      <c r="D133" s="21">
        <f>+Enero!D133+Febrero!D133+MARZO!D133+'Abril '!D133+'Mayo '!D133+Junio!D133+Julio!D133+Agosto!D133+Septiembre!D133+'Octubre '!D133+Noviembre!D133+'Diciembre '!D133</f>
        <v>0</v>
      </c>
      <c r="E133" s="21">
        <f>+Enero!E133+Febrero!E133+MARZO!E133+'Abril '!E133+'Mayo '!E133+Junio!E133+Julio!E133+Agosto!E133+Septiembre!E133+'Octubre '!E133+Noviembre!E133+'Diciembre '!E133</f>
        <v>0</v>
      </c>
      <c r="F133" s="21">
        <f>+Enero!F133+Febrero!F133+MARZO!F133+'Abril '!F133+'Mayo '!F133+Junio!F133+Julio!F133+Agosto!F133+Septiembre!F133+'Octubre '!F133+Noviembre!F133+'Diciembre '!F133</f>
        <v>0</v>
      </c>
      <c r="G133" s="21">
        <f>+Enero!G133+Febrero!G133+MARZO!G133+'Abril '!G133+'Mayo '!G133+Junio!G133+Julio!G133+Agosto!G133+Septiembre!G133+'Octubre '!G133+Noviembre!G133+'Diciembre '!G133</f>
        <v>0</v>
      </c>
      <c r="H133" s="21">
        <f>+Enero!H133+Febrero!H133+MARZO!H133+'Abril '!H133+'Mayo '!H133+Junio!H133+Julio!H133+Agosto!H133+Septiembre!H133+'Octubre '!H133+Noviembre!H133+'Diciembre '!H133</f>
        <v>0</v>
      </c>
      <c r="I133" s="21">
        <f>+Enero!I133+Febrero!I133+MARZO!I133+'Abril '!I133+'Mayo '!I133+Junio!I133+Julio!I133+Agosto!I133+Septiembre!I133+'Octubre '!I133+Noviembre!I133+'Diciembre '!I133</f>
        <v>0</v>
      </c>
      <c r="J133" s="21">
        <f>+Enero!J133+Febrero!J133+MARZO!J133+'Abril '!J133+'Mayo '!J133+Junio!J133+Julio!J133+Agosto!J133+Septiembre!J133+'Octubre '!J133+Noviembre!J133+'Diciembre '!J133</f>
        <v>0</v>
      </c>
      <c r="K133" s="289"/>
      <c r="L133" s="192"/>
      <c r="M133" s="192"/>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798"/>
      <c r="B134" s="125" t="s">
        <v>74</v>
      </c>
      <c r="C134" s="21">
        <f>+Enero!C134+Febrero!C134+MARZO!C134+'Abril '!C134+'Mayo '!C134+Junio!C134+Julio!C134+Agosto!C134+Septiembre!C134+'Octubre '!C134+Noviembre!C134+'Diciembre '!C134</f>
        <v>0</v>
      </c>
      <c r="D134" s="21">
        <f>+Enero!D134+Febrero!D134+MARZO!D134+'Abril '!D134+'Mayo '!D134+Junio!D134+Julio!D134+Agosto!D134+Septiembre!D134+'Octubre '!D134+Noviembre!D134+'Diciembre '!D134</f>
        <v>0</v>
      </c>
      <c r="E134" s="21">
        <f>+Enero!E134+Febrero!E134+MARZO!E134+'Abril '!E134+'Mayo '!E134+Junio!E134+Julio!E134+Agosto!E134+Septiembre!E134+'Octubre '!E134+Noviembre!E134+'Diciembre '!E134</f>
        <v>0</v>
      </c>
      <c r="F134" s="21">
        <f>+Enero!F134+Febrero!F134+MARZO!F134+'Abril '!F134+'Mayo '!F134+Junio!F134+Julio!F134+Agosto!F134+Septiembre!F134+'Octubre '!F134+Noviembre!F134+'Diciembre '!F134</f>
        <v>0</v>
      </c>
      <c r="G134" s="21">
        <f>+Enero!G134+Febrero!G134+MARZO!G134+'Abril '!G134+'Mayo '!G134+Junio!G134+Julio!G134+Agosto!G134+Septiembre!G134+'Octubre '!G134+Noviembre!G134+'Diciembre '!G134</f>
        <v>0</v>
      </c>
      <c r="H134" s="21">
        <f>+Enero!H134+Febrero!H134+MARZO!H134+'Abril '!H134+'Mayo '!H134+Junio!H134+Julio!H134+Agosto!H134+Septiembre!H134+'Octubre '!H134+Noviembre!H134+'Diciembre '!H134</f>
        <v>0</v>
      </c>
      <c r="I134" s="21">
        <f>+Enero!I134+Febrero!I134+MARZO!I134+'Abril '!I134+'Mayo '!I134+Junio!I134+Julio!I134+Agosto!I134+Septiembre!I134+'Octubre '!I134+Noviembre!I134+'Diciembre '!I134</f>
        <v>0</v>
      </c>
      <c r="J134" s="21">
        <f>+Enero!J134+Febrero!J134+MARZO!J134+'Abril '!J134+'Mayo '!J134+Junio!J134+Julio!J134+Agosto!J134+Septiembre!J134+'Octubre '!J134+Noviembre!J134+'Diciembre '!J134</f>
        <v>0</v>
      </c>
      <c r="K134" s="289"/>
      <c r="L134" s="192"/>
      <c r="M134" s="192"/>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798"/>
      <c r="B135" s="142" t="s">
        <v>78</v>
      </c>
      <c r="C135" s="21">
        <f>+Enero!C135+Febrero!C135+MARZO!C135+'Abril '!C135+'Mayo '!C135+Junio!C135+Julio!C135+Agosto!C135+Septiembre!C135+'Octubre '!C135+Noviembre!C135+'Diciembre '!C135</f>
        <v>0</v>
      </c>
      <c r="D135" s="21">
        <f>+Enero!D135+Febrero!D135+MARZO!D135+'Abril '!D135+'Mayo '!D135+Junio!D135+Julio!D135+Agosto!D135+Septiembre!D135+'Octubre '!D135+Noviembre!D135+'Diciembre '!D135</f>
        <v>0</v>
      </c>
      <c r="E135" s="21">
        <f>+Enero!E135+Febrero!E135+MARZO!E135+'Abril '!E135+'Mayo '!E135+Junio!E135+Julio!E135+Agosto!E135+Septiembre!E135+'Octubre '!E135+Noviembre!E135+'Diciembre '!E135</f>
        <v>0</v>
      </c>
      <c r="F135" s="21">
        <f>+Enero!F135+Febrero!F135+MARZO!F135+'Abril '!F135+'Mayo '!F135+Junio!F135+Julio!F135+Agosto!F135+Septiembre!F135+'Octubre '!F135+Noviembre!F135+'Diciembre '!F135</f>
        <v>0</v>
      </c>
      <c r="G135" s="21">
        <f>+Enero!G135+Febrero!G135+MARZO!G135+'Abril '!G135+'Mayo '!G135+Junio!G135+Julio!G135+Agosto!G135+Septiembre!G135+'Octubre '!G135+Noviembre!G135+'Diciembre '!G135</f>
        <v>0</v>
      </c>
      <c r="H135" s="21">
        <f>+Enero!H135+Febrero!H135+MARZO!H135+'Abril '!H135+'Mayo '!H135+Junio!H135+Julio!H135+Agosto!H135+Septiembre!H135+'Octubre '!H135+Noviembre!H135+'Diciembre '!H135</f>
        <v>0</v>
      </c>
      <c r="I135" s="21">
        <f>+Enero!I135+Febrero!I135+MARZO!I135+'Abril '!I135+'Mayo '!I135+Junio!I135+Julio!I135+Agosto!I135+Septiembre!I135+'Octubre '!I135+Noviembre!I135+'Diciembre '!I135</f>
        <v>0</v>
      </c>
      <c r="J135" s="21">
        <f>+Enero!J135+Febrero!J135+MARZO!J135+'Abril '!J135+'Mayo '!J135+Junio!J135+Julio!J135+Agosto!J135+Septiembre!J135+'Octubre '!J135+Noviembre!J135+'Diciembre '!J135</f>
        <v>0</v>
      </c>
      <c r="K135" s="289"/>
      <c r="L135" s="192"/>
      <c r="M135" s="192"/>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798"/>
      <c r="B136" s="127" t="s">
        <v>48</v>
      </c>
      <c r="C136" s="21">
        <f>+Enero!C136+Febrero!C136+MARZO!C136+'Abril '!C136+'Mayo '!C136+Junio!C136+Julio!C136+Agosto!C136+Septiembre!C136+'Octubre '!C136+Noviembre!C136+'Diciembre '!C136</f>
        <v>0</v>
      </c>
      <c r="D136" s="21">
        <f>+Enero!D136+Febrero!D136+MARZO!D136+'Abril '!D136+'Mayo '!D136+Junio!D136+Julio!D136+Agosto!D136+Septiembre!D136+'Octubre '!D136+Noviembre!D136+'Diciembre '!D136</f>
        <v>0</v>
      </c>
      <c r="E136" s="21">
        <f>+Enero!E136+Febrero!E136+MARZO!E136+'Abril '!E136+'Mayo '!E136+Junio!E136+Julio!E136+Agosto!E136+Septiembre!E136+'Octubre '!E136+Noviembre!E136+'Diciembre '!E136</f>
        <v>0</v>
      </c>
      <c r="F136" s="21">
        <f>+Enero!F136+Febrero!F136+MARZO!F136+'Abril '!F136+'Mayo '!F136+Junio!F136+Julio!F136+Agosto!F136+Septiembre!F136+'Octubre '!F136+Noviembre!F136+'Diciembre '!F136</f>
        <v>0</v>
      </c>
      <c r="G136" s="21">
        <f>+Enero!G136+Febrero!G136+MARZO!G136+'Abril '!G136+'Mayo '!G136+Junio!G136+Julio!G136+Agosto!G136+Septiembre!G136+'Octubre '!G136+Noviembre!G136+'Diciembre '!G136</f>
        <v>0</v>
      </c>
      <c r="H136" s="21">
        <f>+Enero!H136+Febrero!H136+MARZO!H136+'Abril '!H136+'Mayo '!H136+Junio!H136+Julio!H136+Agosto!H136+Septiembre!H136+'Octubre '!H136+Noviembre!H136+'Diciembre '!H136</f>
        <v>0</v>
      </c>
      <c r="I136" s="21">
        <f>+Enero!I136+Febrero!I136+MARZO!I136+'Abril '!I136+'Mayo '!I136+Junio!I136+Julio!I136+Agosto!I136+Septiembre!I136+'Octubre '!I136+Noviembre!I136+'Diciembre '!I136</f>
        <v>0</v>
      </c>
      <c r="J136" s="21">
        <f>+Enero!J136+Febrero!J136+MARZO!J136+'Abril '!J136+'Mayo '!J136+Junio!J136+Julio!J136+Agosto!J136+Septiembre!J136+'Octubre '!J136+Noviembre!J136+'Diciembre '!J136</f>
        <v>0</v>
      </c>
      <c r="K136" s="289"/>
      <c r="L136" s="192"/>
      <c r="M136" s="192"/>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821" t="s">
        <v>79</v>
      </c>
      <c r="B137" s="123" t="s">
        <v>80</v>
      </c>
      <c r="C137" s="21">
        <f>+Enero!C137+Febrero!C137+MARZO!C137+'Abril '!C137+'Mayo '!C137+Junio!C137+Julio!C137+Agosto!C137+Septiembre!C137+'Octubre '!C137+Noviembre!C137+'Diciembre '!C137</f>
        <v>0</v>
      </c>
      <c r="D137" s="21">
        <f>+Enero!D137+Febrero!D137+MARZO!D137+'Abril '!D137+'Mayo '!D137+Junio!D137+Julio!D137+Agosto!D137+Septiembre!D137+'Octubre '!D137+Noviembre!D137+'Diciembre '!D137</f>
        <v>0</v>
      </c>
      <c r="E137" s="21">
        <f>+Enero!E137+Febrero!E137+MARZO!E137+'Abril '!E137+'Mayo '!E137+Junio!E137+Julio!E137+Agosto!E137+Septiembre!E137+'Octubre '!E137+Noviembre!E137+'Diciembre '!E137</f>
        <v>0</v>
      </c>
      <c r="F137" s="21">
        <f>+Enero!F137+Febrero!F137+MARZO!F137+'Abril '!F137+'Mayo '!F137+Junio!F137+Julio!F137+Agosto!F137+Septiembre!F137+'Octubre '!F137+Noviembre!F137+'Diciembre '!F137</f>
        <v>0</v>
      </c>
      <c r="G137" s="21">
        <f>+Enero!G137+Febrero!G137+MARZO!G137+'Abril '!G137+'Mayo '!G137+Junio!G137+Julio!G137+Agosto!G137+Septiembre!G137+'Octubre '!G137+Noviembre!G137+'Diciembre '!G137</f>
        <v>0</v>
      </c>
      <c r="H137" s="21">
        <f>+Enero!H137+Febrero!H137+MARZO!H137+'Abril '!H137+'Mayo '!H137+Junio!H137+Julio!H137+Agosto!H137+Septiembre!H137+'Octubre '!H137+Noviembre!H137+'Diciembre '!H137</f>
        <v>0</v>
      </c>
      <c r="I137" s="21">
        <f>+Enero!I137+Febrero!I137+MARZO!I137+'Abril '!I137+'Mayo '!I137+Junio!I137+Julio!I137+Agosto!I137+Septiembre!I137+'Octubre '!I137+Noviembre!I137+'Diciembre '!I137</f>
        <v>0</v>
      </c>
      <c r="J137" s="21">
        <f>+Enero!J137+Febrero!J137+MARZO!J137+'Abril '!J137+'Mayo '!J137+Junio!J137+Julio!J137+Agosto!J137+Septiembre!J137+'Octubre '!J137+Noviembre!J137+'Diciembre '!J137</f>
        <v>0</v>
      </c>
      <c r="K137" s="289"/>
      <c r="L137" s="192"/>
      <c r="M137" s="192"/>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822"/>
      <c r="B138" s="125" t="s">
        <v>77</v>
      </c>
      <c r="C138" s="21">
        <f>+Enero!C138+Febrero!C138+MARZO!C138+'Abril '!C138+'Mayo '!C138+Junio!C138+Julio!C138+Agosto!C138+Septiembre!C138+'Octubre '!C138+Noviembre!C138+'Diciembre '!C138</f>
        <v>0</v>
      </c>
      <c r="D138" s="21">
        <f>+Enero!D138+Febrero!D138+MARZO!D138+'Abril '!D138+'Mayo '!D138+Junio!D138+Julio!D138+Agosto!D138+Septiembre!D138+'Octubre '!D138+Noviembre!D138+'Diciembre '!D138</f>
        <v>0</v>
      </c>
      <c r="E138" s="21">
        <f>+Enero!E138+Febrero!E138+MARZO!E138+'Abril '!E138+'Mayo '!E138+Junio!E138+Julio!E138+Agosto!E138+Septiembre!E138+'Octubre '!E138+Noviembre!E138+'Diciembre '!E138</f>
        <v>0</v>
      </c>
      <c r="F138" s="21">
        <f>+Enero!F138+Febrero!F138+MARZO!F138+'Abril '!F138+'Mayo '!F138+Junio!F138+Julio!F138+Agosto!F138+Septiembre!F138+'Octubre '!F138+Noviembre!F138+'Diciembre '!F138</f>
        <v>0</v>
      </c>
      <c r="G138" s="21">
        <f>+Enero!G138+Febrero!G138+MARZO!G138+'Abril '!G138+'Mayo '!G138+Junio!G138+Julio!G138+Agosto!G138+Septiembre!G138+'Octubre '!G138+Noviembre!G138+'Diciembre '!G138</f>
        <v>0</v>
      </c>
      <c r="H138" s="21">
        <f>+Enero!H138+Febrero!H138+MARZO!H138+'Abril '!H138+'Mayo '!H138+Junio!H138+Julio!H138+Agosto!H138+Septiembre!H138+'Octubre '!H138+Noviembre!H138+'Diciembre '!H138</f>
        <v>0</v>
      </c>
      <c r="I138" s="21">
        <f>+Enero!I138+Febrero!I138+MARZO!I138+'Abril '!I138+'Mayo '!I138+Junio!I138+Julio!I138+Agosto!I138+Septiembre!I138+'Octubre '!I138+Noviembre!I138+'Diciembre '!I138</f>
        <v>0</v>
      </c>
      <c r="J138" s="21">
        <f>+Enero!J138+Febrero!J138+MARZO!J138+'Abril '!J138+'Mayo '!J138+Junio!J138+Julio!J138+Agosto!J138+Septiembre!J138+'Octubre '!J138+Noviembre!J138+'Diciembre '!J138</f>
        <v>0</v>
      </c>
      <c r="K138" s="289"/>
      <c r="L138" s="192"/>
      <c r="M138" s="192"/>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822"/>
      <c r="B139" s="125" t="s">
        <v>74</v>
      </c>
      <c r="C139" s="21">
        <f>+Enero!C139+Febrero!C139+MARZO!C139+'Abril '!C139+'Mayo '!C139+Junio!C139+Julio!C139+Agosto!C139+Septiembre!C139+'Octubre '!C139+Noviembre!C139+'Diciembre '!C139</f>
        <v>0</v>
      </c>
      <c r="D139" s="21">
        <f>+Enero!D139+Febrero!D139+MARZO!D139+'Abril '!D139+'Mayo '!D139+Junio!D139+Julio!D139+Agosto!D139+Septiembre!D139+'Octubre '!D139+Noviembre!D139+'Diciembre '!D139</f>
        <v>0</v>
      </c>
      <c r="E139" s="21">
        <f>+Enero!E139+Febrero!E139+MARZO!E139+'Abril '!E139+'Mayo '!E139+Junio!E139+Julio!E139+Agosto!E139+Septiembre!E139+'Octubre '!E139+Noviembre!E139+'Diciembre '!E139</f>
        <v>0</v>
      </c>
      <c r="F139" s="21">
        <f>+Enero!F139+Febrero!F139+MARZO!F139+'Abril '!F139+'Mayo '!F139+Junio!F139+Julio!F139+Agosto!F139+Septiembre!F139+'Octubre '!F139+Noviembre!F139+'Diciembre '!F139</f>
        <v>0</v>
      </c>
      <c r="G139" s="21">
        <f>+Enero!G139+Febrero!G139+MARZO!G139+'Abril '!G139+'Mayo '!G139+Junio!G139+Julio!G139+Agosto!G139+Septiembre!G139+'Octubre '!G139+Noviembre!G139+'Diciembre '!G139</f>
        <v>0</v>
      </c>
      <c r="H139" s="21">
        <f>+Enero!H139+Febrero!H139+MARZO!H139+'Abril '!H139+'Mayo '!H139+Junio!H139+Julio!H139+Agosto!H139+Septiembre!H139+'Octubre '!H139+Noviembre!H139+'Diciembre '!H139</f>
        <v>0</v>
      </c>
      <c r="I139" s="21">
        <f>+Enero!I139+Febrero!I139+MARZO!I139+'Abril '!I139+'Mayo '!I139+Junio!I139+Julio!I139+Agosto!I139+Septiembre!I139+'Octubre '!I139+Noviembre!I139+'Diciembre '!I139</f>
        <v>0</v>
      </c>
      <c r="J139" s="21">
        <f>+Enero!J139+Febrero!J139+MARZO!J139+'Abril '!J139+'Mayo '!J139+Junio!J139+Julio!J139+Agosto!J139+Septiembre!J139+'Octubre '!J139+Noviembre!J139+'Diciembre '!J139</f>
        <v>0</v>
      </c>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822"/>
      <c r="B140" s="142" t="s">
        <v>81</v>
      </c>
      <c r="C140" s="21">
        <f>+Enero!C140+Febrero!C140+MARZO!C140+'Abril '!C140+'Mayo '!C140+Junio!C140+Julio!C140+Agosto!C140+Septiembre!C140+'Octubre '!C140+Noviembre!C140+'Diciembre '!C140</f>
        <v>0</v>
      </c>
      <c r="D140" s="21">
        <f>+Enero!D140+Febrero!D140+MARZO!D140+'Abril '!D140+'Mayo '!D140+Junio!D140+Julio!D140+Agosto!D140+Septiembre!D140+'Octubre '!D140+Noviembre!D140+'Diciembre '!D140</f>
        <v>0</v>
      </c>
      <c r="E140" s="21">
        <f>+Enero!E140+Febrero!E140+MARZO!E140+'Abril '!E140+'Mayo '!E140+Junio!E140+Julio!E140+Agosto!E140+Septiembre!E140+'Octubre '!E140+Noviembre!E140+'Diciembre '!E140</f>
        <v>0</v>
      </c>
      <c r="F140" s="21">
        <f>+Enero!F140+Febrero!F140+MARZO!F140+'Abril '!F140+'Mayo '!F140+Junio!F140+Julio!F140+Agosto!F140+Septiembre!F140+'Octubre '!F140+Noviembre!F140+'Diciembre '!F140</f>
        <v>0</v>
      </c>
      <c r="G140" s="21">
        <f>+Enero!G140+Febrero!G140+MARZO!G140+'Abril '!G140+'Mayo '!G140+Junio!G140+Julio!G140+Agosto!G140+Septiembre!G140+'Octubre '!G140+Noviembre!G140+'Diciembre '!G140</f>
        <v>0</v>
      </c>
      <c r="H140" s="21">
        <f>+Enero!H140+Febrero!H140+MARZO!H140+'Abril '!H140+'Mayo '!H140+Junio!H140+Julio!H140+Agosto!H140+Septiembre!H140+'Octubre '!H140+Noviembre!H140+'Diciembre '!H140</f>
        <v>0</v>
      </c>
      <c r="I140" s="21">
        <f>+Enero!I140+Febrero!I140+MARZO!I140+'Abril '!I140+'Mayo '!I140+Junio!I140+Julio!I140+Agosto!I140+Septiembre!I140+'Octubre '!I140+Noviembre!I140+'Diciembre '!I140</f>
        <v>0</v>
      </c>
      <c r="J140" s="21">
        <f>+Enero!J140+Febrero!J140+MARZO!J140+'Abril '!J140+'Mayo '!J140+Junio!J140+Julio!J140+Agosto!J140+Septiembre!J140+'Octubre '!J140+Noviembre!J140+'Diciembre '!J140</f>
        <v>0</v>
      </c>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822"/>
      <c r="B141" s="142" t="s">
        <v>78</v>
      </c>
      <c r="C141" s="21">
        <f>+Enero!C141+Febrero!C141+MARZO!C141+'Abril '!C141+'Mayo '!C141+Junio!C141+Julio!C141+Agosto!C141+Septiembre!C141+'Octubre '!C141+Noviembre!C141+'Diciembre '!C141</f>
        <v>0</v>
      </c>
      <c r="D141" s="21">
        <f>+Enero!D141+Febrero!D141+MARZO!D141+'Abril '!D141+'Mayo '!D141+Junio!D141+Julio!D141+Agosto!D141+Septiembre!D141+'Octubre '!D141+Noviembre!D141+'Diciembre '!D141</f>
        <v>0</v>
      </c>
      <c r="E141" s="21">
        <f>+Enero!E141+Febrero!E141+MARZO!E141+'Abril '!E141+'Mayo '!E141+Junio!E141+Julio!E141+Agosto!E141+Septiembre!E141+'Octubre '!E141+Noviembre!E141+'Diciembre '!E141</f>
        <v>0</v>
      </c>
      <c r="F141" s="21">
        <f>+Enero!F141+Febrero!F141+MARZO!F141+'Abril '!F141+'Mayo '!F141+Junio!F141+Julio!F141+Agosto!F141+Septiembre!F141+'Octubre '!F141+Noviembre!F141+'Diciembre '!F141</f>
        <v>0</v>
      </c>
      <c r="G141" s="21">
        <f>+Enero!G141+Febrero!G141+MARZO!G141+'Abril '!G141+'Mayo '!G141+Junio!G141+Julio!G141+Agosto!G141+Septiembre!G141+'Octubre '!G141+Noviembre!G141+'Diciembre '!G141</f>
        <v>0</v>
      </c>
      <c r="H141" s="21">
        <f>+Enero!H141+Febrero!H141+MARZO!H141+'Abril '!H141+'Mayo '!H141+Junio!H141+Julio!H141+Agosto!H141+Septiembre!H141+'Octubre '!H141+Noviembre!H141+'Diciembre '!H141</f>
        <v>0</v>
      </c>
      <c r="I141" s="21">
        <f>+Enero!I141+Febrero!I141+MARZO!I141+'Abril '!I141+'Mayo '!I141+Junio!I141+Julio!I141+Agosto!I141+Septiembre!I141+'Octubre '!I141+Noviembre!I141+'Diciembre '!I141</f>
        <v>0</v>
      </c>
      <c r="J141" s="21">
        <f>+Enero!J141+Febrero!J141+MARZO!J141+'Abril '!J141+'Mayo '!J141+Junio!J141+Julio!J141+Agosto!J141+Septiembre!J141+'Octubre '!J141+Noviembre!J141+'Diciembre '!J141</f>
        <v>0</v>
      </c>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823"/>
      <c r="B142" s="127" t="s">
        <v>48</v>
      </c>
      <c r="C142" s="21">
        <f>+Enero!C142+Febrero!C142+MARZO!C142+'Abril '!C142+'Mayo '!C142+Junio!C142+Julio!C142+Agosto!C142+Septiembre!C142+'Octubre '!C142+Noviembre!C142+'Diciembre '!C142</f>
        <v>0</v>
      </c>
      <c r="D142" s="21">
        <f>+Enero!D142+Febrero!D142+MARZO!D142+'Abril '!D142+'Mayo '!D142+Junio!D142+Julio!D142+Agosto!D142+Septiembre!D142+'Octubre '!D142+Noviembre!D142+'Diciembre '!D142</f>
        <v>0</v>
      </c>
      <c r="E142" s="21">
        <f>+Enero!E142+Febrero!E142+MARZO!E142+'Abril '!E142+'Mayo '!E142+Junio!E142+Julio!E142+Agosto!E142+Septiembre!E142+'Octubre '!E142+Noviembre!E142+'Diciembre '!E142</f>
        <v>0</v>
      </c>
      <c r="F142" s="21">
        <f>+Enero!F142+Febrero!F142+MARZO!F142+'Abril '!F142+'Mayo '!F142+Junio!F142+Julio!F142+Agosto!F142+Septiembre!F142+'Octubre '!F142+Noviembre!F142+'Diciembre '!F142</f>
        <v>0</v>
      </c>
      <c r="G142" s="21">
        <f>+Enero!G142+Febrero!G142+MARZO!G142+'Abril '!G142+'Mayo '!G142+Junio!G142+Julio!G142+Agosto!G142+Septiembre!G142+'Octubre '!G142+Noviembre!G142+'Diciembre '!G142</f>
        <v>0</v>
      </c>
      <c r="H142" s="21">
        <f>+Enero!H142+Febrero!H142+MARZO!H142+'Abril '!H142+'Mayo '!H142+Junio!H142+Julio!H142+Agosto!H142+Septiembre!H142+'Octubre '!H142+Noviembre!H142+'Diciembre '!H142</f>
        <v>0</v>
      </c>
      <c r="I142" s="21">
        <f>+Enero!I142+Febrero!I142+MARZO!I142+'Abril '!I142+'Mayo '!I142+Junio!I142+Julio!I142+Agosto!I142+Septiembre!I142+'Octubre '!I142+Noviembre!I142+'Diciembre '!I142</f>
        <v>0</v>
      </c>
      <c r="J142" s="21">
        <f>+Enero!J142+Febrero!J142+MARZO!J142+'Abril '!J142+'Mayo '!J142+Junio!J142+Julio!J142+Agosto!J142+Septiembre!J142+'Octubre '!J142+Noviembre!J142+'Diciembre '!J142</f>
        <v>0</v>
      </c>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797" t="s">
        <v>82</v>
      </c>
      <c r="B143" s="123" t="s">
        <v>83</v>
      </c>
      <c r="C143" s="21">
        <f>+Enero!C143+Febrero!C143+MARZO!C143+'Abril '!C143+'Mayo '!C143+Junio!C143+Julio!C143+Agosto!C143+Septiembre!C143+'Octubre '!C143+Noviembre!C143+'Diciembre '!C143</f>
        <v>0</v>
      </c>
      <c r="D143" s="21">
        <f>+Enero!D143+Febrero!D143+MARZO!D143+'Abril '!D143+'Mayo '!D143+Junio!D143+Julio!D143+Agosto!D143+Septiembre!D143+'Octubre '!D143+Noviembre!D143+'Diciembre '!D143</f>
        <v>0</v>
      </c>
      <c r="E143" s="21">
        <f>+Enero!E143+Febrero!E143+MARZO!E143+'Abril '!E143+'Mayo '!E143+Junio!E143+Julio!E143+Agosto!E143+Septiembre!E143+'Octubre '!E143+Noviembre!E143+'Diciembre '!E143</f>
        <v>0</v>
      </c>
      <c r="F143" s="21">
        <f>+Enero!F143+Febrero!F143+MARZO!F143+'Abril '!F143+'Mayo '!F143+Junio!F143+Julio!F143+Agosto!F143+Septiembre!F143+'Octubre '!F143+Noviembre!F143+'Diciembre '!F143</f>
        <v>0</v>
      </c>
      <c r="G143" s="21">
        <f>+Enero!G143+Febrero!G143+MARZO!G143+'Abril '!G143+'Mayo '!G143+Junio!G143+Julio!G143+Agosto!G143+Septiembre!G143+'Octubre '!G143+Noviembre!G143+'Diciembre '!G143</f>
        <v>0</v>
      </c>
      <c r="H143" s="21">
        <f>+Enero!H143+Febrero!H143+MARZO!H143+'Abril '!H143+'Mayo '!H143+Junio!H143+Julio!H143+Agosto!H143+Septiembre!H143+'Octubre '!H143+Noviembre!H143+'Diciembre '!H143</f>
        <v>0</v>
      </c>
      <c r="I143" s="21">
        <f>+Enero!I143+Febrero!I143+MARZO!I143+'Abril '!I143+'Mayo '!I143+Junio!I143+Julio!I143+Agosto!I143+Septiembre!I143+'Octubre '!I143+Noviembre!I143+'Diciembre '!I143</f>
        <v>0</v>
      </c>
      <c r="J143" s="21">
        <f>+Enero!J143+Febrero!J143+MARZO!J143+'Abril '!J143+'Mayo '!J143+Junio!J143+Julio!J143+Agosto!J143+Septiembre!J143+'Octubre '!J143+Noviembre!J143+'Diciembre '!J143</f>
        <v>0</v>
      </c>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798"/>
      <c r="B144" s="127" t="s">
        <v>84</v>
      </c>
      <c r="C144" s="21">
        <f>+Enero!C144+Febrero!C144+MARZO!C144+'Abril '!C144+'Mayo '!C144+Junio!C144+Julio!C144+Agosto!C144+Septiembre!C144+'Octubre '!C144+Noviembre!C144+'Diciembre '!C144</f>
        <v>0</v>
      </c>
      <c r="D144" s="21">
        <f>+Enero!D144+Febrero!D144+MARZO!D144+'Abril '!D144+'Mayo '!D144+Junio!D144+Julio!D144+Agosto!D144+Septiembre!D144+'Octubre '!D144+Noviembre!D144+'Diciembre '!D144</f>
        <v>0</v>
      </c>
      <c r="E144" s="21">
        <f>+Enero!E144+Febrero!E144+MARZO!E144+'Abril '!E144+'Mayo '!E144+Junio!E144+Julio!E144+Agosto!E144+Septiembre!E144+'Octubre '!E144+Noviembre!E144+'Diciembre '!E144</f>
        <v>0</v>
      </c>
      <c r="F144" s="21">
        <f>+Enero!F144+Febrero!F144+MARZO!F144+'Abril '!F144+'Mayo '!F144+Junio!F144+Julio!F144+Agosto!F144+Septiembre!F144+'Octubre '!F144+Noviembre!F144+'Diciembre '!F144</f>
        <v>0</v>
      </c>
      <c r="G144" s="21">
        <f>+Enero!G144+Febrero!G144+MARZO!G144+'Abril '!G144+'Mayo '!G144+Junio!G144+Julio!G144+Agosto!G144+Septiembre!G144+'Octubre '!G144+Noviembre!G144+'Diciembre '!G144</f>
        <v>0</v>
      </c>
      <c r="H144" s="21">
        <f>+Enero!H144+Febrero!H144+MARZO!H144+'Abril '!H144+'Mayo '!H144+Junio!H144+Julio!H144+Agosto!H144+Septiembre!H144+'Octubre '!H144+Noviembre!H144+'Diciembre '!H144</f>
        <v>0</v>
      </c>
      <c r="I144" s="21">
        <f>+Enero!I144+Febrero!I144+MARZO!I144+'Abril '!I144+'Mayo '!I144+Junio!I144+Julio!I144+Agosto!I144+Septiembre!I144+'Octubre '!I144+Noviembre!I144+'Diciembre '!I144</f>
        <v>0</v>
      </c>
      <c r="J144" s="21">
        <f>+Enero!J144+Febrero!J144+MARZO!J144+'Abril '!J144+'Mayo '!J144+Junio!J144+Julio!J144+Agosto!J144+Septiembre!J144+'Octubre '!J144+Noviembre!J144+'Diciembre '!J144</f>
        <v>0</v>
      </c>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799" t="s">
        <v>29</v>
      </c>
      <c r="B147" s="813" t="s">
        <v>1</v>
      </c>
      <c r="C147" s="814"/>
      <c r="D147" s="783"/>
      <c r="E147" s="780" t="s">
        <v>14</v>
      </c>
      <c r="F147" s="781"/>
      <c r="G147" s="781"/>
      <c r="H147" s="781"/>
      <c r="I147" s="781"/>
      <c r="J147" s="781"/>
      <c r="K147" s="781"/>
      <c r="L147" s="781"/>
      <c r="M147" s="781"/>
      <c r="N147" s="781"/>
      <c r="O147" s="781"/>
      <c r="P147" s="781"/>
      <c r="Q147" s="781"/>
      <c r="R147" s="781"/>
      <c r="S147" s="781"/>
      <c r="T147" s="781"/>
      <c r="U147" s="781"/>
      <c r="V147" s="781"/>
      <c r="W147" s="781"/>
      <c r="X147" s="781"/>
      <c r="Y147" s="781"/>
      <c r="Z147" s="781"/>
      <c r="AA147" s="781"/>
      <c r="AB147" s="781"/>
      <c r="AC147" s="781"/>
      <c r="AD147" s="781"/>
      <c r="AE147" s="781"/>
      <c r="AF147" s="781"/>
      <c r="AG147" s="781"/>
      <c r="AH147" s="781"/>
      <c r="AI147" s="781"/>
      <c r="AJ147" s="781"/>
      <c r="AK147" s="781"/>
      <c r="AL147" s="781"/>
      <c r="AM147" s="781"/>
      <c r="AN147" s="781"/>
      <c r="AO147" s="781"/>
      <c r="AP147" s="817"/>
      <c r="AQ147" s="792" t="s">
        <v>85</v>
      </c>
      <c r="AR147" s="792"/>
      <c r="AS147" s="793"/>
      <c r="BY147" s="194"/>
      <c r="BZ147" s="194"/>
      <c r="CA147" s="194"/>
      <c r="CB147" s="194"/>
      <c r="CC147" s="194"/>
      <c r="CD147" s="194"/>
      <c r="CE147" s="194"/>
      <c r="CF147" s="194"/>
      <c r="CG147" s="194"/>
    </row>
    <row r="148" spans="1:102" x14ac:dyDescent="0.2">
      <c r="A148" s="800"/>
      <c r="B148" s="815"/>
      <c r="C148" s="816"/>
      <c r="D148" s="785"/>
      <c r="E148" s="786" t="s">
        <v>19</v>
      </c>
      <c r="F148" s="787"/>
      <c r="G148" s="786" t="s">
        <v>20</v>
      </c>
      <c r="H148" s="787"/>
      <c r="I148" s="788" t="s">
        <v>21</v>
      </c>
      <c r="J148" s="789"/>
      <c r="K148" s="788" t="s">
        <v>22</v>
      </c>
      <c r="L148" s="789"/>
      <c r="M148" s="788" t="s">
        <v>23</v>
      </c>
      <c r="N148" s="789"/>
      <c r="O148" s="786" t="s">
        <v>24</v>
      </c>
      <c r="P148" s="787"/>
      <c r="Q148" s="786" t="s">
        <v>25</v>
      </c>
      <c r="R148" s="787"/>
      <c r="S148" s="786" t="s">
        <v>26</v>
      </c>
      <c r="T148" s="787"/>
      <c r="U148" s="786" t="s">
        <v>27</v>
      </c>
      <c r="V148" s="787"/>
      <c r="W148" s="786" t="s">
        <v>2</v>
      </c>
      <c r="X148" s="787"/>
      <c r="Y148" s="786" t="s">
        <v>3</v>
      </c>
      <c r="Z148" s="787"/>
      <c r="AA148" s="786" t="s">
        <v>28</v>
      </c>
      <c r="AB148" s="787"/>
      <c r="AC148" s="786" t="s">
        <v>4</v>
      </c>
      <c r="AD148" s="787"/>
      <c r="AE148" s="786" t="s">
        <v>5</v>
      </c>
      <c r="AF148" s="787"/>
      <c r="AG148" s="786" t="s">
        <v>6</v>
      </c>
      <c r="AH148" s="787"/>
      <c r="AI148" s="786" t="s">
        <v>7</v>
      </c>
      <c r="AJ148" s="787"/>
      <c r="AK148" s="786" t="s">
        <v>8</v>
      </c>
      <c r="AL148" s="787"/>
      <c r="AM148" s="786" t="s">
        <v>9</v>
      </c>
      <c r="AN148" s="787"/>
      <c r="AO148" s="790" t="s">
        <v>10</v>
      </c>
      <c r="AP148" s="818"/>
      <c r="AQ148" s="794" t="s">
        <v>160</v>
      </c>
      <c r="AR148" s="790" t="s">
        <v>161</v>
      </c>
      <c r="AS148" s="796"/>
      <c r="AT148" s="298"/>
      <c r="AU148" s="299"/>
    </row>
    <row r="149" spans="1:102" ht="31.5" x14ac:dyDescent="0.2">
      <c r="A149" s="801"/>
      <c r="B149" s="300" t="s">
        <v>94</v>
      </c>
      <c r="C149" s="301" t="s">
        <v>11</v>
      </c>
      <c r="D149" s="302" t="s">
        <v>12</v>
      </c>
      <c r="E149" s="20" t="s">
        <v>11</v>
      </c>
      <c r="F149" s="190" t="s">
        <v>12</v>
      </c>
      <c r="G149" s="20" t="s">
        <v>11</v>
      </c>
      <c r="H149" s="190" t="s">
        <v>12</v>
      </c>
      <c r="I149" s="20" t="s">
        <v>11</v>
      </c>
      <c r="J149" s="190" t="s">
        <v>12</v>
      </c>
      <c r="K149" s="20" t="s">
        <v>11</v>
      </c>
      <c r="L149" s="190" t="s">
        <v>12</v>
      </c>
      <c r="M149" s="20" t="s">
        <v>11</v>
      </c>
      <c r="N149" s="190" t="s">
        <v>12</v>
      </c>
      <c r="O149" s="20" t="s">
        <v>11</v>
      </c>
      <c r="P149" s="190" t="s">
        <v>12</v>
      </c>
      <c r="Q149" s="20" t="s">
        <v>11</v>
      </c>
      <c r="R149" s="190" t="s">
        <v>12</v>
      </c>
      <c r="S149" s="20" t="s">
        <v>11</v>
      </c>
      <c r="T149" s="190" t="s">
        <v>12</v>
      </c>
      <c r="U149" s="20" t="s">
        <v>11</v>
      </c>
      <c r="V149" s="190" t="s">
        <v>12</v>
      </c>
      <c r="W149" s="20" t="s">
        <v>11</v>
      </c>
      <c r="X149" s="190" t="s">
        <v>12</v>
      </c>
      <c r="Y149" s="20" t="s">
        <v>11</v>
      </c>
      <c r="Z149" s="190" t="s">
        <v>12</v>
      </c>
      <c r="AA149" s="20" t="s">
        <v>11</v>
      </c>
      <c r="AB149" s="190" t="s">
        <v>12</v>
      </c>
      <c r="AC149" s="20" t="s">
        <v>11</v>
      </c>
      <c r="AD149" s="190" t="s">
        <v>12</v>
      </c>
      <c r="AE149" s="20" t="s">
        <v>11</v>
      </c>
      <c r="AF149" s="190" t="s">
        <v>12</v>
      </c>
      <c r="AG149" s="20" t="s">
        <v>11</v>
      </c>
      <c r="AH149" s="190" t="s">
        <v>12</v>
      </c>
      <c r="AI149" s="20" t="s">
        <v>11</v>
      </c>
      <c r="AJ149" s="190" t="s">
        <v>12</v>
      </c>
      <c r="AK149" s="20" t="s">
        <v>11</v>
      </c>
      <c r="AL149" s="190" t="s">
        <v>12</v>
      </c>
      <c r="AM149" s="20" t="s">
        <v>11</v>
      </c>
      <c r="AN149" s="190" t="s">
        <v>12</v>
      </c>
      <c r="AO149" s="20" t="s">
        <v>11</v>
      </c>
      <c r="AP149" s="191" t="s">
        <v>12</v>
      </c>
      <c r="AQ149" s="795"/>
      <c r="AR149" s="185" t="s">
        <v>162</v>
      </c>
      <c r="AS149" s="41" t="s">
        <v>163</v>
      </c>
      <c r="AT149" s="49"/>
      <c r="AU149" s="51"/>
    </row>
    <row r="150" spans="1:102" x14ac:dyDescent="0.2">
      <c r="A150" s="155" t="s">
        <v>43</v>
      </c>
      <c r="B150" s="262">
        <f t="shared" ref="B150:B168" si="7">SUM(C150+D150)</f>
        <v>2156</v>
      </c>
      <c r="C150" s="263">
        <f t="shared" ref="C150:D168" si="8">SUM(E150+G150+I150+K150+M150+O150+Q150+S150+U150+W150+Y150+AA150+AC150+AE150+AG150+AI150+AK150+AM150+AO150)</f>
        <v>949</v>
      </c>
      <c r="D150" s="303">
        <f t="shared" si="8"/>
        <v>1207</v>
      </c>
      <c r="E150" s="4">
        <f>+Enero!E150+Febrero!E150+MARZO!E150+'Abril '!E150+'Mayo '!E150+Junio!E150+Julio!E150+Agosto!E150+Septiembre!E150+'Octubre '!E150+Noviembre!E150+'Diciembre '!E150</f>
        <v>54</v>
      </c>
      <c r="F150" s="4">
        <f>+Enero!F150+Febrero!F150+MARZO!F150+'Abril '!F150+'Mayo '!F150+Junio!F150+Julio!F150+Agosto!F150+Septiembre!F150+'Octubre '!F150+Noviembre!F150+'Diciembre '!F150</f>
        <v>48</v>
      </c>
      <c r="G150" s="4">
        <f>+Enero!G150+Febrero!G150+MARZO!G150+'Abril '!G150+'Mayo '!G150+Junio!G150+Julio!G150+Agosto!G150+Septiembre!G150+'Octubre '!G150+Noviembre!G150+'Diciembre '!G150</f>
        <v>16</v>
      </c>
      <c r="H150" s="4">
        <f>+Enero!H150+Febrero!H150+MARZO!H150+'Abril '!H150+'Mayo '!H150+Junio!H150+Julio!H150+Agosto!H150+Septiembre!H150+'Octubre '!H150+Noviembre!H150+'Diciembre '!H150</f>
        <v>16</v>
      </c>
      <c r="I150" s="4">
        <f>+Enero!I150+Febrero!I150+MARZO!I150+'Abril '!I150+'Mayo '!I150+Junio!I150+Julio!I150+Agosto!I150+Septiembre!I150+'Octubre '!I150+Noviembre!I150+'Diciembre '!I150</f>
        <v>21</v>
      </c>
      <c r="J150" s="4">
        <f>+Enero!J150+Febrero!J150+MARZO!J150+'Abril '!J150+'Mayo '!J150+Junio!J150+Julio!J150+Agosto!J150+Septiembre!J150+'Octubre '!J150+Noviembre!J150+'Diciembre '!J150</f>
        <v>23</v>
      </c>
      <c r="K150" s="4">
        <f>+Enero!K150+Febrero!K150+MARZO!K150+'Abril '!K150+'Mayo '!K150+Junio!K150+Julio!K150+Agosto!K150+Septiembre!K150+'Octubre '!K150+Noviembre!K150+'Diciembre '!K150</f>
        <v>19</v>
      </c>
      <c r="L150" s="4">
        <f>+Enero!L150+Febrero!L150+MARZO!L150+'Abril '!L150+'Mayo '!L150+Junio!L150+Julio!L150+Agosto!L150+Septiembre!L150+'Octubre '!L150+Noviembre!L150+'Diciembre '!L150</f>
        <v>26</v>
      </c>
      <c r="M150" s="4">
        <f>+Enero!M150+Febrero!M150+MARZO!M150+'Abril '!M150+'Mayo '!M150+Junio!M150+Julio!M150+Agosto!M150+Septiembre!M150+'Octubre '!M150+Noviembre!M150+'Diciembre '!M150</f>
        <v>20</v>
      </c>
      <c r="N150" s="4">
        <f>+Enero!N150+Febrero!N150+MARZO!N150+'Abril '!N150+'Mayo '!N150+Junio!N150+Julio!N150+Agosto!N150+Septiembre!N150+'Octubre '!N150+Noviembre!N150+'Diciembre '!N150</f>
        <v>22</v>
      </c>
      <c r="O150" s="4">
        <f>+Enero!O150+Febrero!O150+MARZO!O150+'Abril '!O150+'Mayo '!O150+Junio!O150+Julio!O150+Agosto!O150+Septiembre!O150+'Octubre '!O150+Noviembre!O150+'Diciembre '!O150</f>
        <v>21</v>
      </c>
      <c r="P150" s="4">
        <f>+Enero!P150+Febrero!P150+MARZO!P150+'Abril '!P150+'Mayo '!P150+Junio!P150+Julio!P150+Agosto!P150+Septiembre!P150+'Octubre '!P150+Noviembre!P150+'Diciembre '!P150</f>
        <v>28</v>
      </c>
      <c r="Q150" s="4">
        <f>+Enero!Q150+Febrero!Q150+MARZO!Q150+'Abril '!Q150+'Mayo '!Q150+Junio!Q150+Julio!Q150+Agosto!Q150+Septiembre!Q150+'Octubre '!Q150+Noviembre!Q150+'Diciembre '!Q150</f>
        <v>10</v>
      </c>
      <c r="R150" s="4">
        <f>+Enero!R150+Febrero!R150+MARZO!R150+'Abril '!R150+'Mayo '!R150+Junio!R150+Julio!R150+Agosto!R150+Septiembre!R150+'Octubre '!R150+Noviembre!R150+'Diciembre '!R150</f>
        <v>17</v>
      </c>
      <c r="S150" s="4">
        <f>+Enero!S150+Febrero!S150+MARZO!S150+'Abril '!S150+'Mayo '!S150+Junio!S150+Julio!S150+Agosto!S150+Septiembre!S150+'Octubre '!S150+Noviembre!S150+'Diciembre '!S150</f>
        <v>17</v>
      </c>
      <c r="T150" s="4">
        <f>+Enero!T150+Febrero!T150+MARZO!T150+'Abril '!T150+'Mayo '!T150+Junio!T150+Julio!T150+Agosto!T150+Septiembre!T150+'Octubre '!T150+Noviembre!T150+'Diciembre '!T150</f>
        <v>13</v>
      </c>
      <c r="U150" s="4">
        <f>+Enero!U150+Febrero!U150+MARZO!U150+'Abril '!U150+'Mayo '!U150+Junio!U150+Julio!U150+Agosto!U150+Septiembre!U150+'Octubre '!U150+Noviembre!U150+'Diciembre '!U150</f>
        <v>13</v>
      </c>
      <c r="V150" s="4">
        <f>+Enero!V150+Febrero!V150+MARZO!V150+'Abril '!V150+'Mayo '!V150+Junio!V150+Julio!V150+Agosto!V150+Septiembre!V150+'Octubre '!V150+Noviembre!V150+'Diciembre '!V150</f>
        <v>32</v>
      </c>
      <c r="W150" s="4">
        <f>+Enero!W150+Febrero!W150+MARZO!W150+'Abril '!W150+'Mayo '!W150+Junio!W150+Julio!W150+Agosto!W150+Septiembre!W150+'Octubre '!W150+Noviembre!W150+'Diciembre '!W150</f>
        <v>15</v>
      </c>
      <c r="X150" s="4">
        <f>+Enero!X150+Febrero!X150+MARZO!X150+'Abril '!X150+'Mayo '!X150+Junio!X150+Julio!X150+Agosto!X150+Septiembre!X150+'Octubre '!X150+Noviembre!X150+'Diciembre '!X150</f>
        <v>27</v>
      </c>
      <c r="Y150" s="4">
        <f>+Enero!Y150+Febrero!Y150+MARZO!Y150+'Abril '!Y150+'Mayo '!Y150+Junio!Y150+Julio!Y150+Agosto!Y150+Septiembre!Y150+'Octubre '!Y150+Noviembre!Y150+'Diciembre '!Y150</f>
        <v>31</v>
      </c>
      <c r="Z150" s="4">
        <f>+Enero!Z150+Febrero!Z150+MARZO!Z150+'Abril '!Z150+'Mayo '!Z150+Junio!Z150+Julio!Z150+Agosto!Z150+Septiembre!Z150+'Octubre '!Z150+Noviembre!Z150+'Diciembre '!Z150</f>
        <v>50</v>
      </c>
      <c r="AA150" s="4">
        <f>+Enero!AA150+Febrero!AA150+MARZO!AA150+'Abril '!AA150+'Mayo '!AA150+Junio!AA150+Julio!AA150+Agosto!AA150+Septiembre!AA150+'Octubre '!AA150+Noviembre!AA150+'Diciembre '!AA150</f>
        <v>35</v>
      </c>
      <c r="AB150" s="4">
        <f>+Enero!AB150+Febrero!AB150+MARZO!AB150+'Abril '!AB150+'Mayo '!AB150+Junio!AB150+Julio!AB150+Agosto!AB150+Septiembre!AB150+'Octubre '!AB150+Noviembre!AB150+'Diciembre '!AB150</f>
        <v>57</v>
      </c>
      <c r="AC150" s="4">
        <f>+Enero!AC150+Febrero!AC150+MARZO!AC150+'Abril '!AC150+'Mayo '!AC150+Junio!AC150+Julio!AC150+Agosto!AC150+Septiembre!AC150+'Octubre '!AC150+Noviembre!AC150+'Diciembre '!AC150</f>
        <v>56</v>
      </c>
      <c r="AD150" s="4">
        <f>+Enero!AD150+Febrero!AD150+MARZO!AD150+'Abril '!AD150+'Mayo '!AD150+Junio!AD150+Julio!AD150+Agosto!AD150+Septiembre!AD150+'Octubre '!AD150+Noviembre!AD150+'Diciembre '!AD150</f>
        <v>84</v>
      </c>
      <c r="AE150" s="4">
        <f>+Enero!AE150+Febrero!AE150+MARZO!AE150+'Abril '!AE150+'Mayo '!AE150+Junio!AE150+Julio!AE150+Agosto!AE150+Septiembre!AE150+'Octubre '!AE150+Noviembre!AE150+'Diciembre '!AE150</f>
        <v>54</v>
      </c>
      <c r="AF150" s="4">
        <f>+Enero!AF150+Febrero!AF150+MARZO!AF150+'Abril '!AF150+'Mayo '!AF150+Junio!AF150+Julio!AF150+Agosto!AF150+Septiembre!AF150+'Octubre '!AF150+Noviembre!AF150+'Diciembre '!AF150</f>
        <v>93</v>
      </c>
      <c r="AG150" s="4">
        <f>+Enero!AG150+Febrero!AG150+MARZO!AG150+'Abril '!AG150+'Mayo '!AG150+Junio!AG150+Julio!AG150+Agosto!AG150+Septiembre!AG150+'Octubre '!AG150+Noviembre!AG150+'Diciembre '!AG150</f>
        <v>92</v>
      </c>
      <c r="AH150" s="4">
        <f>+Enero!AH150+Febrero!AH150+MARZO!AH150+'Abril '!AH150+'Mayo '!AH150+Junio!AH150+Julio!AH150+Agosto!AH150+Septiembre!AH150+'Octubre '!AH150+Noviembre!AH150+'Diciembre '!AH150</f>
        <v>101</v>
      </c>
      <c r="AI150" s="4">
        <f>+Enero!AI150+Febrero!AI150+MARZO!AI150+'Abril '!AI150+'Mayo '!AI150+Junio!AI150+Julio!AI150+Agosto!AI150+Septiembre!AI150+'Octubre '!AI150+Noviembre!AI150+'Diciembre '!AI150</f>
        <v>84</v>
      </c>
      <c r="AJ150" s="4">
        <f>+Enero!AJ150+Febrero!AJ150+MARZO!AJ150+'Abril '!AJ150+'Mayo '!AJ150+Junio!AJ150+Julio!AJ150+Agosto!AJ150+Septiembre!AJ150+'Octubre '!AJ150+Noviembre!AJ150+'Diciembre '!AJ150</f>
        <v>126</v>
      </c>
      <c r="AK150" s="4">
        <f>+Enero!AK150+Febrero!AK150+MARZO!AK150+'Abril '!AK150+'Mayo '!AK150+Junio!AK150+Julio!AK150+Agosto!AK150+Septiembre!AK150+'Octubre '!AK150+Noviembre!AK150+'Diciembre '!AK150</f>
        <v>87</v>
      </c>
      <c r="AL150" s="4">
        <f>+Enero!AL150+Febrero!AL150+MARZO!AL150+'Abril '!AL150+'Mayo '!AL150+Junio!AL150+Julio!AL150+Agosto!AL150+Septiembre!AL150+'Octubre '!AL150+Noviembre!AL150+'Diciembre '!AL150</f>
        <v>116</v>
      </c>
      <c r="AM150" s="4">
        <f>+Enero!AM150+Febrero!AM150+MARZO!AM150+'Abril '!AM150+'Mayo '!AM150+Junio!AM150+Julio!AM150+Agosto!AM150+Septiembre!AM150+'Octubre '!AM150+Noviembre!AM150+'Diciembre '!AM150</f>
        <v>97</v>
      </c>
      <c r="AN150" s="4">
        <f>+Enero!AN150+Febrero!AN150+MARZO!AN150+'Abril '!AN150+'Mayo '!AN150+Junio!AN150+Julio!AN150+Agosto!AN150+Septiembre!AN150+'Octubre '!AN150+Noviembre!AN150+'Diciembre '!AN150</f>
        <v>100</v>
      </c>
      <c r="AO150" s="4">
        <f>+Enero!AO150+Febrero!AO150+MARZO!AO150+'Abril '!AO150+'Mayo '!AO150+Junio!AO150+Julio!AO150+Agosto!AO150+Septiembre!AO150+'Octubre '!AO150+Noviembre!AO150+'Diciembre '!AO150</f>
        <v>207</v>
      </c>
      <c r="AP150" s="4">
        <f>+Enero!AP150+Febrero!AP150+MARZO!AP150+'Abril '!AP150+'Mayo '!AP150+Junio!AP150+Julio!AP150+Agosto!AP150+Septiembre!AP150+'Octubre '!AP150+Noviembre!AP150+'Diciembre '!AP150</f>
        <v>228</v>
      </c>
      <c r="AQ150" s="4">
        <f>+Enero!AQ150+Febrero!AQ150+MARZO!AQ150+'Abril '!AQ150+'Mayo '!AQ150+Junio!AQ150+Julio!AQ150+Agosto!AQ150+Septiembre!AQ150+'Octubre '!AQ150+Noviembre!AQ150+'Diciembre '!AQ150</f>
        <v>926</v>
      </c>
      <c r="AR150" s="4">
        <f>+Enero!AR150+Febrero!AR150+MARZO!AR150+'Abril '!AR150+'Mayo '!AR150+Junio!AR150+Julio!AR150+Agosto!AR150+Septiembre!AR150+'Octubre '!AR150+Noviembre!AR150+'Diciembre '!AR150</f>
        <v>448</v>
      </c>
      <c r="AS150" s="4">
        <f>+Enero!AS150+Febrero!AS150+MARZO!AS150+'Abril '!AS150+'Mayo '!AS150+Junio!AS150+Julio!AS150+Agosto!AS150+Septiembre!AS150+'Octubre '!AS150+Noviembre!AS150+'Diciembre '!AS150</f>
        <v>782</v>
      </c>
      <c r="AT150" s="305" t="s">
        <v>120</v>
      </c>
      <c r="AU150" s="52"/>
      <c r="CA150" s="195" t="str">
        <f t="shared" ref="CA150:CA168" si="9">IF(B150&lt;&gt;SUM(AQ150+AR150+AS150)," El número de consultas según tipo atención NO puede ser diferente al Total.","")</f>
        <v/>
      </c>
      <c r="CB150" s="195"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Total de ingreso debe ser igual o menor al desagregado por condición</v>
      </c>
      <c r="CG150" s="195">
        <f t="shared" ref="CG150:CG168" si="10">IF(B150&lt;&gt;SUM(AQ150+AR150+AS150),1,0)</f>
        <v>0</v>
      </c>
    </row>
    <row r="151" spans="1:102" x14ac:dyDescent="0.2">
      <c r="A151" s="156" t="s">
        <v>30</v>
      </c>
      <c r="B151" s="306">
        <f t="shared" si="7"/>
        <v>690</v>
      </c>
      <c r="C151" s="307">
        <f t="shared" si="8"/>
        <v>271</v>
      </c>
      <c r="D151" s="308">
        <f t="shared" si="8"/>
        <v>419</v>
      </c>
      <c r="E151" s="4">
        <f>+Enero!E151+Febrero!E151+MARZO!E151+'Abril '!E151+'Mayo '!E151+Junio!E151+Julio!E151+Agosto!E151+Septiembre!E151+'Octubre '!E151+Noviembre!E151+'Diciembre '!E151</f>
        <v>3</v>
      </c>
      <c r="F151" s="4">
        <f>+Enero!F151+Febrero!F151+MARZO!F151+'Abril '!F151+'Mayo '!F151+Junio!F151+Julio!F151+Agosto!F151+Septiembre!F151+'Octubre '!F151+Noviembre!F151+'Diciembre '!F151</f>
        <v>2</v>
      </c>
      <c r="G151" s="4">
        <f>+Enero!G151+Febrero!G151+MARZO!G151+'Abril '!G151+'Mayo '!G151+Junio!G151+Julio!G151+Agosto!G151+Septiembre!G151+'Octubre '!G151+Noviembre!G151+'Diciembre '!G151</f>
        <v>1</v>
      </c>
      <c r="H151" s="4">
        <f>+Enero!H151+Febrero!H151+MARZO!H151+'Abril '!H151+'Mayo '!H151+Junio!H151+Julio!H151+Agosto!H151+Septiembre!H151+'Octubre '!H151+Noviembre!H151+'Diciembre '!H151</f>
        <v>2</v>
      </c>
      <c r="I151" s="4">
        <f>+Enero!I151+Febrero!I151+MARZO!I151+'Abril '!I151+'Mayo '!I151+Junio!I151+Julio!I151+Agosto!I151+Septiembre!I151+'Octubre '!I151+Noviembre!I151+'Diciembre '!I151</f>
        <v>4</v>
      </c>
      <c r="J151" s="4">
        <f>+Enero!J151+Febrero!J151+MARZO!J151+'Abril '!J151+'Mayo '!J151+Junio!J151+Julio!J151+Agosto!J151+Septiembre!J151+'Octubre '!J151+Noviembre!J151+'Diciembre '!J151</f>
        <v>5</v>
      </c>
      <c r="K151" s="4">
        <f>+Enero!K151+Febrero!K151+MARZO!K151+'Abril '!K151+'Mayo '!K151+Junio!K151+Julio!K151+Agosto!K151+Septiembre!K151+'Octubre '!K151+Noviembre!K151+'Diciembre '!K151</f>
        <v>8</v>
      </c>
      <c r="L151" s="4">
        <f>+Enero!L151+Febrero!L151+MARZO!L151+'Abril '!L151+'Mayo '!L151+Junio!L151+Julio!L151+Agosto!L151+Septiembre!L151+'Octubre '!L151+Noviembre!L151+'Diciembre '!L151</f>
        <v>10</v>
      </c>
      <c r="M151" s="4">
        <f>+Enero!M151+Febrero!M151+MARZO!M151+'Abril '!M151+'Mayo '!M151+Junio!M151+Julio!M151+Agosto!M151+Septiembre!M151+'Octubre '!M151+Noviembre!M151+'Diciembre '!M151</f>
        <v>9</v>
      </c>
      <c r="N151" s="4">
        <f>+Enero!N151+Febrero!N151+MARZO!N151+'Abril '!N151+'Mayo '!N151+Junio!N151+Julio!N151+Agosto!N151+Septiembre!N151+'Octubre '!N151+Noviembre!N151+'Diciembre '!N151</f>
        <v>5</v>
      </c>
      <c r="O151" s="4">
        <f>+Enero!O151+Febrero!O151+MARZO!O151+'Abril '!O151+'Mayo '!O151+Junio!O151+Julio!O151+Agosto!O151+Septiembre!O151+'Octubre '!O151+Noviembre!O151+'Diciembre '!O151</f>
        <v>5</v>
      </c>
      <c r="P151" s="4">
        <f>+Enero!P151+Febrero!P151+MARZO!P151+'Abril '!P151+'Mayo '!P151+Junio!P151+Julio!P151+Agosto!P151+Septiembre!P151+'Octubre '!P151+Noviembre!P151+'Diciembre '!P151</f>
        <v>9</v>
      </c>
      <c r="Q151" s="4">
        <f>+Enero!Q151+Febrero!Q151+MARZO!Q151+'Abril '!Q151+'Mayo '!Q151+Junio!Q151+Julio!Q151+Agosto!Q151+Septiembre!Q151+'Octubre '!Q151+Noviembre!Q151+'Diciembre '!Q151</f>
        <v>4</v>
      </c>
      <c r="R151" s="4">
        <f>+Enero!R151+Febrero!R151+MARZO!R151+'Abril '!R151+'Mayo '!R151+Junio!R151+Julio!R151+Agosto!R151+Septiembre!R151+'Octubre '!R151+Noviembre!R151+'Diciembre '!R151</f>
        <v>9</v>
      </c>
      <c r="S151" s="4">
        <f>+Enero!S151+Febrero!S151+MARZO!S151+'Abril '!S151+'Mayo '!S151+Junio!S151+Julio!S151+Agosto!S151+Septiembre!S151+'Octubre '!S151+Noviembre!S151+'Diciembre '!S151</f>
        <v>7</v>
      </c>
      <c r="T151" s="4">
        <f>+Enero!T151+Febrero!T151+MARZO!T151+'Abril '!T151+'Mayo '!T151+Junio!T151+Julio!T151+Agosto!T151+Septiembre!T151+'Octubre '!T151+Noviembre!T151+'Diciembre '!T151</f>
        <v>8</v>
      </c>
      <c r="U151" s="4">
        <f>+Enero!U151+Febrero!U151+MARZO!U151+'Abril '!U151+'Mayo '!U151+Junio!U151+Julio!U151+Agosto!U151+Septiembre!U151+'Octubre '!U151+Noviembre!U151+'Diciembre '!U151</f>
        <v>5</v>
      </c>
      <c r="V151" s="4">
        <f>+Enero!V151+Febrero!V151+MARZO!V151+'Abril '!V151+'Mayo '!V151+Junio!V151+Julio!V151+Agosto!V151+Septiembre!V151+'Octubre '!V151+Noviembre!V151+'Diciembre '!V151</f>
        <v>9</v>
      </c>
      <c r="W151" s="4">
        <f>+Enero!W151+Febrero!W151+MARZO!W151+'Abril '!W151+'Mayo '!W151+Junio!W151+Julio!W151+Agosto!W151+Septiembre!W151+'Octubre '!W151+Noviembre!W151+'Diciembre '!W151</f>
        <v>5</v>
      </c>
      <c r="X151" s="4">
        <f>+Enero!X151+Febrero!X151+MARZO!X151+'Abril '!X151+'Mayo '!X151+Junio!X151+Julio!X151+Agosto!X151+Septiembre!X151+'Octubre '!X151+Noviembre!X151+'Diciembre '!X151</f>
        <v>7</v>
      </c>
      <c r="Y151" s="4">
        <f>+Enero!Y151+Febrero!Y151+MARZO!Y151+'Abril '!Y151+'Mayo '!Y151+Junio!Y151+Julio!Y151+Agosto!Y151+Septiembre!Y151+'Octubre '!Y151+Noviembre!Y151+'Diciembre '!Y151</f>
        <v>10</v>
      </c>
      <c r="Z151" s="4">
        <f>+Enero!Z151+Febrero!Z151+MARZO!Z151+'Abril '!Z151+'Mayo '!Z151+Junio!Z151+Julio!Z151+Agosto!Z151+Septiembre!Z151+'Octubre '!Z151+Noviembre!Z151+'Diciembre '!Z151</f>
        <v>22</v>
      </c>
      <c r="AA151" s="4">
        <f>+Enero!AA151+Febrero!AA151+MARZO!AA151+'Abril '!AA151+'Mayo '!AA151+Junio!AA151+Julio!AA151+Agosto!AA151+Septiembre!AA151+'Octubre '!AA151+Noviembre!AA151+'Diciembre '!AA151</f>
        <v>17</v>
      </c>
      <c r="AB151" s="4">
        <f>+Enero!AB151+Febrero!AB151+MARZO!AB151+'Abril '!AB151+'Mayo '!AB151+Junio!AB151+Julio!AB151+Agosto!AB151+Septiembre!AB151+'Octubre '!AB151+Noviembre!AB151+'Diciembre '!AB151</f>
        <v>26</v>
      </c>
      <c r="AC151" s="4">
        <f>+Enero!AC151+Febrero!AC151+MARZO!AC151+'Abril '!AC151+'Mayo '!AC151+Junio!AC151+Julio!AC151+Agosto!AC151+Septiembre!AC151+'Octubre '!AC151+Noviembre!AC151+'Diciembre '!AC151</f>
        <v>19</v>
      </c>
      <c r="AD151" s="4">
        <f>+Enero!AD151+Febrero!AD151+MARZO!AD151+'Abril '!AD151+'Mayo '!AD151+Junio!AD151+Julio!AD151+Agosto!AD151+Septiembre!AD151+'Octubre '!AD151+Noviembre!AD151+'Diciembre '!AD151</f>
        <v>25</v>
      </c>
      <c r="AE151" s="4">
        <f>+Enero!AE151+Febrero!AE151+MARZO!AE151+'Abril '!AE151+'Mayo '!AE151+Junio!AE151+Julio!AE151+Agosto!AE151+Septiembre!AE151+'Octubre '!AE151+Noviembre!AE151+'Diciembre '!AE151</f>
        <v>17</v>
      </c>
      <c r="AF151" s="4">
        <f>+Enero!AF151+Febrero!AF151+MARZO!AF151+'Abril '!AF151+'Mayo '!AF151+Junio!AF151+Julio!AF151+Agosto!AF151+Septiembre!AF151+'Octubre '!AF151+Noviembre!AF151+'Diciembre '!AF151</f>
        <v>32</v>
      </c>
      <c r="AG151" s="4">
        <f>+Enero!AG151+Febrero!AG151+MARZO!AG151+'Abril '!AG151+'Mayo '!AG151+Junio!AG151+Julio!AG151+Agosto!AG151+Septiembre!AG151+'Octubre '!AG151+Noviembre!AG151+'Diciembre '!AG151</f>
        <v>26</v>
      </c>
      <c r="AH151" s="4">
        <f>+Enero!AH151+Febrero!AH151+MARZO!AH151+'Abril '!AH151+'Mayo '!AH151+Junio!AH151+Julio!AH151+Agosto!AH151+Septiembre!AH151+'Octubre '!AH151+Noviembre!AH151+'Diciembre '!AH151</f>
        <v>33</v>
      </c>
      <c r="AI151" s="4">
        <f>+Enero!AI151+Febrero!AI151+MARZO!AI151+'Abril '!AI151+'Mayo '!AI151+Junio!AI151+Julio!AI151+Agosto!AI151+Septiembre!AI151+'Octubre '!AI151+Noviembre!AI151+'Diciembre '!AI151</f>
        <v>26</v>
      </c>
      <c r="AJ151" s="4">
        <f>+Enero!AJ151+Febrero!AJ151+MARZO!AJ151+'Abril '!AJ151+'Mayo '!AJ151+Junio!AJ151+Julio!AJ151+Agosto!AJ151+Septiembre!AJ151+'Octubre '!AJ151+Noviembre!AJ151+'Diciembre '!AJ151</f>
        <v>48</v>
      </c>
      <c r="AK151" s="4">
        <f>+Enero!AK151+Febrero!AK151+MARZO!AK151+'Abril '!AK151+'Mayo '!AK151+Junio!AK151+Julio!AK151+Agosto!AK151+Septiembre!AK151+'Octubre '!AK151+Noviembre!AK151+'Diciembre '!AK151</f>
        <v>24</v>
      </c>
      <c r="AL151" s="4">
        <f>+Enero!AL151+Febrero!AL151+MARZO!AL151+'Abril '!AL151+'Mayo '!AL151+Junio!AL151+Julio!AL151+Agosto!AL151+Septiembre!AL151+'Octubre '!AL151+Noviembre!AL151+'Diciembre '!AL151</f>
        <v>44</v>
      </c>
      <c r="AM151" s="4">
        <f>+Enero!AM151+Febrero!AM151+MARZO!AM151+'Abril '!AM151+'Mayo '!AM151+Junio!AM151+Julio!AM151+Agosto!AM151+Septiembre!AM151+'Octubre '!AM151+Noviembre!AM151+'Diciembre '!AM151</f>
        <v>30</v>
      </c>
      <c r="AN151" s="4">
        <f>+Enero!AN151+Febrero!AN151+MARZO!AN151+'Abril '!AN151+'Mayo '!AN151+Junio!AN151+Julio!AN151+Agosto!AN151+Septiembre!AN151+'Octubre '!AN151+Noviembre!AN151+'Diciembre '!AN151</f>
        <v>44</v>
      </c>
      <c r="AO151" s="4">
        <f>+Enero!AO151+Febrero!AO151+MARZO!AO151+'Abril '!AO151+'Mayo '!AO151+Junio!AO151+Julio!AO151+Agosto!AO151+Septiembre!AO151+'Octubre '!AO151+Noviembre!AO151+'Diciembre '!AO151</f>
        <v>51</v>
      </c>
      <c r="AP151" s="4">
        <f>+Enero!AP151+Febrero!AP151+MARZO!AP151+'Abril '!AP151+'Mayo '!AP151+Junio!AP151+Julio!AP151+Agosto!AP151+Septiembre!AP151+'Octubre '!AP151+Noviembre!AP151+'Diciembre '!AP151</f>
        <v>79</v>
      </c>
      <c r="AQ151" s="4">
        <f>+Enero!AQ151+Febrero!AQ151+MARZO!AQ151+'Abril '!AQ151+'Mayo '!AQ151+Junio!AQ151+Julio!AQ151+Agosto!AQ151+Septiembre!AQ151+'Octubre '!AQ151+Noviembre!AQ151+'Diciembre '!AQ151</f>
        <v>352</v>
      </c>
      <c r="AR151" s="4">
        <f>+Enero!AR151+Febrero!AR151+MARZO!AR151+'Abril '!AR151+'Mayo '!AR151+Junio!AR151+Julio!AR151+Agosto!AR151+Septiembre!AR151+'Octubre '!AR151+Noviembre!AR151+'Diciembre '!AR151</f>
        <v>186</v>
      </c>
      <c r="AS151" s="4">
        <f>+Enero!AS151+Febrero!AS151+MARZO!AS151+'Abril '!AS151+'Mayo '!AS151+Junio!AS151+Julio!AS151+Agosto!AS151+Septiembre!AS151+'Octubre '!AS151+Noviembre!AS151+'Diciembre '!AS151</f>
        <v>152</v>
      </c>
      <c r="AT151" s="305"/>
      <c r="AU151" s="52"/>
      <c r="CA151" s="195" t="str">
        <f t="shared" si="9"/>
        <v/>
      </c>
      <c r="CG151" s="195">
        <f t="shared" si="10"/>
        <v>0</v>
      </c>
    </row>
    <row r="152" spans="1:102" ht="21.75" x14ac:dyDescent="0.2">
      <c r="A152" s="157" t="s">
        <v>164</v>
      </c>
      <c r="B152" s="310">
        <f t="shared" si="7"/>
        <v>1</v>
      </c>
      <c r="C152" s="311">
        <f t="shared" si="8"/>
        <v>1</v>
      </c>
      <c r="D152" s="312">
        <f t="shared" si="8"/>
        <v>0</v>
      </c>
      <c r="E152" s="4">
        <f>+Enero!E152+Febrero!E152+MARZO!E152+'Abril '!E152+'Mayo '!E152+Junio!E152+Julio!E152+Agosto!E152+Septiembre!E152+'Octubre '!E152+Noviembre!E152+'Diciembre '!E152</f>
        <v>0</v>
      </c>
      <c r="F152" s="4">
        <f>+Enero!F152+Febrero!F152+MARZO!F152+'Abril '!F152+'Mayo '!F152+Junio!F152+Julio!F152+Agosto!F152+Septiembre!F152+'Octubre '!F152+Noviembre!F152+'Diciembre '!F152</f>
        <v>0</v>
      </c>
      <c r="G152" s="4">
        <f>+Enero!G152+Febrero!G152+MARZO!G152+'Abril '!G152+'Mayo '!G152+Junio!G152+Julio!G152+Agosto!G152+Septiembre!G152+'Octubre '!G152+Noviembre!G152+'Diciembre '!G152</f>
        <v>0</v>
      </c>
      <c r="H152" s="4">
        <f>+Enero!H152+Febrero!H152+MARZO!H152+'Abril '!H152+'Mayo '!H152+Junio!H152+Julio!H152+Agosto!H152+Septiembre!H152+'Octubre '!H152+Noviembre!H152+'Diciembre '!H152</f>
        <v>0</v>
      </c>
      <c r="I152" s="4">
        <f>+Enero!I152+Febrero!I152+MARZO!I152+'Abril '!I152+'Mayo '!I152+Junio!I152+Julio!I152+Agosto!I152+Septiembre!I152+'Octubre '!I152+Noviembre!I152+'Diciembre '!I152</f>
        <v>0</v>
      </c>
      <c r="J152" s="4">
        <f>+Enero!J152+Febrero!J152+MARZO!J152+'Abril '!J152+'Mayo '!J152+Junio!J152+Julio!J152+Agosto!J152+Septiembre!J152+'Octubre '!J152+Noviembre!J152+'Diciembre '!J152</f>
        <v>0</v>
      </c>
      <c r="K152" s="4">
        <f>+Enero!K152+Febrero!K152+MARZO!K152+'Abril '!K152+'Mayo '!K152+Junio!K152+Julio!K152+Agosto!K152+Septiembre!K152+'Octubre '!K152+Noviembre!K152+'Diciembre '!K152</f>
        <v>0</v>
      </c>
      <c r="L152" s="4">
        <f>+Enero!L152+Febrero!L152+MARZO!L152+'Abril '!L152+'Mayo '!L152+Junio!L152+Julio!L152+Agosto!L152+Septiembre!L152+'Octubre '!L152+Noviembre!L152+'Diciembre '!L152</f>
        <v>0</v>
      </c>
      <c r="M152" s="4">
        <f>+Enero!M152+Febrero!M152+MARZO!M152+'Abril '!M152+'Mayo '!M152+Junio!M152+Julio!M152+Agosto!M152+Septiembre!M152+'Octubre '!M152+Noviembre!M152+'Diciembre '!M152</f>
        <v>0</v>
      </c>
      <c r="N152" s="4">
        <f>+Enero!N152+Febrero!N152+MARZO!N152+'Abril '!N152+'Mayo '!N152+Junio!N152+Julio!N152+Agosto!N152+Septiembre!N152+'Octubre '!N152+Noviembre!N152+'Diciembre '!N152</f>
        <v>0</v>
      </c>
      <c r="O152" s="4">
        <f>+Enero!O152+Febrero!O152+MARZO!O152+'Abril '!O152+'Mayo '!O152+Junio!O152+Julio!O152+Agosto!O152+Septiembre!O152+'Octubre '!O152+Noviembre!O152+'Diciembre '!O152</f>
        <v>0</v>
      </c>
      <c r="P152" s="4">
        <f>+Enero!P152+Febrero!P152+MARZO!P152+'Abril '!P152+'Mayo '!P152+Junio!P152+Julio!P152+Agosto!P152+Septiembre!P152+'Octubre '!P152+Noviembre!P152+'Diciembre '!P152</f>
        <v>0</v>
      </c>
      <c r="Q152" s="4">
        <f>+Enero!Q152+Febrero!Q152+MARZO!Q152+'Abril '!Q152+'Mayo '!Q152+Junio!Q152+Julio!Q152+Agosto!Q152+Septiembre!Q152+'Octubre '!Q152+Noviembre!Q152+'Diciembre '!Q152</f>
        <v>0</v>
      </c>
      <c r="R152" s="4">
        <f>+Enero!R152+Febrero!R152+MARZO!R152+'Abril '!R152+'Mayo '!R152+Junio!R152+Julio!R152+Agosto!R152+Septiembre!R152+'Octubre '!R152+Noviembre!R152+'Diciembre '!R152</f>
        <v>0</v>
      </c>
      <c r="S152" s="4">
        <f>+Enero!S152+Febrero!S152+MARZO!S152+'Abril '!S152+'Mayo '!S152+Junio!S152+Julio!S152+Agosto!S152+Septiembre!S152+'Octubre '!S152+Noviembre!S152+'Diciembre '!S152</f>
        <v>1</v>
      </c>
      <c r="T152" s="4">
        <f>+Enero!T152+Febrero!T152+MARZO!T152+'Abril '!T152+'Mayo '!T152+Junio!T152+Julio!T152+Agosto!T152+Septiembre!T152+'Octubre '!T152+Noviembre!T152+'Diciembre '!T152</f>
        <v>0</v>
      </c>
      <c r="U152" s="4">
        <f>+Enero!U152+Febrero!U152+MARZO!U152+'Abril '!U152+'Mayo '!U152+Junio!U152+Julio!U152+Agosto!U152+Septiembre!U152+'Octubre '!U152+Noviembre!U152+'Diciembre '!U152</f>
        <v>0</v>
      </c>
      <c r="V152" s="4">
        <f>+Enero!V152+Febrero!V152+MARZO!V152+'Abril '!V152+'Mayo '!V152+Junio!V152+Julio!V152+Agosto!V152+Septiembre!V152+'Octubre '!V152+Noviembre!V152+'Diciembre '!V152</f>
        <v>0</v>
      </c>
      <c r="W152" s="4">
        <f>+Enero!W152+Febrero!W152+MARZO!W152+'Abril '!W152+'Mayo '!W152+Junio!W152+Julio!W152+Agosto!W152+Septiembre!W152+'Octubre '!W152+Noviembre!W152+'Diciembre '!W152</f>
        <v>0</v>
      </c>
      <c r="X152" s="4">
        <f>+Enero!X152+Febrero!X152+MARZO!X152+'Abril '!X152+'Mayo '!X152+Junio!X152+Julio!X152+Agosto!X152+Septiembre!X152+'Octubre '!X152+Noviembre!X152+'Diciembre '!X152</f>
        <v>0</v>
      </c>
      <c r="Y152" s="4">
        <f>+Enero!Y152+Febrero!Y152+MARZO!Y152+'Abril '!Y152+'Mayo '!Y152+Junio!Y152+Julio!Y152+Agosto!Y152+Septiembre!Y152+'Octubre '!Y152+Noviembre!Y152+'Diciembre '!Y152</f>
        <v>0</v>
      </c>
      <c r="Z152" s="4">
        <f>+Enero!Z152+Febrero!Z152+MARZO!Z152+'Abril '!Z152+'Mayo '!Z152+Junio!Z152+Julio!Z152+Agosto!Z152+Septiembre!Z152+'Octubre '!Z152+Noviembre!Z152+'Diciembre '!Z152</f>
        <v>0</v>
      </c>
      <c r="AA152" s="4">
        <f>+Enero!AA152+Febrero!AA152+MARZO!AA152+'Abril '!AA152+'Mayo '!AA152+Junio!AA152+Julio!AA152+Agosto!AA152+Septiembre!AA152+'Octubre '!AA152+Noviembre!AA152+'Diciembre '!AA152</f>
        <v>0</v>
      </c>
      <c r="AB152" s="4">
        <f>+Enero!AB152+Febrero!AB152+MARZO!AB152+'Abril '!AB152+'Mayo '!AB152+Junio!AB152+Julio!AB152+Agosto!AB152+Septiembre!AB152+'Octubre '!AB152+Noviembre!AB152+'Diciembre '!AB152</f>
        <v>0</v>
      </c>
      <c r="AC152" s="4">
        <f>+Enero!AC152+Febrero!AC152+MARZO!AC152+'Abril '!AC152+'Mayo '!AC152+Junio!AC152+Julio!AC152+Agosto!AC152+Septiembre!AC152+'Octubre '!AC152+Noviembre!AC152+'Diciembre '!AC152</f>
        <v>0</v>
      </c>
      <c r="AD152" s="4">
        <f>+Enero!AD152+Febrero!AD152+MARZO!AD152+'Abril '!AD152+'Mayo '!AD152+Junio!AD152+Julio!AD152+Agosto!AD152+Septiembre!AD152+'Octubre '!AD152+Noviembre!AD152+'Diciembre '!AD152</f>
        <v>0</v>
      </c>
      <c r="AE152" s="4">
        <f>+Enero!AE152+Febrero!AE152+MARZO!AE152+'Abril '!AE152+'Mayo '!AE152+Junio!AE152+Julio!AE152+Agosto!AE152+Septiembre!AE152+'Octubre '!AE152+Noviembre!AE152+'Diciembre '!AE152</f>
        <v>0</v>
      </c>
      <c r="AF152" s="4">
        <f>+Enero!AF152+Febrero!AF152+MARZO!AF152+'Abril '!AF152+'Mayo '!AF152+Junio!AF152+Julio!AF152+Agosto!AF152+Septiembre!AF152+'Octubre '!AF152+Noviembre!AF152+'Diciembre '!AF152</f>
        <v>0</v>
      </c>
      <c r="AG152" s="4">
        <f>+Enero!AG152+Febrero!AG152+MARZO!AG152+'Abril '!AG152+'Mayo '!AG152+Junio!AG152+Julio!AG152+Agosto!AG152+Septiembre!AG152+'Octubre '!AG152+Noviembre!AG152+'Diciembre '!AG152</f>
        <v>0</v>
      </c>
      <c r="AH152" s="4">
        <f>+Enero!AH152+Febrero!AH152+MARZO!AH152+'Abril '!AH152+'Mayo '!AH152+Junio!AH152+Julio!AH152+Agosto!AH152+Septiembre!AH152+'Octubre '!AH152+Noviembre!AH152+'Diciembre '!AH152</f>
        <v>0</v>
      </c>
      <c r="AI152" s="4">
        <f>+Enero!AI152+Febrero!AI152+MARZO!AI152+'Abril '!AI152+'Mayo '!AI152+Junio!AI152+Julio!AI152+Agosto!AI152+Septiembre!AI152+'Octubre '!AI152+Noviembre!AI152+'Diciembre '!AI152</f>
        <v>0</v>
      </c>
      <c r="AJ152" s="4">
        <f>+Enero!AJ152+Febrero!AJ152+MARZO!AJ152+'Abril '!AJ152+'Mayo '!AJ152+Junio!AJ152+Julio!AJ152+Agosto!AJ152+Septiembre!AJ152+'Octubre '!AJ152+Noviembre!AJ152+'Diciembre '!AJ152</f>
        <v>0</v>
      </c>
      <c r="AK152" s="4">
        <f>+Enero!AK152+Febrero!AK152+MARZO!AK152+'Abril '!AK152+'Mayo '!AK152+Junio!AK152+Julio!AK152+Agosto!AK152+Septiembre!AK152+'Octubre '!AK152+Noviembre!AK152+'Diciembre '!AK152</f>
        <v>0</v>
      </c>
      <c r="AL152" s="4">
        <f>+Enero!AL152+Febrero!AL152+MARZO!AL152+'Abril '!AL152+'Mayo '!AL152+Junio!AL152+Julio!AL152+Agosto!AL152+Septiembre!AL152+'Octubre '!AL152+Noviembre!AL152+'Diciembre '!AL152</f>
        <v>0</v>
      </c>
      <c r="AM152" s="4">
        <f>+Enero!AM152+Febrero!AM152+MARZO!AM152+'Abril '!AM152+'Mayo '!AM152+Junio!AM152+Julio!AM152+Agosto!AM152+Septiembre!AM152+'Octubre '!AM152+Noviembre!AM152+'Diciembre '!AM152</f>
        <v>0</v>
      </c>
      <c r="AN152" s="4">
        <f>+Enero!AN152+Febrero!AN152+MARZO!AN152+'Abril '!AN152+'Mayo '!AN152+Junio!AN152+Julio!AN152+Agosto!AN152+Septiembre!AN152+'Octubre '!AN152+Noviembre!AN152+'Diciembre '!AN152</f>
        <v>0</v>
      </c>
      <c r="AO152" s="4">
        <f>+Enero!AO152+Febrero!AO152+MARZO!AO152+'Abril '!AO152+'Mayo '!AO152+Junio!AO152+Julio!AO152+Agosto!AO152+Septiembre!AO152+'Octubre '!AO152+Noviembre!AO152+'Diciembre '!AO152</f>
        <v>0</v>
      </c>
      <c r="AP152" s="4">
        <f>+Enero!AP152+Febrero!AP152+MARZO!AP152+'Abril '!AP152+'Mayo '!AP152+Junio!AP152+Julio!AP152+Agosto!AP152+Septiembre!AP152+'Octubre '!AP152+Noviembre!AP152+'Diciembre '!AP152</f>
        <v>0</v>
      </c>
      <c r="AQ152" s="4">
        <f>+Enero!AQ152+Febrero!AQ152+MARZO!AQ152+'Abril '!AQ152+'Mayo '!AQ152+Junio!AQ152+Julio!AQ152+Agosto!AQ152+Septiembre!AQ152+'Octubre '!AQ152+Noviembre!AQ152+'Diciembre '!AQ152</f>
        <v>0</v>
      </c>
      <c r="AR152" s="4">
        <f>+Enero!AR152+Febrero!AR152+MARZO!AR152+'Abril '!AR152+'Mayo '!AR152+Junio!AR152+Julio!AR152+Agosto!AR152+Septiembre!AR152+'Octubre '!AR152+Noviembre!AR152+'Diciembre '!AR152</f>
        <v>0</v>
      </c>
      <c r="AS152" s="4">
        <f>+Enero!AS152+Febrero!AS152+MARZO!AS152+'Abril '!AS152+'Mayo '!AS152+Junio!AS152+Julio!AS152+Agosto!AS152+Septiembre!AS152+'Octubre '!AS152+Noviembre!AS152+'Diciembre '!AS152</f>
        <v>1</v>
      </c>
      <c r="AT152" s="305"/>
      <c r="AU152" s="52"/>
      <c r="CA152" s="195" t="str">
        <f t="shared" si="9"/>
        <v/>
      </c>
      <c r="CG152" s="195">
        <f t="shared" si="10"/>
        <v>0</v>
      </c>
    </row>
    <row r="153" spans="1:102" x14ac:dyDescent="0.2">
      <c r="A153" s="158" t="s">
        <v>165</v>
      </c>
      <c r="B153" s="313">
        <f t="shared" si="7"/>
        <v>3</v>
      </c>
      <c r="C153" s="314">
        <f t="shared" si="8"/>
        <v>0</v>
      </c>
      <c r="D153" s="315">
        <f t="shared" si="8"/>
        <v>3</v>
      </c>
      <c r="E153" s="4">
        <f>+Enero!E153+Febrero!E153+MARZO!E153+'Abril '!E153+'Mayo '!E153+Junio!E153+Julio!E153+Agosto!E153+Septiembre!E153+'Octubre '!E153+Noviembre!E153+'Diciembre '!E153</f>
        <v>0</v>
      </c>
      <c r="F153" s="4">
        <f>+Enero!F153+Febrero!F153+MARZO!F153+'Abril '!F153+'Mayo '!F153+Junio!F153+Julio!F153+Agosto!F153+Septiembre!F153+'Octubre '!F153+Noviembre!F153+'Diciembre '!F153</f>
        <v>0</v>
      </c>
      <c r="G153" s="4">
        <f>+Enero!G153+Febrero!G153+MARZO!G153+'Abril '!G153+'Mayo '!G153+Junio!G153+Julio!G153+Agosto!G153+Septiembre!G153+'Octubre '!G153+Noviembre!G153+'Diciembre '!G153</f>
        <v>0</v>
      </c>
      <c r="H153" s="4">
        <f>+Enero!H153+Febrero!H153+MARZO!H153+'Abril '!H153+'Mayo '!H153+Junio!H153+Julio!H153+Agosto!H153+Septiembre!H153+'Octubre '!H153+Noviembre!H153+'Diciembre '!H153</f>
        <v>0</v>
      </c>
      <c r="I153" s="4">
        <f>+Enero!I153+Febrero!I153+MARZO!I153+'Abril '!I153+'Mayo '!I153+Junio!I153+Julio!I153+Agosto!I153+Septiembre!I153+'Octubre '!I153+Noviembre!I153+'Diciembre '!I153</f>
        <v>0</v>
      </c>
      <c r="J153" s="4">
        <f>+Enero!J153+Febrero!J153+MARZO!J153+'Abril '!J153+'Mayo '!J153+Junio!J153+Julio!J153+Agosto!J153+Septiembre!J153+'Octubre '!J153+Noviembre!J153+'Diciembre '!J153</f>
        <v>0</v>
      </c>
      <c r="K153" s="4">
        <f>+Enero!K153+Febrero!K153+MARZO!K153+'Abril '!K153+'Mayo '!K153+Junio!K153+Julio!K153+Agosto!K153+Septiembre!K153+'Octubre '!K153+Noviembre!K153+'Diciembre '!K153</f>
        <v>0</v>
      </c>
      <c r="L153" s="4">
        <f>+Enero!L153+Febrero!L153+MARZO!L153+'Abril '!L153+'Mayo '!L153+Junio!L153+Julio!L153+Agosto!L153+Septiembre!L153+'Octubre '!L153+Noviembre!L153+'Diciembre '!L153</f>
        <v>0</v>
      </c>
      <c r="M153" s="4">
        <f>+Enero!M153+Febrero!M153+MARZO!M153+'Abril '!M153+'Mayo '!M153+Junio!M153+Julio!M153+Agosto!M153+Septiembre!M153+'Octubre '!M153+Noviembre!M153+'Diciembre '!M153</f>
        <v>0</v>
      </c>
      <c r="N153" s="4">
        <f>+Enero!N153+Febrero!N153+MARZO!N153+'Abril '!N153+'Mayo '!N153+Junio!N153+Julio!N153+Agosto!N153+Septiembre!N153+'Octubre '!N153+Noviembre!N153+'Diciembre '!N153</f>
        <v>0</v>
      </c>
      <c r="O153" s="4">
        <f>+Enero!O153+Febrero!O153+MARZO!O153+'Abril '!O153+'Mayo '!O153+Junio!O153+Julio!O153+Agosto!O153+Septiembre!O153+'Octubre '!O153+Noviembre!O153+'Diciembre '!O153</f>
        <v>0</v>
      </c>
      <c r="P153" s="4">
        <f>+Enero!P153+Febrero!P153+MARZO!P153+'Abril '!P153+'Mayo '!P153+Junio!P153+Julio!P153+Agosto!P153+Septiembre!P153+'Octubre '!P153+Noviembre!P153+'Diciembre '!P153</f>
        <v>0</v>
      </c>
      <c r="Q153" s="4">
        <f>+Enero!Q153+Febrero!Q153+MARZO!Q153+'Abril '!Q153+'Mayo '!Q153+Junio!Q153+Julio!Q153+Agosto!Q153+Septiembre!Q153+'Octubre '!Q153+Noviembre!Q153+'Diciembre '!Q153</f>
        <v>0</v>
      </c>
      <c r="R153" s="4">
        <f>+Enero!R153+Febrero!R153+MARZO!R153+'Abril '!R153+'Mayo '!R153+Junio!R153+Julio!R153+Agosto!R153+Septiembre!R153+'Octubre '!R153+Noviembre!R153+'Diciembre '!R153</f>
        <v>0</v>
      </c>
      <c r="S153" s="4">
        <f>+Enero!S153+Febrero!S153+MARZO!S153+'Abril '!S153+'Mayo '!S153+Junio!S153+Julio!S153+Agosto!S153+Septiembre!S153+'Octubre '!S153+Noviembre!S153+'Diciembre '!S153</f>
        <v>0</v>
      </c>
      <c r="T153" s="4">
        <f>+Enero!T153+Febrero!T153+MARZO!T153+'Abril '!T153+'Mayo '!T153+Junio!T153+Julio!T153+Agosto!T153+Septiembre!T153+'Octubre '!T153+Noviembre!T153+'Diciembre '!T153</f>
        <v>0</v>
      </c>
      <c r="U153" s="4">
        <f>+Enero!U153+Febrero!U153+MARZO!U153+'Abril '!U153+'Mayo '!U153+Junio!U153+Julio!U153+Agosto!U153+Septiembre!U153+'Octubre '!U153+Noviembre!U153+'Diciembre '!U153</f>
        <v>0</v>
      </c>
      <c r="V153" s="4">
        <f>+Enero!V153+Febrero!V153+MARZO!V153+'Abril '!V153+'Mayo '!V153+Junio!V153+Julio!V153+Agosto!V153+Septiembre!V153+'Octubre '!V153+Noviembre!V153+'Diciembre '!V153</f>
        <v>0</v>
      </c>
      <c r="W153" s="4">
        <f>+Enero!W153+Febrero!W153+MARZO!W153+'Abril '!W153+'Mayo '!W153+Junio!W153+Julio!W153+Agosto!W153+Septiembre!W153+'Octubre '!W153+Noviembre!W153+'Diciembre '!W153</f>
        <v>0</v>
      </c>
      <c r="X153" s="4">
        <f>+Enero!X153+Febrero!X153+MARZO!X153+'Abril '!X153+'Mayo '!X153+Junio!X153+Julio!X153+Agosto!X153+Septiembre!X153+'Octubre '!X153+Noviembre!X153+'Diciembre '!X153</f>
        <v>0</v>
      </c>
      <c r="Y153" s="4">
        <f>+Enero!Y153+Febrero!Y153+MARZO!Y153+'Abril '!Y153+'Mayo '!Y153+Junio!Y153+Julio!Y153+Agosto!Y153+Septiembre!Y153+'Octubre '!Y153+Noviembre!Y153+'Diciembre '!Y153</f>
        <v>0</v>
      </c>
      <c r="Z153" s="4">
        <f>+Enero!Z153+Febrero!Z153+MARZO!Z153+'Abril '!Z153+'Mayo '!Z153+Junio!Z153+Julio!Z153+Agosto!Z153+Septiembre!Z153+'Octubre '!Z153+Noviembre!Z153+'Diciembre '!Z153</f>
        <v>0</v>
      </c>
      <c r="AA153" s="4">
        <f>+Enero!AA153+Febrero!AA153+MARZO!AA153+'Abril '!AA153+'Mayo '!AA153+Junio!AA153+Julio!AA153+Agosto!AA153+Septiembre!AA153+'Octubre '!AA153+Noviembre!AA153+'Diciembre '!AA153</f>
        <v>0</v>
      </c>
      <c r="AB153" s="4">
        <f>+Enero!AB153+Febrero!AB153+MARZO!AB153+'Abril '!AB153+'Mayo '!AB153+Junio!AB153+Julio!AB153+Agosto!AB153+Septiembre!AB153+'Octubre '!AB153+Noviembre!AB153+'Diciembre '!AB153</f>
        <v>0</v>
      </c>
      <c r="AC153" s="4">
        <f>+Enero!AC153+Febrero!AC153+MARZO!AC153+'Abril '!AC153+'Mayo '!AC153+Junio!AC153+Julio!AC153+Agosto!AC153+Septiembre!AC153+'Octubre '!AC153+Noviembre!AC153+'Diciembre '!AC153</f>
        <v>0</v>
      </c>
      <c r="AD153" s="4">
        <f>+Enero!AD153+Febrero!AD153+MARZO!AD153+'Abril '!AD153+'Mayo '!AD153+Junio!AD153+Julio!AD153+Agosto!AD153+Septiembre!AD153+'Octubre '!AD153+Noviembre!AD153+'Diciembre '!AD153</f>
        <v>0</v>
      </c>
      <c r="AE153" s="4">
        <f>+Enero!AE153+Febrero!AE153+MARZO!AE153+'Abril '!AE153+'Mayo '!AE153+Junio!AE153+Julio!AE153+Agosto!AE153+Septiembre!AE153+'Octubre '!AE153+Noviembre!AE153+'Diciembre '!AE153</f>
        <v>0</v>
      </c>
      <c r="AF153" s="4">
        <f>+Enero!AF153+Febrero!AF153+MARZO!AF153+'Abril '!AF153+'Mayo '!AF153+Junio!AF153+Julio!AF153+Agosto!AF153+Septiembre!AF153+'Octubre '!AF153+Noviembre!AF153+'Diciembre '!AF153</f>
        <v>0</v>
      </c>
      <c r="AG153" s="4">
        <f>+Enero!AG153+Febrero!AG153+MARZO!AG153+'Abril '!AG153+'Mayo '!AG153+Junio!AG153+Julio!AG153+Agosto!AG153+Septiembre!AG153+'Octubre '!AG153+Noviembre!AG153+'Diciembre '!AG153</f>
        <v>0</v>
      </c>
      <c r="AH153" s="4">
        <f>+Enero!AH153+Febrero!AH153+MARZO!AH153+'Abril '!AH153+'Mayo '!AH153+Junio!AH153+Julio!AH153+Agosto!AH153+Septiembre!AH153+'Octubre '!AH153+Noviembre!AH153+'Diciembre '!AH153</f>
        <v>0</v>
      </c>
      <c r="AI153" s="4">
        <f>+Enero!AI153+Febrero!AI153+MARZO!AI153+'Abril '!AI153+'Mayo '!AI153+Junio!AI153+Julio!AI153+Agosto!AI153+Septiembre!AI153+'Octubre '!AI153+Noviembre!AI153+'Diciembre '!AI153</f>
        <v>0</v>
      </c>
      <c r="AJ153" s="4">
        <f>+Enero!AJ153+Febrero!AJ153+MARZO!AJ153+'Abril '!AJ153+'Mayo '!AJ153+Junio!AJ153+Julio!AJ153+Agosto!AJ153+Septiembre!AJ153+'Octubre '!AJ153+Noviembre!AJ153+'Diciembre '!AJ153</f>
        <v>1</v>
      </c>
      <c r="AK153" s="4">
        <f>+Enero!AK153+Febrero!AK153+MARZO!AK153+'Abril '!AK153+'Mayo '!AK153+Junio!AK153+Julio!AK153+Agosto!AK153+Septiembre!AK153+'Octubre '!AK153+Noviembre!AK153+'Diciembre '!AK153</f>
        <v>0</v>
      </c>
      <c r="AL153" s="4">
        <f>+Enero!AL153+Febrero!AL153+MARZO!AL153+'Abril '!AL153+'Mayo '!AL153+Junio!AL153+Julio!AL153+Agosto!AL153+Septiembre!AL153+'Octubre '!AL153+Noviembre!AL153+'Diciembre '!AL153</f>
        <v>0</v>
      </c>
      <c r="AM153" s="4">
        <f>+Enero!AM153+Febrero!AM153+MARZO!AM153+'Abril '!AM153+'Mayo '!AM153+Junio!AM153+Julio!AM153+Agosto!AM153+Septiembre!AM153+'Octubre '!AM153+Noviembre!AM153+'Diciembre '!AM153</f>
        <v>0</v>
      </c>
      <c r="AN153" s="4">
        <f>+Enero!AN153+Febrero!AN153+MARZO!AN153+'Abril '!AN153+'Mayo '!AN153+Junio!AN153+Julio!AN153+Agosto!AN153+Septiembre!AN153+'Octubre '!AN153+Noviembre!AN153+'Diciembre '!AN153</f>
        <v>1</v>
      </c>
      <c r="AO153" s="4">
        <f>+Enero!AO153+Febrero!AO153+MARZO!AO153+'Abril '!AO153+'Mayo '!AO153+Junio!AO153+Julio!AO153+Agosto!AO153+Septiembre!AO153+'Octubre '!AO153+Noviembre!AO153+'Diciembre '!AO153</f>
        <v>0</v>
      </c>
      <c r="AP153" s="4">
        <f>+Enero!AP153+Febrero!AP153+MARZO!AP153+'Abril '!AP153+'Mayo '!AP153+Junio!AP153+Julio!AP153+Agosto!AP153+Septiembre!AP153+'Octubre '!AP153+Noviembre!AP153+'Diciembre '!AP153</f>
        <v>1</v>
      </c>
      <c r="AQ153" s="4">
        <f>+Enero!AQ153+Febrero!AQ153+MARZO!AQ153+'Abril '!AQ153+'Mayo '!AQ153+Junio!AQ153+Julio!AQ153+Agosto!AQ153+Septiembre!AQ153+'Octubre '!AQ153+Noviembre!AQ153+'Diciembre '!AQ153</f>
        <v>0</v>
      </c>
      <c r="AR153" s="4">
        <f>+Enero!AR153+Febrero!AR153+MARZO!AR153+'Abril '!AR153+'Mayo '!AR153+Junio!AR153+Julio!AR153+Agosto!AR153+Septiembre!AR153+'Octubre '!AR153+Noviembre!AR153+'Diciembre '!AR153</f>
        <v>3</v>
      </c>
      <c r="AS153" s="4">
        <f>+Enero!AS153+Febrero!AS153+MARZO!AS153+'Abril '!AS153+'Mayo '!AS153+Junio!AS153+Julio!AS153+Agosto!AS153+Septiembre!AS153+'Octubre '!AS153+Noviembre!AS153+'Diciembre '!AS153</f>
        <v>0</v>
      </c>
      <c r="AT153" s="305"/>
      <c r="AU153" s="52"/>
      <c r="CA153" s="195" t="str">
        <f t="shared" si="9"/>
        <v/>
      </c>
      <c r="CG153" s="195">
        <f t="shared" si="10"/>
        <v>0</v>
      </c>
    </row>
    <row r="154" spans="1:102" x14ac:dyDescent="0.2">
      <c r="A154" s="158" t="s">
        <v>166</v>
      </c>
      <c r="B154" s="313">
        <f t="shared" si="7"/>
        <v>246</v>
      </c>
      <c r="C154" s="314">
        <f t="shared" si="8"/>
        <v>143</v>
      </c>
      <c r="D154" s="315">
        <f t="shared" si="8"/>
        <v>103</v>
      </c>
      <c r="E154" s="4">
        <f>+Enero!E154+Febrero!E154+MARZO!E154+'Abril '!E154+'Mayo '!E154+Junio!E154+Julio!E154+Agosto!E154+Septiembre!E154+'Octubre '!E154+Noviembre!E154+'Diciembre '!E154</f>
        <v>0</v>
      </c>
      <c r="F154" s="4">
        <f>+Enero!F154+Febrero!F154+MARZO!F154+'Abril '!F154+'Mayo '!F154+Junio!F154+Julio!F154+Agosto!F154+Septiembre!F154+'Octubre '!F154+Noviembre!F154+'Diciembre '!F154</f>
        <v>0</v>
      </c>
      <c r="G154" s="4">
        <f>+Enero!G154+Febrero!G154+MARZO!G154+'Abril '!G154+'Mayo '!G154+Junio!G154+Julio!G154+Agosto!G154+Septiembre!G154+'Octubre '!G154+Noviembre!G154+'Diciembre '!G154</f>
        <v>0</v>
      </c>
      <c r="H154" s="4">
        <f>+Enero!H154+Febrero!H154+MARZO!H154+'Abril '!H154+'Mayo '!H154+Junio!H154+Julio!H154+Agosto!H154+Septiembre!H154+'Octubre '!H154+Noviembre!H154+'Diciembre '!H154</f>
        <v>0</v>
      </c>
      <c r="I154" s="4">
        <f>+Enero!I154+Febrero!I154+MARZO!I154+'Abril '!I154+'Mayo '!I154+Junio!I154+Julio!I154+Agosto!I154+Septiembre!I154+'Octubre '!I154+Noviembre!I154+'Diciembre '!I154</f>
        <v>0</v>
      </c>
      <c r="J154" s="4">
        <f>+Enero!J154+Febrero!J154+MARZO!J154+'Abril '!J154+'Mayo '!J154+Junio!J154+Julio!J154+Agosto!J154+Septiembre!J154+'Octubre '!J154+Noviembre!J154+'Diciembre '!J154</f>
        <v>0</v>
      </c>
      <c r="K154" s="4">
        <f>+Enero!K154+Febrero!K154+MARZO!K154+'Abril '!K154+'Mayo '!K154+Junio!K154+Julio!K154+Agosto!K154+Septiembre!K154+'Octubre '!K154+Noviembre!K154+'Diciembre '!K154</f>
        <v>0</v>
      </c>
      <c r="L154" s="4">
        <f>+Enero!L154+Febrero!L154+MARZO!L154+'Abril '!L154+'Mayo '!L154+Junio!L154+Julio!L154+Agosto!L154+Septiembre!L154+'Octubre '!L154+Noviembre!L154+'Diciembre '!L154</f>
        <v>0</v>
      </c>
      <c r="M154" s="4">
        <f>+Enero!M154+Febrero!M154+MARZO!M154+'Abril '!M154+'Mayo '!M154+Junio!M154+Julio!M154+Agosto!M154+Septiembre!M154+'Octubre '!M154+Noviembre!M154+'Diciembre '!M154</f>
        <v>0</v>
      </c>
      <c r="N154" s="4">
        <f>+Enero!N154+Febrero!N154+MARZO!N154+'Abril '!N154+'Mayo '!N154+Junio!N154+Julio!N154+Agosto!N154+Septiembre!N154+'Octubre '!N154+Noviembre!N154+'Diciembre '!N154</f>
        <v>0</v>
      </c>
      <c r="O154" s="4">
        <f>+Enero!O154+Febrero!O154+MARZO!O154+'Abril '!O154+'Mayo '!O154+Junio!O154+Julio!O154+Agosto!O154+Septiembre!O154+'Octubre '!O154+Noviembre!O154+'Diciembre '!O154</f>
        <v>0</v>
      </c>
      <c r="P154" s="4">
        <f>+Enero!P154+Febrero!P154+MARZO!P154+'Abril '!P154+'Mayo '!P154+Junio!P154+Julio!P154+Agosto!P154+Septiembre!P154+'Octubre '!P154+Noviembre!P154+'Diciembre '!P154</f>
        <v>0</v>
      </c>
      <c r="Q154" s="4">
        <f>+Enero!Q154+Febrero!Q154+MARZO!Q154+'Abril '!Q154+'Mayo '!Q154+Junio!Q154+Julio!Q154+Agosto!Q154+Septiembre!Q154+'Octubre '!Q154+Noviembre!Q154+'Diciembre '!Q154</f>
        <v>0</v>
      </c>
      <c r="R154" s="4">
        <f>+Enero!R154+Febrero!R154+MARZO!R154+'Abril '!R154+'Mayo '!R154+Junio!R154+Julio!R154+Agosto!R154+Septiembre!R154+'Octubre '!R154+Noviembre!R154+'Diciembre '!R154</f>
        <v>0</v>
      </c>
      <c r="S154" s="4">
        <f>+Enero!S154+Febrero!S154+MARZO!S154+'Abril '!S154+'Mayo '!S154+Junio!S154+Julio!S154+Agosto!S154+Septiembre!S154+'Octubre '!S154+Noviembre!S154+'Diciembre '!S154</f>
        <v>0</v>
      </c>
      <c r="T154" s="4">
        <f>+Enero!T154+Febrero!T154+MARZO!T154+'Abril '!T154+'Mayo '!T154+Junio!T154+Julio!T154+Agosto!T154+Septiembre!T154+'Octubre '!T154+Noviembre!T154+'Diciembre '!T154</f>
        <v>0</v>
      </c>
      <c r="U154" s="4">
        <f>+Enero!U154+Febrero!U154+MARZO!U154+'Abril '!U154+'Mayo '!U154+Junio!U154+Julio!U154+Agosto!U154+Septiembre!U154+'Octubre '!U154+Noviembre!U154+'Diciembre '!U154</f>
        <v>0</v>
      </c>
      <c r="V154" s="4">
        <f>+Enero!V154+Febrero!V154+MARZO!V154+'Abril '!V154+'Mayo '!V154+Junio!V154+Julio!V154+Agosto!V154+Septiembre!V154+'Octubre '!V154+Noviembre!V154+'Diciembre '!V154</f>
        <v>1</v>
      </c>
      <c r="W154" s="4">
        <f>+Enero!W154+Febrero!W154+MARZO!W154+'Abril '!W154+'Mayo '!W154+Junio!W154+Julio!W154+Agosto!W154+Septiembre!W154+'Octubre '!W154+Noviembre!W154+'Diciembre '!W154</f>
        <v>1</v>
      </c>
      <c r="X154" s="4">
        <f>+Enero!X154+Febrero!X154+MARZO!X154+'Abril '!X154+'Mayo '!X154+Junio!X154+Julio!X154+Agosto!X154+Septiembre!X154+'Octubre '!X154+Noviembre!X154+'Diciembre '!X154</f>
        <v>0</v>
      </c>
      <c r="Y154" s="4">
        <f>+Enero!Y154+Febrero!Y154+MARZO!Y154+'Abril '!Y154+'Mayo '!Y154+Junio!Y154+Julio!Y154+Agosto!Y154+Septiembre!Y154+'Octubre '!Y154+Noviembre!Y154+'Diciembre '!Y154</f>
        <v>2</v>
      </c>
      <c r="Z154" s="4">
        <f>+Enero!Z154+Febrero!Z154+MARZO!Z154+'Abril '!Z154+'Mayo '!Z154+Junio!Z154+Julio!Z154+Agosto!Z154+Septiembre!Z154+'Octubre '!Z154+Noviembre!Z154+'Diciembre '!Z154</f>
        <v>2</v>
      </c>
      <c r="AA154" s="4">
        <f>+Enero!AA154+Febrero!AA154+MARZO!AA154+'Abril '!AA154+'Mayo '!AA154+Junio!AA154+Julio!AA154+Agosto!AA154+Septiembre!AA154+'Octubre '!AA154+Noviembre!AA154+'Diciembre '!AA154</f>
        <v>6</v>
      </c>
      <c r="AB154" s="4">
        <f>+Enero!AB154+Febrero!AB154+MARZO!AB154+'Abril '!AB154+'Mayo '!AB154+Junio!AB154+Julio!AB154+Agosto!AB154+Septiembre!AB154+'Octubre '!AB154+Noviembre!AB154+'Diciembre '!AB154</f>
        <v>4</v>
      </c>
      <c r="AC154" s="4">
        <f>+Enero!AC154+Febrero!AC154+MARZO!AC154+'Abril '!AC154+'Mayo '!AC154+Junio!AC154+Julio!AC154+Agosto!AC154+Septiembre!AC154+'Octubre '!AC154+Noviembre!AC154+'Diciembre '!AC154</f>
        <v>13</v>
      </c>
      <c r="AD154" s="4">
        <f>+Enero!AD154+Febrero!AD154+MARZO!AD154+'Abril '!AD154+'Mayo '!AD154+Junio!AD154+Julio!AD154+Agosto!AD154+Septiembre!AD154+'Octubre '!AD154+Noviembre!AD154+'Diciembre '!AD154</f>
        <v>8</v>
      </c>
      <c r="AE154" s="4">
        <f>+Enero!AE154+Febrero!AE154+MARZO!AE154+'Abril '!AE154+'Mayo '!AE154+Junio!AE154+Julio!AE154+Agosto!AE154+Septiembre!AE154+'Octubre '!AE154+Noviembre!AE154+'Diciembre '!AE154</f>
        <v>7</v>
      </c>
      <c r="AF154" s="4">
        <f>+Enero!AF154+Febrero!AF154+MARZO!AF154+'Abril '!AF154+'Mayo '!AF154+Junio!AF154+Julio!AF154+Agosto!AF154+Septiembre!AF154+'Octubre '!AF154+Noviembre!AF154+'Diciembre '!AF154</f>
        <v>5</v>
      </c>
      <c r="AG154" s="4">
        <f>+Enero!AG154+Febrero!AG154+MARZO!AG154+'Abril '!AG154+'Mayo '!AG154+Junio!AG154+Julio!AG154+Agosto!AG154+Septiembre!AG154+'Octubre '!AG154+Noviembre!AG154+'Diciembre '!AG154</f>
        <v>22</v>
      </c>
      <c r="AH154" s="4">
        <f>+Enero!AH154+Febrero!AH154+MARZO!AH154+'Abril '!AH154+'Mayo '!AH154+Junio!AH154+Julio!AH154+Agosto!AH154+Septiembre!AH154+'Octubre '!AH154+Noviembre!AH154+'Diciembre '!AH154</f>
        <v>7</v>
      </c>
      <c r="AI154" s="4">
        <f>+Enero!AI154+Febrero!AI154+MARZO!AI154+'Abril '!AI154+'Mayo '!AI154+Junio!AI154+Julio!AI154+Agosto!AI154+Septiembre!AI154+'Octubre '!AI154+Noviembre!AI154+'Diciembre '!AI154</f>
        <v>19</v>
      </c>
      <c r="AJ154" s="4">
        <f>+Enero!AJ154+Febrero!AJ154+MARZO!AJ154+'Abril '!AJ154+'Mayo '!AJ154+Junio!AJ154+Julio!AJ154+Agosto!AJ154+Septiembre!AJ154+'Octubre '!AJ154+Noviembre!AJ154+'Diciembre '!AJ154</f>
        <v>10</v>
      </c>
      <c r="AK154" s="4">
        <f>+Enero!AK154+Febrero!AK154+MARZO!AK154+'Abril '!AK154+'Mayo '!AK154+Junio!AK154+Julio!AK154+Agosto!AK154+Septiembre!AK154+'Octubre '!AK154+Noviembre!AK154+'Diciembre '!AK154</f>
        <v>14</v>
      </c>
      <c r="AL154" s="4">
        <f>+Enero!AL154+Febrero!AL154+MARZO!AL154+'Abril '!AL154+'Mayo '!AL154+Junio!AL154+Julio!AL154+Agosto!AL154+Septiembre!AL154+'Octubre '!AL154+Noviembre!AL154+'Diciembre '!AL154</f>
        <v>17</v>
      </c>
      <c r="AM154" s="4">
        <f>+Enero!AM154+Febrero!AM154+MARZO!AM154+'Abril '!AM154+'Mayo '!AM154+Junio!AM154+Julio!AM154+Agosto!AM154+Septiembre!AM154+'Octubre '!AM154+Noviembre!AM154+'Diciembre '!AM154</f>
        <v>22</v>
      </c>
      <c r="AN154" s="4">
        <f>+Enero!AN154+Febrero!AN154+MARZO!AN154+'Abril '!AN154+'Mayo '!AN154+Junio!AN154+Julio!AN154+Agosto!AN154+Septiembre!AN154+'Octubre '!AN154+Noviembre!AN154+'Diciembre '!AN154</f>
        <v>17</v>
      </c>
      <c r="AO154" s="4">
        <f>+Enero!AO154+Febrero!AO154+MARZO!AO154+'Abril '!AO154+'Mayo '!AO154+Junio!AO154+Julio!AO154+Agosto!AO154+Septiembre!AO154+'Octubre '!AO154+Noviembre!AO154+'Diciembre '!AO154</f>
        <v>37</v>
      </c>
      <c r="AP154" s="4">
        <f>+Enero!AP154+Febrero!AP154+MARZO!AP154+'Abril '!AP154+'Mayo '!AP154+Junio!AP154+Julio!AP154+Agosto!AP154+Septiembre!AP154+'Octubre '!AP154+Noviembre!AP154+'Diciembre '!AP154</f>
        <v>32</v>
      </c>
      <c r="AQ154" s="4">
        <f>+Enero!AQ154+Febrero!AQ154+MARZO!AQ154+'Abril '!AQ154+'Mayo '!AQ154+Junio!AQ154+Julio!AQ154+Agosto!AQ154+Septiembre!AQ154+'Octubre '!AQ154+Noviembre!AQ154+'Diciembre '!AQ154</f>
        <v>69</v>
      </c>
      <c r="AR154" s="4">
        <f>+Enero!AR154+Febrero!AR154+MARZO!AR154+'Abril '!AR154+'Mayo '!AR154+Junio!AR154+Julio!AR154+Agosto!AR154+Septiembre!AR154+'Octubre '!AR154+Noviembre!AR154+'Diciembre '!AR154</f>
        <v>81</v>
      </c>
      <c r="AS154" s="4">
        <f>+Enero!AS154+Febrero!AS154+MARZO!AS154+'Abril '!AS154+'Mayo '!AS154+Junio!AS154+Julio!AS154+Agosto!AS154+Septiembre!AS154+'Octubre '!AS154+Noviembre!AS154+'Diciembre '!AS154</f>
        <v>96</v>
      </c>
      <c r="AT154" s="305"/>
      <c r="AU154" s="52"/>
      <c r="CA154" s="195" t="str">
        <f t="shared" si="9"/>
        <v/>
      </c>
      <c r="CG154" s="195">
        <f t="shared" si="10"/>
        <v>0</v>
      </c>
    </row>
    <row r="155" spans="1:102" x14ac:dyDescent="0.2">
      <c r="A155" s="158" t="s">
        <v>167</v>
      </c>
      <c r="B155" s="313">
        <f t="shared" si="7"/>
        <v>0</v>
      </c>
      <c r="C155" s="314">
        <f t="shared" si="8"/>
        <v>0</v>
      </c>
      <c r="D155" s="315">
        <f t="shared" si="8"/>
        <v>0</v>
      </c>
      <c r="E155" s="4">
        <f>+Enero!E155+Febrero!E155+MARZO!E155+'Abril '!E155+'Mayo '!E155+Junio!E155+Julio!E155+Agosto!E155+Septiembre!E155+'Octubre '!E155+Noviembre!E155+'Diciembre '!E155</f>
        <v>0</v>
      </c>
      <c r="F155" s="4">
        <f>+Enero!F155+Febrero!F155+MARZO!F155+'Abril '!F155+'Mayo '!F155+Junio!F155+Julio!F155+Agosto!F155+Septiembre!F155+'Octubre '!F155+Noviembre!F155+'Diciembre '!F155</f>
        <v>0</v>
      </c>
      <c r="G155" s="4">
        <f>+Enero!G155+Febrero!G155+MARZO!G155+'Abril '!G155+'Mayo '!G155+Junio!G155+Julio!G155+Agosto!G155+Septiembre!G155+'Octubre '!G155+Noviembre!G155+'Diciembre '!G155</f>
        <v>0</v>
      </c>
      <c r="H155" s="4">
        <f>+Enero!H155+Febrero!H155+MARZO!H155+'Abril '!H155+'Mayo '!H155+Junio!H155+Julio!H155+Agosto!H155+Septiembre!H155+'Octubre '!H155+Noviembre!H155+'Diciembre '!H155</f>
        <v>0</v>
      </c>
      <c r="I155" s="4">
        <f>+Enero!I155+Febrero!I155+MARZO!I155+'Abril '!I155+'Mayo '!I155+Junio!I155+Julio!I155+Agosto!I155+Septiembre!I155+'Octubre '!I155+Noviembre!I155+'Diciembre '!I155</f>
        <v>0</v>
      </c>
      <c r="J155" s="4">
        <f>+Enero!J155+Febrero!J155+MARZO!J155+'Abril '!J155+'Mayo '!J155+Junio!J155+Julio!J155+Agosto!J155+Septiembre!J155+'Octubre '!J155+Noviembre!J155+'Diciembre '!J155</f>
        <v>0</v>
      </c>
      <c r="K155" s="4">
        <f>+Enero!K155+Febrero!K155+MARZO!K155+'Abril '!K155+'Mayo '!K155+Junio!K155+Julio!K155+Agosto!K155+Septiembre!K155+'Octubre '!K155+Noviembre!K155+'Diciembre '!K155</f>
        <v>0</v>
      </c>
      <c r="L155" s="4">
        <f>+Enero!L155+Febrero!L155+MARZO!L155+'Abril '!L155+'Mayo '!L155+Junio!L155+Julio!L155+Agosto!L155+Septiembre!L155+'Octubre '!L155+Noviembre!L155+'Diciembre '!L155</f>
        <v>0</v>
      </c>
      <c r="M155" s="4">
        <f>+Enero!M155+Febrero!M155+MARZO!M155+'Abril '!M155+'Mayo '!M155+Junio!M155+Julio!M155+Agosto!M155+Septiembre!M155+'Octubre '!M155+Noviembre!M155+'Diciembre '!M155</f>
        <v>0</v>
      </c>
      <c r="N155" s="4">
        <f>+Enero!N155+Febrero!N155+MARZO!N155+'Abril '!N155+'Mayo '!N155+Junio!N155+Julio!N155+Agosto!N155+Septiembre!N155+'Octubre '!N155+Noviembre!N155+'Diciembre '!N155</f>
        <v>0</v>
      </c>
      <c r="O155" s="4">
        <f>+Enero!O155+Febrero!O155+MARZO!O155+'Abril '!O155+'Mayo '!O155+Junio!O155+Julio!O155+Agosto!O155+Septiembre!O155+'Octubre '!O155+Noviembre!O155+'Diciembre '!O155</f>
        <v>0</v>
      </c>
      <c r="P155" s="4">
        <f>+Enero!P155+Febrero!P155+MARZO!P155+'Abril '!P155+'Mayo '!P155+Junio!P155+Julio!P155+Agosto!P155+Septiembre!P155+'Octubre '!P155+Noviembre!P155+'Diciembre '!P155</f>
        <v>0</v>
      </c>
      <c r="Q155" s="4">
        <f>+Enero!Q155+Febrero!Q155+MARZO!Q155+'Abril '!Q155+'Mayo '!Q155+Junio!Q155+Julio!Q155+Agosto!Q155+Septiembre!Q155+'Octubre '!Q155+Noviembre!Q155+'Diciembre '!Q155</f>
        <v>0</v>
      </c>
      <c r="R155" s="4">
        <f>+Enero!R155+Febrero!R155+MARZO!R155+'Abril '!R155+'Mayo '!R155+Junio!R155+Julio!R155+Agosto!R155+Septiembre!R155+'Octubre '!R155+Noviembre!R155+'Diciembre '!R155</f>
        <v>0</v>
      </c>
      <c r="S155" s="4">
        <f>+Enero!S155+Febrero!S155+MARZO!S155+'Abril '!S155+'Mayo '!S155+Junio!S155+Julio!S155+Agosto!S155+Septiembre!S155+'Octubre '!S155+Noviembre!S155+'Diciembre '!S155</f>
        <v>0</v>
      </c>
      <c r="T155" s="4">
        <f>+Enero!T155+Febrero!T155+MARZO!T155+'Abril '!T155+'Mayo '!T155+Junio!T155+Julio!T155+Agosto!T155+Septiembre!T155+'Octubre '!T155+Noviembre!T155+'Diciembre '!T155</f>
        <v>0</v>
      </c>
      <c r="U155" s="4">
        <f>+Enero!U155+Febrero!U155+MARZO!U155+'Abril '!U155+'Mayo '!U155+Junio!U155+Julio!U155+Agosto!U155+Septiembre!U155+'Octubre '!U155+Noviembre!U155+'Diciembre '!U155</f>
        <v>0</v>
      </c>
      <c r="V155" s="4">
        <f>+Enero!V155+Febrero!V155+MARZO!V155+'Abril '!V155+'Mayo '!V155+Junio!V155+Julio!V155+Agosto!V155+Septiembre!V155+'Octubre '!V155+Noviembre!V155+'Diciembre '!V155</f>
        <v>0</v>
      </c>
      <c r="W155" s="4">
        <f>+Enero!W155+Febrero!W155+MARZO!W155+'Abril '!W155+'Mayo '!W155+Junio!W155+Julio!W155+Agosto!W155+Septiembre!W155+'Octubre '!W155+Noviembre!W155+'Diciembre '!W155</f>
        <v>0</v>
      </c>
      <c r="X155" s="4">
        <f>+Enero!X155+Febrero!X155+MARZO!X155+'Abril '!X155+'Mayo '!X155+Junio!X155+Julio!X155+Agosto!X155+Septiembre!X155+'Octubre '!X155+Noviembre!X155+'Diciembre '!X155</f>
        <v>0</v>
      </c>
      <c r="Y155" s="4">
        <f>+Enero!Y155+Febrero!Y155+MARZO!Y155+'Abril '!Y155+'Mayo '!Y155+Junio!Y155+Julio!Y155+Agosto!Y155+Septiembre!Y155+'Octubre '!Y155+Noviembre!Y155+'Diciembre '!Y155</f>
        <v>0</v>
      </c>
      <c r="Z155" s="4">
        <f>+Enero!Z155+Febrero!Z155+MARZO!Z155+'Abril '!Z155+'Mayo '!Z155+Junio!Z155+Julio!Z155+Agosto!Z155+Septiembre!Z155+'Octubre '!Z155+Noviembre!Z155+'Diciembre '!Z155</f>
        <v>0</v>
      </c>
      <c r="AA155" s="4">
        <f>+Enero!AA155+Febrero!AA155+MARZO!AA155+'Abril '!AA155+'Mayo '!AA155+Junio!AA155+Julio!AA155+Agosto!AA155+Septiembre!AA155+'Octubre '!AA155+Noviembre!AA155+'Diciembre '!AA155</f>
        <v>0</v>
      </c>
      <c r="AB155" s="4">
        <f>+Enero!AB155+Febrero!AB155+MARZO!AB155+'Abril '!AB155+'Mayo '!AB155+Junio!AB155+Julio!AB155+Agosto!AB155+Septiembre!AB155+'Octubre '!AB155+Noviembre!AB155+'Diciembre '!AB155</f>
        <v>0</v>
      </c>
      <c r="AC155" s="4">
        <f>+Enero!AC155+Febrero!AC155+MARZO!AC155+'Abril '!AC155+'Mayo '!AC155+Junio!AC155+Julio!AC155+Agosto!AC155+Septiembre!AC155+'Octubre '!AC155+Noviembre!AC155+'Diciembre '!AC155</f>
        <v>0</v>
      </c>
      <c r="AD155" s="4">
        <f>+Enero!AD155+Febrero!AD155+MARZO!AD155+'Abril '!AD155+'Mayo '!AD155+Junio!AD155+Julio!AD155+Agosto!AD155+Septiembre!AD155+'Octubre '!AD155+Noviembre!AD155+'Diciembre '!AD155</f>
        <v>0</v>
      </c>
      <c r="AE155" s="4">
        <f>+Enero!AE155+Febrero!AE155+MARZO!AE155+'Abril '!AE155+'Mayo '!AE155+Junio!AE155+Julio!AE155+Agosto!AE155+Septiembre!AE155+'Octubre '!AE155+Noviembre!AE155+'Diciembre '!AE155</f>
        <v>0</v>
      </c>
      <c r="AF155" s="4">
        <f>+Enero!AF155+Febrero!AF155+MARZO!AF155+'Abril '!AF155+'Mayo '!AF155+Junio!AF155+Julio!AF155+Agosto!AF155+Septiembre!AF155+'Octubre '!AF155+Noviembre!AF155+'Diciembre '!AF155</f>
        <v>0</v>
      </c>
      <c r="AG155" s="4">
        <f>+Enero!AG155+Febrero!AG155+MARZO!AG155+'Abril '!AG155+'Mayo '!AG155+Junio!AG155+Julio!AG155+Agosto!AG155+Septiembre!AG155+'Octubre '!AG155+Noviembre!AG155+'Diciembre '!AG155</f>
        <v>0</v>
      </c>
      <c r="AH155" s="4">
        <f>+Enero!AH155+Febrero!AH155+MARZO!AH155+'Abril '!AH155+'Mayo '!AH155+Junio!AH155+Julio!AH155+Agosto!AH155+Septiembre!AH155+'Octubre '!AH155+Noviembre!AH155+'Diciembre '!AH155</f>
        <v>0</v>
      </c>
      <c r="AI155" s="4">
        <f>+Enero!AI155+Febrero!AI155+MARZO!AI155+'Abril '!AI155+'Mayo '!AI155+Junio!AI155+Julio!AI155+Agosto!AI155+Septiembre!AI155+'Octubre '!AI155+Noviembre!AI155+'Diciembre '!AI155</f>
        <v>0</v>
      </c>
      <c r="AJ155" s="4">
        <f>+Enero!AJ155+Febrero!AJ155+MARZO!AJ155+'Abril '!AJ155+'Mayo '!AJ155+Junio!AJ155+Julio!AJ155+Agosto!AJ155+Septiembre!AJ155+'Octubre '!AJ155+Noviembre!AJ155+'Diciembre '!AJ155</f>
        <v>0</v>
      </c>
      <c r="AK155" s="4">
        <f>+Enero!AK155+Febrero!AK155+MARZO!AK155+'Abril '!AK155+'Mayo '!AK155+Junio!AK155+Julio!AK155+Agosto!AK155+Septiembre!AK155+'Octubre '!AK155+Noviembre!AK155+'Diciembre '!AK155</f>
        <v>0</v>
      </c>
      <c r="AL155" s="4">
        <f>+Enero!AL155+Febrero!AL155+MARZO!AL155+'Abril '!AL155+'Mayo '!AL155+Junio!AL155+Julio!AL155+Agosto!AL155+Septiembre!AL155+'Octubre '!AL155+Noviembre!AL155+'Diciembre '!AL155</f>
        <v>0</v>
      </c>
      <c r="AM155" s="4">
        <f>+Enero!AM155+Febrero!AM155+MARZO!AM155+'Abril '!AM155+'Mayo '!AM155+Junio!AM155+Julio!AM155+Agosto!AM155+Septiembre!AM155+'Octubre '!AM155+Noviembre!AM155+'Diciembre '!AM155</f>
        <v>0</v>
      </c>
      <c r="AN155" s="4">
        <f>+Enero!AN155+Febrero!AN155+MARZO!AN155+'Abril '!AN155+'Mayo '!AN155+Junio!AN155+Julio!AN155+Agosto!AN155+Septiembre!AN155+'Octubre '!AN155+Noviembre!AN155+'Diciembre '!AN155</f>
        <v>0</v>
      </c>
      <c r="AO155" s="4">
        <f>+Enero!AO155+Febrero!AO155+MARZO!AO155+'Abril '!AO155+'Mayo '!AO155+Junio!AO155+Julio!AO155+Agosto!AO155+Septiembre!AO155+'Octubre '!AO155+Noviembre!AO155+'Diciembre '!AO155</f>
        <v>0</v>
      </c>
      <c r="AP155" s="4">
        <f>+Enero!AP155+Febrero!AP155+MARZO!AP155+'Abril '!AP155+'Mayo '!AP155+Junio!AP155+Julio!AP155+Agosto!AP155+Septiembre!AP155+'Octubre '!AP155+Noviembre!AP155+'Diciembre '!AP155</f>
        <v>0</v>
      </c>
      <c r="AQ155" s="4">
        <f>+Enero!AQ155+Febrero!AQ155+MARZO!AQ155+'Abril '!AQ155+'Mayo '!AQ155+Junio!AQ155+Julio!AQ155+Agosto!AQ155+Septiembre!AQ155+'Octubre '!AQ155+Noviembre!AQ155+'Diciembre '!AQ155</f>
        <v>0</v>
      </c>
      <c r="AR155" s="4">
        <f>+Enero!AR155+Febrero!AR155+MARZO!AR155+'Abril '!AR155+'Mayo '!AR155+Junio!AR155+Julio!AR155+Agosto!AR155+Septiembre!AR155+'Octubre '!AR155+Noviembre!AR155+'Diciembre '!AR155</f>
        <v>0</v>
      </c>
      <c r="AS155" s="4">
        <f>+Enero!AS155+Febrero!AS155+MARZO!AS155+'Abril '!AS155+'Mayo '!AS155+Junio!AS155+Julio!AS155+Agosto!AS155+Septiembre!AS155+'Octubre '!AS155+Noviembre!AS155+'Diciembre '!AS155</f>
        <v>0</v>
      </c>
      <c r="AT155" s="305"/>
      <c r="AU155" s="52"/>
      <c r="CA155" s="195" t="str">
        <f t="shared" si="9"/>
        <v/>
      </c>
      <c r="CG155" s="195">
        <f t="shared" si="10"/>
        <v>0</v>
      </c>
    </row>
    <row r="156" spans="1:102" x14ac:dyDescent="0.2">
      <c r="A156" s="158" t="s">
        <v>168</v>
      </c>
      <c r="B156" s="313">
        <f t="shared" si="7"/>
        <v>0</v>
      </c>
      <c r="C156" s="314">
        <f t="shared" si="8"/>
        <v>0</v>
      </c>
      <c r="D156" s="315">
        <f t="shared" si="8"/>
        <v>0</v>
      </c>
      <c r="E156" s="4">
        <f>+Enero!E156+Febrero!E156+MARZO!E156+'Abril '!E156+'Mayo '!E156+Junio!E156+Julio!E156+Agosto!E156+Septiembre!E156+'Octubre '!E156+Noviembre!E156+'Diciembre '!E156</f>
        <v>0</v>
      </c>
      <c r="F156" s="4">
        <f>+Enero!F156+Febrero!F156+MARZO!F156+'Abril '!F156+'Mayo '!F156+Junio!F156+Julio!F156+Agosto!F156+Septiembre!F156+'Octubre '!F156+Noviembre!F156+'Diciembre '!F156</f>
        <v>0</v>
      </c>
      <c r="G156" s="4">
        <f>+Enero!G156+Febrero!G156+MARZO!G156+'Abril '!G156+'Mayo '!G156+Junio!G156+Julio!G156+Agosto!G156+Septiembre!G156+'Octubre '!G156+Noviembre!G156+'Diciembre '!G156</f>
        <v>0</v>
      </c>
      <c r="H156" s="4">
        <f>+Enero!H156+Febrero!H156+MARZO!H156+'Abril '!H156+'Mayo '!H156+Junio!H156+Julio!H156+Agosto!H156+Septiembre!H156+'Octubre '!H156+Noviembre!H156+'Diciembre '!H156</f>
        <v>0</v>
      </c>
      <c r="I156" s="4">
        <f>+Enero!I156+Febrero!I156+MARZO!I156+'Abril '!I156+'Mayo '!I156+Junio!I156+Julio!I156+Agosto!I156+Septiembre!I156+'Octubre '!I156+Noviembre!I156+'Diciembre '!I156</f>
        <v>0</v>
      </c>
      <c r="J156" s="4">
        <f>+Enero!J156+Febrero!J156+MARZO!J156+'Abril '!J156+'Mayo '!J156+Junio!J156+Julio!J156+Agosto!J156+Septiembre!J156+'Octubre '!J156+Noviembre!J156+'Diciembre '!J156</f>
        <v>0</v>
      </c>
      <c r="K156" s="4">
        <f>+Enero!K156+Febrero!K156+MARZO!K156+'Abril '!K156+'Mayo '!K156+Junio!K156+Julio!K156+Agosto!K156+Septiembre!K156+'Octubre '!K156+Noviembre!K156+'Diciembre '!K156</f>
        <v>0</v>
      </c>
      <c r="L156" s="4">
        <f>+Enero!L156+Febrero!L156+MARZO!L156+'Abril '!L156+'Mayo '!L156+Junio!L156+Julio!L156+Agosto!L156+Septiembre!L156+'Octubre '!L156+Noviembre!L156+'Diciembre '!L156</f>
        <v>0</v>
      </c>
      <c r="M156" s="4">
        <f>+Enero!M156+Febrero!M156+MARZO!M156+'Abril '!M156+'Mayo '!M156+Junio!M156+Julio!M156+Agosto!M156+Septiembre!M156+'Octubre '!M156+Noviembre!M156+'Diciembre '!M156</f>
        <v>0</v>
      </c>
      <c r="N156" s="4">
        <f>+Enero!N156+Febrero!N156+MARZO!N156+'Abril '!N156+'Mayo '!N156+Junio!N156+Julio!N156+Agosto!N156+Septiembre!N156+'Octubre '!N156+Noviembre!N156+'Diciembre '!N156</f>
        <v>0</v>
      </c>
      <c r="O156" s="4">
        <f>+Enero!O156+Febrero!O156+MARZO!O156+'Abril '!O156+'Mayo '!O156+Junio!O156+Julio!O156+Agosto!O156+Septiembre!O156+'Octubre '!O156+Noviembre!O156+'Diciembre '!O156</f>
        <v>0</v>
      </c>
      <c r="P156" s="4">
        <f>+Enero!P156+Febrero!P156+MARZO!P156+'Abril '!P156+'Mayo '!P156+Junio!P156+Julio!P156+Agosto!P156+Septiembre!P156+'Octubre '!P156+Noviembre!P156+'Diciembre '!P156</f>
        <v>0</v>
      </c>
      <c r="Q156" s="4">
        <f>+Enero!Q156+Febrero!Q156+MARZO!Q156+'Abril '!Q156+'Mayo '!Q156+Junio!Q156+Julio!Q156+Agosto!Q156+Septiembre!Q156+'Octubre '!Q156+Noviembre!Q156+'Diciembre '!Q156</f>
        <v>0</v>
      </c>
      <c r="R156" s="4">
        <f>+Enero!R156+Febrero!R156+MARZO!R156+'Abril '!R156+'Mayo '!R156+Junio!R156+Julio!R156+Agosto!R156+Septiembre!R156+'Octubre '!R156+Noviembre!R156+'Diciembre '!R156</f>
        <v>0</v>
      </c>
      <c r="S156" s="4">
        <f>+Enero!S156+Febrero!S156+MARZO!S156+'Abril '!S156+'Mayo '!S156+Junio!S156+Julio!S156+Agosto!S156+Septiembre!S156+'Octubre '!S156+Noviembre!S156+'Diciembre '!S156</f>
        <v>0</v>
      </c>
      <c r="T156" s="4">
        <f>+Enero!T156+Febrero!T156+MARZO!T156+'Abril '!T156+'Mayo '!T156+Junio!T156+Julio!T156+Agosto!T156+Septiembre!T156+'Octubre '!T156+Noviembre!T156+'Diciembre '!T156</f>
        <v>0</v>
      </c>
      <c r="U156" s="4">
        <f>+Enero!U156+Febrero!U156+MARZO!U156+'Abril '!U156+'Mayo '!U156+Junio!U156+Julio!U156+Agosto!U156+Septiembre!U156+'Octubre '!U156+Noviembre!U156+'Diciembre '!U156</f>
        <v>0</v>
      </c>
      <c r="V156" s="4">
        <f>+Enero!V156+Febrero!V156+MARZO!V156+'Abril '!V156+'Mayo '!V156+Junio!V156+Julio!V156+Agosto!V156+Septiembre!V156+'Octubre '!V156+Noviembre!V156+'Diciembre '!V156</f>
        <v>0</v>
      </c>
      <c r="W156" s="4">
        <f>+Enero!W156+Febrero!W156+MARZO!W156+'Abril '!W156+'Mayo '!W156+Junio!W156+Julio!W156+Agosto!W156+Septiembre!W156+'Octubre '!W156+Noviembre!W156+'Diciembre '!W156</f>
        <v>0</v>
      </c>
      <c r="X156" s="4">
        <f>+Enero!X156+Febrero!X156+MARZO!X156+'Abril '!X156+'Mayo '!X156+Junio!X156+Julio!X156+Agosto!X156+Septiembre!X156+'Octubre '!X156+Noviembre!X156+'Diciembre '!X156</f>
        <v>0</v>
      </c>
      <c r="Y156" s="4">
        <f>+Enero!Y156+Febrero!Y156+MARZO!Y156+'Abril '!Y156+'Mayo '!Y156+Junio!Y156+Julio!Y156+Agosto!Y156+Septiembre!Y156+'Octubre '!Y156+Noviembre!Y156+'Diciembre '!Y156</f>
        <v>0</v>
      </c>
      <c r="Z156" s="4">
        <f>+Enero!Z156+Febrero!Z156+MARZO!Z156+'Abril '!Z156+'Mayo '!Z156+Junio!Z156+Julio!Z156+Agosto!Z156+Septiembre!Z156+'Octubre '!Z156+Noviembre!Z156+'Diciembre '!Z156</f>
        <v>0</v>
      </c>
      <c r="AA156" s="4">
        <f>+Enero!AA156+Febrero!AA156+MARZO!AA156+'Abril '!AA156+'Mayo '!AA156+Junio!AA156+Julio!AA156+Agosto!AA156+Septiembre!AA156+'Octubre '!AA156+Noviembre!AA156+'Diciembre '!AA156</f>
        <v>0</v>
      </c>
      <c r="AB156" s="4">
        <f>+Enero!AB156+Febrero!AB156+MARZO!AB156+'Abril '!AB156+'Mayo '!AB156+Junio!AB156+Julio!AB156+Agosto!AB156+Septiembre!AB156+'Octubre '!AB156+Noviembre!AB156+'Diciembre '!AB156</f>
        <v>0</v>
      </c>
      <c r="AC156" s="4">
        <f>+Enero!AC156+Febrero!AC156+MARZO!AC156+'Abril '!AC156+'Mayo '!AC156+Junio!AC156+Julio!AC156+Agosto!AC156+Septiembre!AC156+'Octubre '!AC156+Noviembre!AC156+'Diciembre '!AC156</f>
        <v>0</v>
      </c>
      <c r="AD156" s="4">
        <f>+Enero!AD156+Febrero!AD156+MARZO!AD156+'Abril '!AD156+'Mayo '!AD156+Junio!AD156+Julio!AD156+Agosto!AD156+Septiembre!AD156+'Octubre '!AD156+Noviembre!AD156+'Diciembre '!AD156</f>
        <v>0</v>
      </c>
      <c r="AE156" s="4">
        <f>+Enero!AE156+Febrero!AE156+MARZO!AE156+'Abril '!AE156+'Mayo '!AE156+Junio!AE156+Julio!AE156+Agosto!AE156+Septiembre!AE156+'Octubre '!AE156+Noviembre!AE156+'Diciembre '!AE156</f>
        <v>0</v>
      </c>
      <c r="AF156" s="4">
        <f>+Enero!AF156+Febrero!AF156+MARZO!AF156+'Abril '!AF156+'Mayo '!AF156+Junio!AF156+Julio!AF156+Agosto!AF156+Septiembre!AF156+'Octubre '!AF156+Noviembre!AF156+'Diciembre '!AF156</f>
        <v>0</v>
      </c>
      <c r="AG156" s="4">
        <f>+Enero!AG156+Febrero!AG156+MARZO!AG156+'Abril '!AG156+'Mayo '!AG156+Junio!AG156+Julio!AG156+Agosto!AG156+Septiembre!AG156+'Octubre '!AG156+Noviembre!AG156+'Diciembre '!AG156</f>
        <v>0</v>
      </c>
      <c r="AH156" s="4">
        <f>+Enero!AH156+Febrero!AH156+MARZO!AH156+'Abril '!AH156+'Mayo '!AH156+Junio!AH156+Julio!AH156+Agosto!AH156+Septiembre!AH156+'Octubre '!AH156+Noviembre!AH156+'Diciembre '!AH156</f>
        <v>0</v>
      </c>
      <c r="AI156" s="4">
        <f>+Enero!AI156+Febrero!AI156+MARZO!AI156+'Abril '!AI156+'Mayo '!AI156+Junio!AI156+Julio!AI156+Agosto!AI156+Septiembre!AI156+'Octubre '!AI156+Noviembre!AI156+'Diciembre '!AI156</f>
        <v>0</v>
      </c>
      <c r="AJ156" s="4">
        <f>+Enero!AJ156+Febrero!AJ156+MARZO!AJ156+'Abril '!AJ156+'Mayo '!AJ156+Junio!AJ156+Julio!AJ156+Agosto!AJ156+Septiembre!AJ156+'Octubre '!AJ156+Noviembre!AJ156+'Diciembre '!AJ156</f>
        <v>0</v>
      </c>
      <c r="AK156" s="4">
        <f>+Enero!AK156+Febrero!AK156+MARZO!AK156+'Abril '!AK156+'Mayo '!AK156+Junio!AK156+Julio!AK156+Agosto!AK156+Septiembre!AK156+'Octubre '!AK156+Noviembre!AK156+'Diciembre '!AK156</f>
        <v>0</v>
      </c>
      <c r="AL156" s="4">
        <f>+Enero!AL156+Febrero!AL156+MARZO!AL156+'Abril '!AL156+'Mayo '!AL156+Junio!AL156+Julio!AL156+Agosto!AL156+Septiembre!AL156+'Octubre '!AL156+Noviembre!AL156+'Diciembre '!AL156</f>
        <v>0</v>
      </c>
      <c r="AM156" s="4">
        <f>+Enero!AM156+Febrero!AM156+MARZO!AM156+'Abril '!AM156+'Mayo '!AM156+Junio!AM156+Julio!AM156+Agosto!AM156+Septiembre!AM156+'Octubre '!AM156+Noviembre!AM156+'Diciembre '!AM156</f>
        <v>0</v>
      </c>
      <c r="AN156" s="4">
        <f>+Enero!AN156+Febrero!AN156+MARZO!AN156+'Abril '!AN156+'Mayo '!AN156+Junio!AN156+Julio!AN156+Agosto!AN156+Septiembre!AN156+'Octubre '!AN156+Noviembre!AN156+'Diciembre '!AN156</f>
        <v>0</v>
      </c>
      <c r="AO156" s="4">
        <f>+Enero!AO156+Febrero!AO156+MARZO!AO156+'Abril '!AO156+'Mayo '!AO156+Junio!AO156+Julio!AO156+Agosto!AO156+Septiembre!AO156+'Octubre '!AO156+Noviembre!AO156+'Diciembre '!AO156</f>
        <v>0</v>
      </c>
      <c r="AP156" s="4">
        <f>+Enero!AP156+Febrero!AP156+MARZO!AP156+'Abril '!AP156+'Mayo '!AP156+Junio!AP156+Julio!AP156+Agosto!AP156+Septiembre!AP156+'Octubre '!AP156+Noviembre!AP156+'Diciembre '!AP156</f>
        <v>0</v>
      </c>
      <c r="AQ156" s="4">
        <f>+Enero!AQ156+Febrero!AQ156+MARZO!AQ156+'Abril '!AQ156+'Mayo '!AQ156+Junio!AQ156+Julio!AQ156+Agosto!AQ156+Septiembre!AQ156+'Octubre '!AQ156+Noviembre!AQ156+'Diciembre '!AQ156</f>
        <v>0</v>
      </c>
      <c r="AR156" s="4">
        <f>+Enero!AR156+Febrero!AR156+MARZO!AR156+'Abril '!AR156+'Mayo '!AR156+Junio!AR156+Julio!AR156+Agosto!AR156+Septiembre!AR156+'Octubre '!AR156+Noviembre!AR156+'Diciembre '!AR156</f>
        <v>0</v>
      </c>
      <c r="AS156" s="4">
        <f>+Enero!AS156+Febrero!AS156+MARZO!AS156+'Abril '!AS156+'Mayo '!AS156+Junio!AS156+Julio!AS156+Agosto!AS156+Septiembre!AS156+'Octubre '!AS156+Noviembre!AS156+'Diciembre '!AS156</f>
        <v>0</v>
      </c>
      <c r="AT156" s="305"/>
      <c r="AU156" s="52"/>
      <c r="CA156" s="195" t="str">
        <f t="shared" si="9"/>
        <v/>
      </c>
      <c r="CG156" s="195">
        <f t="shared" si="10"/>
        <v>0</v>
      </c>
    </row>
    <row r="157" spans="1:102" x14ac:dyDescent="0.2">
      <c r="A157" s="158" t="s">
        <v>169</v>
      </c>
      <c r="B157" s="313">
        <f t="shared" si="7"/>
        <v>4</v>
      </c>
      <c r="C157" s="314">
        <f t="shared" si="8"/>
        <v>4</v>
      </c>
      <c r="D157" s="315">
        <f t="shared" si="8"/>
        <v>0</v>
      </c>
      <c r="E157" s="4">
        <f>+Enero!E157+Febrero!E157+MARZO!E157+'Abril '!E157+'Mayo '!E157+Junio!E157+Julio!E157+Agosto!E157+Septiembre!E157+'Octubre '!E157+Noviembre!E157+'Diciembre '!E157</f>
        <v>0</v>
      </c>
      <c r="F157" s="4">
        <f>+Enero!F157+Febrero!F157+MARZO!F157+'Abril '!F157+'Mayo '!F157+Junio!F157+Julio!F157+Agosto!F157+Septiembre!F157+'Octubre '!F157+Noviembre!F157+'Diciembre '!F157</f>
        <v>0</v>
      </c>
      <c r="G157" s="4">
        <f>+Enero!G157+Febrero!G157+MARZO!G157+'Abril '!G157+'Mayo '!G157+Junio!G157+Julio!G157+Agosto!G157+Septiembre!G157+'Octubre '!G157+Noviembre!G157+'Diciembre '!G157</f>
        <v>0</v>
      </c>
      <c r="H157" s="4">
        <f>+Enero!H157+Febrero!H157+MARZO!H157+'Abril '!H157+'Mayo '!H157+Junio!H157+Julio!H157+Agosto!H157+Septiembre!H157+'Octubre '!H157+Noviembre!H157+'Diciembre '!H157</f>
        <v>0</v>
      </c>
      <c r="I157" s="4">
        <f>+Enero!I157+Febrero!I157+MARZO!I157+'Abril '!I157+'Mayo '!I157+Junio!I157+Julio!I157+Agosto!I157+Septiembre!I157+'Octubre '!I157+Noviembre!I157+'Diciembre '!I157</f>
        <v>0</v>
      </c>
      <c r="J157" s="4">
        <f>+Enero!J157+Febrero!J157+MARZO!J157+'Abril '!J157+'Mayo '!J157+Junio!J157+Julio!J157+Agosto!J157+Septiembre!J157+'Octubre '!J157+Noviembre!J157+'Diciembre '!J157</f>
        <v>0</v>
      </c>
      <c r="K157" s="4">
        <f>+Enero!K157+Febrero!K157+MARZO!K157+'Abril '!K157+'Mayo '!K157+Junio!K157+Julio!K157+Agosto!K157+Septiembre!K157+'Octubre '!K157+Noviembre!K157+'Diciembre '!K157</f>
        <v>0</v>
      </c>
      <c r="L157" s="4">
        <f>+Enero!L157+Febrero!L157+MARZO!L157+'Abril '!L157+'Mayo '!L157+Junio!L157+Julio!L157+Agosto!L157+Septiembre!L157+'Octubre '!L157+Noviembre!L157+'Diciembre '!L157</f>
        <v>0</v>
      </c>
      <c r="M157" s="4">
        <f>+Enero!M157+Febrero!M157+MARZO!M157+'Abril '!M157+'Mayo '!M157+Junio!M157+Julio!M157+Agosto!M157+Septiembre!M157+'Octubre '!M157+Noviembre!M157+'Diciembre '!M157</f>
        <v>0</v>
      </c>
      <c r="N157" s="4">
        <f>+Enero!N157+Febrero!N157+MARZO!N157+'Abril '!N157+'Mayo '!N157+Junio!N157+Julio!N157+Agosto!N157+Septiembre!N157+'Octubre '!N157+Noviembre!N157+'Diciembre '!N157</f>
        <v>0</v>
      </c>
      <c r="O157" s="4">
        <f>+Enero!O157+Febrero!O157+MARZO!O157+'Abril '!O157+'Mayo '!O157+Junio!O157+Julio!O157+Agosto!O157+Septiembre!O157+'Octubre '!O157+Noviembre!O157+'Diciembre '!O157</f>
        <v>0</v>
      </c>
      <c r="P157" s="4">
        <f>+Enero!P157+Febrero!P157+MARZO!P157+'Abril '!P157+'Mayo '!P157+Junio!P157+Julio!P157+Agosto!P157+Septiembre!P157+'Octubre '!P157+Noviembre!P157+'Diciembre '!P157</f>
        <v>0</v>
      </c>
      <c r="Q157" s="4">
        <f>+Enero!Q157+Febrero!Q157+MARZO!Q157+'Abril '!Q157+'Mayo '!Q157+Junio!Q157+Julio!Q157+Agosto!Q157+Septiembre!Q157+'Octubre '!Q157+Noviembre!Q157+'Diciembre '!Q157</f>
        <v>0</v>
      </c>
      <c r="R157" s="4">
        <f>+Enero!R157+Febrero!R157+MARZO!R157+'Abril '!R157+'Mayo '!R157+Junio!R157+Julio!R157+Agosto!R157+Septiembre!R157+'Octubre '!R157+Noviembre!R157+'Diciembre '!R157</f>
        <v>0</v>
      </c>
      <c r="S157" s="4">
        <f>+Enero!S157+Febrero!S157+MARZO!S157+'Abril '!S157+'Mayo '!S157+Junio!S157+Julio!S157+Agosto!S157+Septiembre!S157+'Octubre '!S157+Noviembre!S157+'Diciembre '!S157</f>
        <v>1</v>
      </c>
      <c r="T157" s="4">
        <f>+Enero!T157+Febrero!T157+MARZO!T157+'Abril '!T157+'Mayo '!T157+Junio!T157+Julio!T157+Agosto!T157+Septiembre!T157+'Octubre '!T157+Noviembre!T157+'Diciembre '!T157</f>
        <v>0</v>
      </c>
      <c r="U157" s="4">
        <f>+Enero!U157+Febrero!U157+MARZO!U157+'Abril '!U157+'Mayo '!U157+Junio!U157+Julio!U157+Agosto!U157+Septiembre!U157+'Octubre '!U157+Noviembre!U157+'Diciembre '!U157</f>
        <v>0</v>
      </c>
      <c r="V157" s="4">
        <f>+Enero!V157+Febrero!V157+MARZO!V157+'Abril '!V157+'Mayo '!V157+Junio!V157+Julio!V157+Agosto!V157+Septiembre!V157+'Octubre '!V157+Noviembre!V157+'Diciembre '!V157</f>
        <v>0</v>
      </c>
      <c r="W157" s="4">
        <f>+Enero!W157+Febrero!W157+MARZO!W157+'Abril '!W157+'Mayo '!W157+Junio!W157+Julio!W157+Agosto!W157+Septiembre!W157+'Octubre '!W157+Noviembre!W157+'Diciembre '!W157</f>
        <v>1</v>
      </c>
      <c r="X157" s="4">
        <f>+Enero!X157+Febrero!X157+MARZO!X157+'Abril '!X157+'Mayo '!X157+Junio!X157+Julio!X157+Agosto!X157+Septiembre!X157+'Octubre '!X157+Noviembre!X157+'Diciembre '!X157</f>
        <v>0</v>
      </c>
      <c r="Y157" s="4">
        <f>+Enero!Y157+Febrero!Y157+MARZO!Y157+'Abril '!Y157+'Mayo '!Y157+Junio!Y157+Julio!Y157+Agosto!Y157+Septiembre!Y157+'Octubre '!Y157+Noviembre!Y157+'Diciembre '!Y157</f>
        <v>1</v>
      </c>
      <c r="Z157" s="4">
        <f>+Enero!Z157+Febrero!Z157+MARZO!Z157+'Abril '!Z157+'Mayo '!Z157+Junio!Z157+Julio!Z157+Agosto!Z157+Septiembre!Z157+'Octubre '!Z157+Noviembre!Z157+'Diciembre '!Z157</f>
        <v>0</v>
      </c>
      <c r="AA157" s="4">
        <f>+Enero!AA157+Febrero!AA157+MARZO!AA157+'Abril '!AA157+'Mayo '!AA157+Junio!AA157+Julio!AA157+Agosto!AA157+Septiembre!AA157+'Octubre '!AA157+Noviembre!AA157+'Diciembre '!AA157</f>
        <v>0</v>
      </c>
      <c r="AB157" s="4">
        <f>+Enero!AB157+Febrero!AB157+MARZO!AB157+'Abril '!AB157+'Mayo '!AB157+Junio!AB157+Julio!AB157+Agosto!AB157+Septiembre!AB157+'Octubre '!AB157+Noviembre!AB157+'Diciembre '!AB157</f>
        <v>0</v>
      </c>
      <c r="AC157" s="4">
        <f>+Enero!AC157+Febrero!AC157+MARZO!AC157+'Abril '!AC157+'Mayo '!AC157+Junio!AC157+Julio!AC157+Agosto!AC157+Septiembre!AC157+'Octubre '!AC157+Noviembre!AC157+'Diciembre '!AC157</f>
        <v>0</v>
      </c>
      <c r="AD157" s="4">
        <f>+Enero!AD157+Febrero!AD157+MARZO!AD157+'Abril '!AD157+'Mayo '!AD157+Junio!AD157+Julio!AD157+Agosto!AD157+Septiembre!AD157+'Octubre '!AD157+Noviembre!AD157+'Diciembre '!AD157</f>
        <v>0</v>
      </c>
      <c r="AE157" s="4">
        <f>+Enero!AE157+Febrero!AE157+MARZO!AE157+'Abril '!AE157+'Mayo '!AE157+Junio!AE157+Julio!AE157+Agosto!AE157+Septiembre!AE157+'Octubre '!AE157+Noviembre!AE157+'Diciembre '!AE157</f>
        <v>0</v>
      </c>
      <c r="AF157" s="4">
        <f>+Enero!AF157+Febrero!AF157+MARZO!AF157+'Abril '!AF157+'Mayo '!AF157+Junio!AF157+Julio!AF157+Agosto!AF157+Septiembre!AF157+'Octubre '!AF157+Noviembre!AF157+'Diciembre '!AF157</f>
        <v>0</v>
      </c>
      <c r="AG157" s="4">
        <f>+Enero!AG157+Febrero!AG157+MARZO!AG157+'Abril '!AG157+'Mayo '!AG157+Junio!AG157+Julio!AG157+Agosto!AG157+Septiembre!AG157+'Octubre '!AG157+Noviembre!AG157+'Diciembre '!AG157</f>
        <v>0</v>
      </c>
      <c r="AH157" s="4">
        <f>+Enero!AH157+Febrero!AH157+MARZO!AH157+'Abril '!AH157+'Mayo '!AH157+Junio!AH157+Julio!AH157+Agosto!AH157+Septiembre!AH157+'Octubre '!AH157+Noviembre!AH157+'Diciembre '!AH157</f>
        <v>0</v>
      </c>
      <c r="AI157" s="4">
        <f>+Enero!AI157+Febrero!AI157+MARZO!AI157+'Abril '!AI157+'Mayo '!AI157+Junio!AI157+Julio!AI157+Agosto!AI157+Septiembre!AI157+'Octubre '!AI157+Noviembre!AI157+'Diciembre '!AI157</f>
        <v>0</v>
      </c>
      <c r="AJ157" s="4">
        <f>+Enero!AJ157+Febrero!AJ157+MARZO!AJ157+'Abril '!AJ157+'Mayo '!AJ157+Junio!AJ157+Julio!AJ157+Agosto!AJ157+Septiembre!AJ157+'Octubre '!AJ157+Noviembre!AJ157+'Diciembre '!AJ157</f>
        <v>0</v>
      </c>
      <c r="AK157" s="4">
        <f>+Enero!AK157+Febrero!AK157+MARZO!AK157+'Abril '!AK157+'Mayo '!AK157+Junio!AK157+Julio!AK157+Agosto!AK157+Septiembre!AK157+'Octubre '!AK157+Noviembre!AK157+'Diciembre '!AK157</f>
        <v>0</v>
      </c>
      <c r="AL157" s="4">
        <f>+Enero!AL157+Febrero!AL157+MARZO!AL157+'Abril '!AL157+'Mayo '!AL157+Junio!AL157+Julio!AL157+Agosto!AL157+Septiembre!AL157+'Octubre '!AL157+Noviembre!AL157+'Diciembre '!AL157</f>
        <v>0</v>
      </c>
      <c r="AM157" s="4">
        <f>+Enero!AM157+Febrero!AM157+MARZO!AM157+'Abril '!AM157+'Mayo '!AM157+Junio!AM157+Julio!AM157+Agosto!AM157+Septiembre!AM157+'Octubre '!AM157+Noviembre!AM157+'Diciembre '!AM157</f>
        <v>0</v>
      </c>
      <c r="AN157" s="4">
        <f>+Enero!AN157+Febrero!AN157+MARZO!AN157+'Abril '!AN157+'Mayo '!AN157+Junio!AN157+Julio!AN157+Agosto!AN157+Septiembre!AN157+'Octubre '!AN157+Noviembre!AN157+'Diciembre '!AN157</f>
        <v>0</v>
      </c>
      <c r="AO157" s="4">
        <f>+Enero!AO157+Febrero!AO157+MARZO!AO157+'Abril '!AO157+'Mayo '!AO157+Junio!AO157+Julio!AO157+Agosto!AO157+Septiembre!AO157+'Octubre '!AO157+Noviembre!AO157+'Diciembre '!AO157</f>
        <v>1</v>
      </c>
      <c r="AP157" s="4">
        <f>+Enero!AP157+Febrero!AP157+MARZO!AP157+'Abril '!AP157+'Mayo '!AP157+Junio!AP157+Julio!AP157+Agosto!AP157+Septiembre!AP157+'Octubre '!AP157+Noviembre!AP157+'Diciembre '!AP157</f>
        <v>0</v>
      </c>
      <c r="AQ157" s="4">
        <f>+Enero!AQ157+Febrero!AQ157+MARZO!AQ157+'Abril '!AQ157+'Mayo '!AQ157+Junio!AQ157+Julio!AQ157+Agosto!AQ157+Septiembre!AQ157+'Octubre '!AQ157+Noviembre!AQ157+'Diciembre '!AQ157</f>
        <v>0</v>
      </c>
      <c r="AR157" s="4">
        <f>+Enero!AR157+Febrero!AR157+MARZO!AR157+'Abril '!AR157+'Mayo '!AR157+Junio!AR157+Julio!AR157+Agosto!AR157+Septiembre!AR157+'Octubre '!AR157+Noviembre!AR157+'Diciembre '!AR157</f>
        <v>0</v>
      </c>
      <c r="AS157" s="4">
        <f>+Enero!AS157+Febrero!AS157+MARZO!AS157+'Abril '!AS157+'Mayo '!AS157+Junio!AS157+Julio!AS157+Agosto!AS157+Septiembre!AS157+'Octubre '!AS157+Noviembre!AS157+'Diciembre '!AS157</f>
        <v>4</v>
      </c>
      <c r="AT157" s="305"/>
      <c r="AU157" s="52"/>
      <c r="CA157" s="195" t="str">
        <f t="shared" si="9"/>
        <v/>
      </c>
      <c r="CG157" s="195">
        <f t="shared" si="10"/>
        <v>0</v>
      </c>
    </row>
    <row r="158" spans="1:102" x14ac:dyDescent="0.2">
      <c r="A158" s="158" t="s">
        <v>170</v>
      </c>
      <c r="B158" s="313">
        <f t="shared" si="7"/>
        <v>0</v>
      </c>
      <c r="C158" s="314">
        <f t="shared" si="8"/>
        <v>0</v>
      </c>
      <c r="D158" s="315">
        <f t="shared" si="8"/>
        <v>0</v>
      </c>
      <c r="E158" s="4">
        <f>+Enero!E158+Febrero!E158+MARZO!E158+'Abril '!E158+'Mayo '!E158+Junio!E158+Julio!E158+Agosto!E158+Septiembre!E158+'Octubre '!E158+Noviembre!E158+'Diciembre '!E158</f>
        <v>0</v>
      </c>
      <c r="F158" s="4">
        <f>+Enero!F158+Febrero!F158+MARZO!F158+'Abril '!F158+'Mayo '!F158+Junio!F158+Julio!F158+Agosto!F158+Septiembre!F158+'Octubre '!F158+Noviembre!F158+'Diciembre '!F158</f>
        <v>0</v>
      </c>
      <c r="G158" s="4">
        <f>+Enero!G158+Febrero!G158+MARZO!G158+'Abril '!G158+'Mayo '!G158+Junio!G158+Julio!G158+Agosto!G158+Septiembre!G158+'Octubre '!G158+Noviembre!G158+'Diciembre '!G158</f>
        <v>0</v>
      </c>
      <c r="H158" s="4">
        <f>+Enero!H158+Febrero!H158+MARZO!H158+'Abril '!H158+'Mayo '!H158+Junio!H158+Julio!H158+Agosto!H158+Septiembre!H158+'Octubre '!H158+Noviembre!H158+'Diciembre '!H158</f>
        <v>0</v>
      </c>
      <c r="I158" s="4">
        <f>+Enero!I158+Febrero!I158+MARZO!I158+'Abril '!I158+'Mayo '!I158+Junio!I158+Julio!I158+Agosto!I158+Septiembre!I158+'Octubre '!I158+Noviembre!I158+'Diciembre '!I158</f>
        <v>0</v>
      </c>
      <c r="J158" s="4">
        <f>+Enero!J158+Febrero!J158+MARZO!J158+'Abril '!J158+'Mayo '!J158+Junio!J158+Julio!J158+Agosto!J158+Septiembre!J158+'Octubre '!J158+Noviembre!J158+'Diciembre '!J158</f>
        <v>0</v>
      </c>
      <c r="K158" s="4">
        <f>+Enero!K158+Febrero!K158+MARZO!K158+'Abril '!K158+'Mayo '!K158+Junio!K158+Julio!K158+Agosto!K158+Septiembre!K158+'Octubre '!K158+Noviembre!K158+'Diciembre '!K158</f>
        <v>0</v>
      </c>
      <c r="L158" s="4">
        <f>+Enero!L158+Febrero!L158+MARZO!L158+'Abril '!L158+'Mayo '!L158+Junio!L158+Julio!L158+Agosto!L158+Septiembre!L158+'Octubre '!L158+Noviembre!L158+'Diciembre '!L158</f>
        <v>0</v>
      </c>
      <c r="M158" s="4">
        <f>+Enero!M158+Febrero!M158+MARZO!M158+'Abril '!M158+'Mayo '!M158+Junio!M158+Julio!M158+Agosto!M158+Septiembre!M158+'Octubre '!M158+Noviembre!M158+'Diciembre '!M158</f>
        <v>0</v>
      </c>
      <c r="N158" s="4">
        <f>+Enero!N158+Febrero!N158+MARZO!N158+'Abril '!N158+'Mayo '!N158+Junio!N158+Julio!N158+Agosto!N158+Septiembre!N158+'Octubre '!N158+Noviembre!N158+'Diciembre '!N158</f>
        <v>0</v>
      </c>
      <c r="O158" s="4">
        <f>+Enero!O158+Febrero!O158+MARZO!O158+'Abril '!O158+'Mayo '!O158+Junio!O158+Julio!O158+Agosto!O158+Septiembre!O158+'Octubre '!O158+Noviembre!O158+'Diciembre '!O158</f>
        <v>0</v>
      </c>
      <c r="P158" s="4">
        <f>+Enero!P158+Febrero!P158+MARZO!P158+'Abril '!P158+'Mayo '!P158+Junio!P158+Julio!P158+Agosto!P158+Septiembre!P158+'Octubre '!P158+Noviembre!P158+'Diciembre '!P158</f>
        <v>0</v>
      </c>
      <c r="Q158" s="4">
        <f>+Enero!Q158+Febrero!Q158+MARZO!Q158+'Abril '!Q158+'Mayo '!Q158+Junio!Q158+Julio!Q158+Agosto!Q158+Septiembre!Q158+'Octubre '!Q158+Noviembre!Q158+'Diciembre '!Q158</f>
        <v>0</v>
      </c>
      <c r="R158" s="4">
        <f>+Enero!R158+Febrero!R158+MARZO!R158+'Abril '!R158+'Mayo '!R158+Junio!R158+Julio!R158+Agosto!R158+Septiembre!R158+'Octubre '!R158+Noviembre!R158+'Diciembre '!R158</f>
        <v>0</v>
      </c>
      <c r="S158" s="4">
        <f>+Enero!S158+Febrero!S158+MARZO!S158+'Abril '!S158+'Mayo '!S158+Junio!S158+Julio!S158+Agosto!S158+Septiembre!S158+'Octubre '!S158+Noviembre!S158+'Diciembre '!S158</f>
        <v>0</v>
      </c>
      <c r="T158" s="4">
        <f>+Enero!T158+Febrero!T158+MARZO!T158+'Abril '!T158+'Mayo '!T158+Junio!T158+Julio!T158+Agosto!T158+Septiembre!T158+'Octubre '!T158+Noviembre!T158+'Diciembre '!T158</f>
        <v>0</v>
      </c>
      <c r="U158" s="4">
        <f>+Enero!U158+Febrero!U158+MARZO!U158+'Abril '!U158+'Mayo '!U158+Junio!U158+Julio!U158+Agosto!U158+Septiembre!U158+'Octubre '!U158+Noviembre!U158+'Diciembre '!U158</f>
        <v>0</v>
      </c>
      <c r="V158" s="4">
        <f>+Enero!V158+Febrero!V158+MARZO!V158+'Abril '!V158+'Mayo '!V158+Junio!V158+Julio!V158+Agosto!V158+Septiembre!V158+'Octubre '!V158+Noviembre!V158+'Diciembre '!V158</f>
        <v>0</v>
      </c>
      <c r="W158" s="4">
        <f>+Enero!W158+Febrero!W158+MARZO!W158+'Abril '!W158+'Mayo '!W158+Junio!W158+Julio!W158+Agosto!W158+Septiembre!W158+'Octubre '!W158+Noviembre!W158+'Diciembre '!W158</f>
        <v>0</v>
      </c>
      <c r="X158" s="4">
        <f>+Enero!X158+Febrero!X158+MARZO!X158+'Abril '!X158+'Mayo '!X158+Junio!X158+Julio!X158+Agosto!X158+Septiembre!X158+'Octubre '!X158+Noviembre!X158+'Diciembre '!X158</f>
        <v>0</v>
      </c>
      <c r="Y158" s="4">
        <f>+Enero!Y158+Febrero!Y158+MARZO!Y158+'Abril '!Y158+'Mayo '!Y158+Junio!Y158+Julio!Y158+Agosto!Y158+Septiembre!Y158+'Octubre '!Y158+Noviembre!Y158+'Diciembre '!Y158</f>
        <v>0</v>
      </c>
      <c r="Z158" s="4">
        <f>+Enero!Z158+Febrero!Z158+MARZO!Z158+'Abril '!Z158+'Mayo '!Z158+Junio!Z158+Julio!Z158+Agosto!Z158+Septiembre!Z158+'Octubre '!Z158+Noviembre!Z158+'Diciembre '!Z158</f>
        <v>0</v>
      </c>
      <c r="AA158" s="4">
        <f>+Enero!AA158+Febrero!AA158+MARZO!AA158+'Abril '!AA158+'Mayo '!AA158+Junio!AA158+Julio!AA158+Agosto!AA158+Septiembre!AA158+'Octubre '!AA158+Noviembre!AA158+'Diciembre '!AA158</f>
        <v>0</v>
      </c>
      <c r="AB158" s="4">
        <f>+Enero!AB158+Febrero!AB158+MARZO!AB158+'Abril '!AB158+'Mayo '!AB158+Junio!AB158+Julio!AB158+Agosto!AB158+Septiembre!AB158+'Octubre '!AB158+Noviembre!AB158+'Diciembre '!AB158</f>
        <v>0</v>
      </c>
      <c r="AC158" s="4">
        <f>+Enero!AC158+Febrero!AC158+MARZO!AC158+'Abril '!AC158+'Mayo '!AC158+Junio!AC158+Julio!AC158+Agosto!AC158+Septiembre!AC158+'Octubre '!AC158+Noviembre!AC158+'Diciembre '!AC158</f>
        <v>0</v>
      </c>
      <c r="AD158" s="4">
        <f>+Enero!AD158+Febrero!AD158+MARZO!AD158+'Abril '!AD158+'Mayo '!AD158+Junio!AD158+Julio!AD158+Agosto!AD158+Septiembre!AD158+'Octubre '!AD158+Noviembre!AD158+'Diciembre '!AD158</f>
        <v>0</v>
      </c>
      <c r="AE158" s="4">
        <f>+Enero!AE158+Febrero!AE158+MARZO!AE158+'Abril '!AE158+'Mayo '!AE158+Junio!AE158+Julio!AE158+Agosto!AE158+Septiembre!AE158+'Octubre '!AE158+Noviembre!AE158+'Diciembre '!AE158</f>
        <v>0</v>
      </c>
      <c r="AF158" s="4">
        <f>+Enero!AF158+Febrero!AF158+MARZO!AF158+'Abril '!AF158+'Mayo '!AF158+Junio!AF158+Julio!AF158+Agosto!AF158+Septiembre!AF158+'Octubre '!AF158+Noviembre!AF158+'Diciembre '!AF158</f>
        <v>0</v>
      </c>
      <c r="AG158" s="4">
        <f>+Enero!AG158+Febrero!AG158+MARZO!AG158+'Abril '!AG158+'Mayo '!AG158+Junio!AG158+Julio!AG158+Agosto!AG158+Septiembre!AG158+'Octubre '!AG158+Noviembre!AG158+'Diciembre '!AG158</f>
        <v>0</v>
      </c>
      <c r="AH158" s="4">
        <f>+Enero!AH158+Febrero!AH158+MARZO!AH158+'Abril '!AH158+'Mayo '!AH158+Junio!AH158+Julio!AH158+Agosto!AH158+Septiembre!AH158+'Octubre '!AH158+Noviembre!AH158+'Diciembre '!AH158</f>
        <v>0</v>
      </c>
      <c r="AI158" s="4">
        <f>+Enero!AI158+Febrero!AI158+MARZO!AI158+'Abril '!AI158+'Mayo '!AI158+Junio!AI158+Julio!AI158+Agosto!AI158+Septiembre!AI158+'Octubre '!AI158+Noviembre!AI158+'Diciembre '!AI158</f>
        <v>0</v>
      </c>
      <c r="AJ158" s="4">
        <f>+Enero!AJ158+Febrero!AJ158+MARZO!AJ158+'Abril '!AJ158+'Mayo '!AJ158+Junio!AJ158+Julio!AJ158+Agosto!AJ158+Septiembre!AJ158+'Octubre '!AJ158+Noviembre!AJ158+'Diciembre '!AJ158</f>
        <v>0</v>
      </c>
      <c r="AK158" s="4">
        <f>+Enero!AK158+Febrero!AK158+MARZO!AK158+'Abril '!AK158+'Mayo '!AK158+Junio!AK158+Julio!AK158+Agosto!AK158+Septiembre!AK158+'Octubre '!AK158+Noviembre!AK158+'Diciembre '!AK158</f>
        <v>0</v>
      </c>
      <c r="AL158" s="4">
        <f>+Enero!AL158+Febrero!AL158+MARZO!AL158+'Abril '!AL158+'Mayo '!AL158+Junio!AL158+Julio!AL158+Agosto!AL158+Septiembre!AL158+'Octubre '!AL158+Noviembre!AL158+'Diciembre '!AL158</f>
        <v>0</v>
      </c>
      <c r="AM158" s="4">
        <f>+Enero!AM158+Febrero!AM158+MARZO!AM158+'Abril '!AM158+'Mayo '!AM158+Junio!AM158+Julio!AM158+Agosto!AM158+Septiembre!AM158+'Octubre '!AM158+Noviembre!AM158+'Diciembre '!AM158</f>
        <v>0</v>
      </c>
      <c r="AN158" s="4">
        <f>+Enero!AN158+Febrero!AN158+MARZO!AN158+'Abril '!AN158+'Mayo '!AN158+Junio!AN158+Julio!AN158+Agosto!AN158+Septiembre!AN158+'Octubre '!AN158+Noviembre!AN158+'Diciembre '!AN158</f>
        <v>0</v>
      </c>
      <c r="AO158" s="4">
        <f>+Enero!AO158+Febrero!AO158+MARZO!AO158+'Abril '!AO158+'Mayo '!AO158+Junio!AO158+Julio!AO158+Agosto!AO158+Septiembre!AO158+'Octubre '!AO158+Noviembre!AO158+'Diciembre '!AO158</f>
        <v>0</v>
      </c>
      <c r="AP158" s="4">
        <f>+Enero!AP158+Febrero!AP158+MARZO!AP158+'Abril '!AP158+'Mayo '!AP158+Junio!AP158+Julio!AP158+Agosto!AP158+Septiembre!AP158+'Octubre '!AP158+Noviembre!AP158+'Diciembre '!AP158</f>
        <v>0</v>
      </c>
      <c r="AQ158" s="4">
        <f>+Enero!AQ158+Febrero!AQ158+MARZO!AQ158+'Abril '!AQ158+'Mayo '!AQ158+Junio!AQ158+Julio!AQ158+Agosto!AQ158+Septiembre!AQ158+'Octubre '!AQ158+Noviembre!AQ158+'Diciembre '!AQ158</f>
        <v>0</v>
      </c>
      <c r="AR158" s="4">
        <f>+Enero!AR158+Febrero!AR158+MARZO!AR158+'Abril '!AR158+'Mayo '!AR158+Junio!AR158+Julio!AR158+Agosto!AR158+Septiembre!AR158+'Octubre '!AR158+Noviembre!AR158+'Diciembre '!AR158</f>
        <v>0</v>
      </c>
      <c r="AS158" s="4">
        <f>+Enero!AS158+Febrero!AS158+MARZO!AS158+'Abril '!AS158+'Mayo '!AS158+Junio!AS158+Julio!AS158+Agosto!AS158+Septiembre!AS158+'Octubre '!AS158+Noviembre!AS158+'Diciembre '!AS158</f>
        <v>0</v>
      </c>
      <c r="AT158" s="305"/>
      <c r="AU158" s="52"/>
      <c r="CA158" s="195" t="str">
        <f t="shared" si="9"/>
        <v/>
      </c>
      <c r="CG158" s="195">
        <f t="shared" si="10"/>
        <v>0</v>
      </c>
    </row>
    <row r="159" spans="1:102" x14ac:dyDescent="0.2">
      <c r="A159" s="158" t="s">
        <v>171</v>
      </c>
      <c r="B159" s="313">
        <f t="shared" si="7"/>
        <v>0</v>
      </c>
      <c r="C159" s="314">
        <f t="shared" si="8"/>
        <v>0</v>
      </c>
      <c r="D159" s="315">
        <f t="shared" si="8"/>
        <v>0</v>
      </c>
      <c r="E159" s="4">
        <f>+Enero!E159+Febrero!E159+MARZO!E159+'Abril '!E159+'Mayo '!E159+Junio!E159+Julio!E159+Agosto!E159+Septiembre!E159+'Octubre '!E159+Noviembre!E159+'Diciembre '!E159</f>
        <v>0</v>
      </c>
      <c r="F159" s="4">
        <f>+Enero!F159+Febrero!F159+MARZO!F159+'Abril '!F159+'Mayo '!F159+Junio!F159+Julio!F159+Agosto!F159+Septiembre!F159+'Octubre '!F159+Noviembre!F159+'Diciembre '!F159</f>
        <v>0</v>
      </c>
      <c r="G159" s="4">
        <f>+Enero!G159+Febrero!G159+MARZO!G159+'Abril '!G159+'Mayo '!G159+Junio!G159+Julio!G159+Agosto!G159+Septiembre!G159+'Octubre '!G159+Noviembre!G159+'Diciembre '!G159</f>
        <v>0</v>
      </c>
      <c r="H159" s="4">
        <f>+Enero!H159+Febrero!H159+MARZO!H159+'Abril '!H159+'Mayo '!H159+Junio!H159+Julio!H159+Agosto!H159+Septiembre!H159+'Octubre '!H159+Noviembre!H159+'Diciembre '!H159</f>
        <v>0</v>
      </c>
      <c r="I159" s="4">
        <f>+Enero!I159+Febrero!I159+MARZO!I159+'Abril '!I159+'Mayo '!I159+Junio!I159+Julio!I159+Agosto!I159+Septiembre!I159+'Octubre '!I159+Noviembre!I159+'Diciembre '!I159</f>
        <v>0</v>
      </c>
      <c r="J159" s="4">
        <f>+Enero!J159+Febrero!J159+MARZO!J159+'Abril '!J159+'Mayo '!J159+Junio!J159+Julio!J159+Agosto!J159+Septiembre!J159+'Octubre '!J159+Noviembre!J159+'Diciembre '!J159</f>
        <v>0</v>
      </c>
      <c r="K159" s="4">
        <f>+Enero!K159+Febrero!K159+MARZO!K159+'Abril '!K159+'Mayo '!K159+Junio!K159+Julio!K159+Agosto!K159+Septiembre!K159+'Octubre '!K159+Noviembre!K159+'Diciembre '!K159</f>
        <v>0</v>
      </c>
      <c r="L159" s="4">
        <f>+Enero!L159+Febrero!L159+MARZO!L159+'Abril '!L159+'Mayo '!L159+Junio!L159+Julio!L159+Agosto!L159+Septiembre!L159+'Octubre '!L159+Noviembre!L159+'Diciembre '!L159</f>
        <v>0</v>
      </c>
      <c r="M159" s="4">
        <f>+Enero!M159+Febrero!M159+MARZO!M159+'Abril '!M159+'Mayo '!M159+Junio!M159+Julio!M159+Agosto!M159+Septiembre!M159+'Octubre '!M159+Noviembre!M159+'Diciembre '!M159</f>
        <v>0</v>
      </c>
      <c r="N159" s="4">
        <f>+Enero!N159+Febrero!N159+MARZO!N159+'Abril '!N159+'Mayo '!N159+Junio!N159+Julio!N159+Agosto!N159+Septiembre!N159+'Octubre '!N159+Noviembre!N159+'Diciembre '!N159</f>
        <v>0</v>
      </c>
      <c r="O159" s="4">
        <f>+Enero!O159+Febrero!O159+MARZO!O159+'Abril '!O159+'Mayo '!O159+Junio!O159+Julio!O159+Agosto!O159+Septiembre!O159+'Octubre '!O159+Noviembre!O159+'Diciembre '!O159</f>
        <v>0</v>
      </c>
      <c r="P159" s="4">
        <f>+Enero!P159+Febrero!P159+MARZO!P159+'Abril '!P159+'Mayo '!P159+Junio!P159+Julio!P159+Agosto!P159+Septiembre!P159+'Octubre '!P159+Noviembre!P159+'Diciembre '!P159</f>
        <v>0</v>
      </c>
      <c r="Q159" s="4">
        <f>+Enero!Q159+Febrero!Q159+MARZO!Q159+'Abril '!Q159+'Mayo '!Q159+Junio!Q159+Julio!Q159+Agosto!Q159+Septiembre!Q159+'Octubre '!Q159+Noviembre!Q159+'Diciembre '!Q159</f>
        <v>0</v>
      </c>
      <c r="R159" s="4">
        <f>+Enero!R159+Febrero!R159+MARZO!R159+'Abril '!R159+'Mayo '!R159+Junio!R159+Julio!R159+Agosto!R159+Septiembre!R159+'Octubre '!R159+Noviembre!R159+'Diciembre '!R159</f>
        <v>0</v>
      </c>
      <c r="S159" s="4">
        <f>+Enero!S159+Febrero!S159+MARZO!S159+'Abril '!S159+'Mayo '!S159+Junio!S159+Julio!S159+Agosto!S159+Septiembre!S159+'Octubre '!S159+Noviembre!S159+'Diciembre '!S159</f>
        <v>0</v>
      </c>
      <c r="T159" s="4">
        <f>+Enero!T159+Febrero!T159+MARZO!T159+'Abril '!T159+'Mayo '!T159+Junio!T159+Julio!T159+Agosto!T159+Septiembre!T159+'Octubre '!T159+Noviembre!T159+'Diciembre '!T159</f>
        <v>0</v>
      </c>
      <c r="U159" s="4">
        <f>+Enero!U159+Febrero!U159+MARZO!U159+'Abril '!U159+'Mayo '!U159+Junio!U159+Julio!U159+Agosto!U159+Septiembre!U159+'Octubre '!U159+Noviembre!U159+'Diciembre '!U159</f>
        <v>0</v>
      </c>
      <c r="V159" s="4">
        <f>+Enero!V159+Febrero!V159+MARZO!V159+'Abril '!V159+'Mayo '!V159+Junio!V159+Julio!V159+Agosto!V159+Septiembre!V159+'Octubre '!V159+Noviembre!V159+'Diciembre '!V159</f>
        <v>0</v>
      </c>
      <c r="W159" s="4">
        <f>+Enero!W159+Febrero!W159+MARZO!W159+'Abril '!W159+'Mayo '!W159+Junio!W159+Julio!W159+Agosto!W159+Septiembre!W159+'Octubre '!W159+Noviembre!W159+'Diciembre '!W159</f>
        <v>0</v>
      </c>
      <c r="X159" s="4">
        <f>+Enero!X159+Febrero!X159+MARZO!X159+'Abril '!X159+'Mayo '!X159+Junio!X159+Julio!X159+Agosto!X159+Septiembre!X159+'Octubre '!X159+Noviembre!X159+'Diciembre '!X159</f>
        <v>0</v>
      </c>
      <c r="Y159" s="4">
        <f>+Enero!Y159+Febrero!Y159+MARZO!Y159+'Abril '!Y159+'Mayo '!Y159+Junio!Y159+Julio!Y159+Agosto!Y159+Septiembre!Y159+'Octubre '!Y159+Noviembre!Y159+'Diciembre '!Y159</f>
        <v>0</v>
      </c>
      <c r="Z159" s="4">
        <f>+Enero!Z159+Febrero!Z159+MARZO!Z159+'Abril '!Z159+'Mayo '!Z159+Junio!Z159+Julio!Z159+Agosto!Z159+Septiembre!Z159+'Octubre '!Z159+Noviembre!Z159+'Diciembre '!Z159</f>
        <v>0</v>
      </c>
      <c r="AA159" s="4">
        <f>+Enero!AA159+Febrero!AA159+MARZO!AA159+'Abril '!AA159+'Mayo '!AA159+Junio!AA159+Julio!AA159+Agosto!AA159+Septiembre!AA159+'Octubre '!AA159+Noviembre!AA159+'Diciembre '!AA159</f>
        <v>0</v>
      </c>
      <c r="AB159" s="4">
        <f>+Enero!AB159+Febrero!AB159+MARZO!AB159+'Abril '!AB159+'Mayo '!AB159+Junio!AB159+Julio!AB159+Agosto!AB159+Septiembre!AB159+'Octubre '!AB159+Noviembre!AB159+'Diciembre '!AB159</f>
        <v>0</v>
      </c>
      <c r="AC159" s="4">
        <f>+Enero!AC159+Febrero!AC159+MARZO!AC159+'Abril '!AC159+'Mayo '!AC159+Junio!AC159+Julio!AC159+Agosto!AC159+Septiembre!AC159+'Octubre '!AC159+Noviembre!AC159+'Diciembre '!AC159</f>
        <v>0</v>
      </c>
      <c r="AD159" s="4">
        <f>+Enero!AD159+Febrero!AD159+MARZO!AD159+'Abril '!AD159+'Mayo '!AD159+Junio!AD159+Julio!AD159+Agosto!AD159+Septiembre!AD159+'Octubre '!AD159+Noviembre!AD159+'Diciembre '!AD159</f>
        <v>0</v>
      </c>
      <c r="AE159" s="4">
        <f>+Enero!AE159+Febrero!AE159+MARZO!AE159+'Abril '!AE159+'Mayo '!AE159+Junio!AE159+Julio!AE159+Agosto!AE159+Septiembre!AE159+'Octubre '!AE159+Noviembre!AE159+'Diciembre '!AE159</f>
        <v>0</v>
      </c>
      <c r="AF159" s="4">
        <f>+Enero!AF159+Febrero!AF159+MARZO!AF159+'Abril '!AF159+'Mayo '!AF159+Junio!AF159+Julio!AF159+Agosto!AF159+Septiembre!AF159+'Octubre '!AF159+Noviembre!AF159+'Diciembre '!AF159</f>
        <v>0</v>
      </c>
      <c r="AG159" s="4">
        <f>+Enero!AG159+Febrero!AG159+MARZO!AG159+'Abril '!AG159+'Mayo '!AG159+Junio!AG159+Julio!AG159+Agosto!AG159+Septiembre!AG159+'Octubre '!AG159+Noviembre!AG159+'Diciembre '!AG159</f>
        <v>0</v>
      </c>
      <c r="AH159" s="4">
        <f>+Enero!AH159+Febrero!AH159+MARZO!AH159+'Abril '!AH159+'Mayo '!AH159+Junio!AH159+Julio!AH159+Agosto!AH159+Septiembre!AH159+'Octubre '!AH159+Noviembre!AH159+'Diciembre '!AH159</f>
        <v>0</v>
      </c>
      <c r="AI159" s="4">
        <f>+Enero!AI159+Febrero!AI159+MARZO!AI159+'Abril '!AI159+'Mayo '!AI159+Junio!AI159+Julio!AI159+Agosto!AI159+Septiembre!AI159+'Octubre '!AI159+Noviembre!AI159+'Diciembre '!AI159</f>
        <v>0</v>
      </c>
      <c r="AJ159" s="4">
        <f>+Enero!AJ159+Febrero!AJ159+MARZO!AJ159+'Abril '!AJ159+'Mayo '!AJ159+Junio!AJ159+Julio!AJ159+Agosto!AJ159+Septiembre!AJ159+'Octubre '!AJ159+Noviembre!AJ159+'Diciembre '!AJ159</f>
        <v>0</v>
      </c>
      <c r="AK159" s="4">
        <f>+Enero!AK159+Febrero!AK159+MARZO!AK159+'Abril '!AK159+'Mayo '!AK159+Junio!AK159+Julio!AK159+Agosto!AK159+Septiembre!AK159+'Octubre '!AK159+Noviembre!AK159+'Diciembre '!AK159</f>
        <v>0</v>
      </c>
      <c r="AL159" s="4">
        <f>+Enero!AL159+Febrero!AL159+MARZO!AL159+'Abril '!AL159+'Mayo '!AL159+Junio!AL159+Julio!AL159+Agosto!AL159+Septiembre!AL159+'Octubre '!AL159+Noviembre!AL159+'Diciembre '!AL159</f>
        <v>0</v>
      </c>
      <c r="AM159" s="4">
        <f>+Enero!AM159+Febrero!AM159+MARZO!AM159+'Abril '!AM159+'Mayo '!AM159+Junio!AM159+Julio!AM159+Agosto!AM159+Septiembre!AM159+'Octubre '!AM159+Noviembre!AM159+'Diciembre '!AM159</f>
        <v>0</v>
      </c>
      <c r="AN159" s="4">
        <f>+Enero!AN159+Febrero!AN159+MARZO!AN159+'Abril '!AN159+'Mayo '!AN159+Junio!AN159+Julio!AN159+Agosto!AN159+Septiembre!AN159+'Octubre '!AN159+Noviembre!AN159+'Diciembre '!AN159</f>
        <v>0</v>
      </c>
      <c r="AO159" s="4">
        <f>+Enero!AO159+Febrero!AO159+MARZO!AO159+'Abril '!AO159+'Mayo '!AO159+Junio!AO159+Julio!AO159+Agosto!AO159+Septiembre!AO159+'Octubre '!AO159+Noviembre!AO159+'Diciembre '!AO159</f>
        <v>0</v>
      </c>
      <c r="AP159" s="4">
        <f>+Enero!AP159+Febrero!AP159+MARZO!AP159+'Abril '!AP159+'Mayo '!AP159+Junio!AP159+Julio!AP159+Agosto!AP159+Septiembre!AP159+'Octubre '!AP159+Noviembre!AP159+'Diciembre '!AP159</f>
        <v>0</v>
      </c>
      <c r="AQ159" s="4">
        <f>+Enero!AQ159+Febrero!AQ159+MARZO!AQ159+'Abril '!AQ159+'Mayo '!AQ159+Junio!AQ159+Julio!AQ159+Agosto!AQ159+Septiembre!AQ159+'Octubre '!AQ159+Noviembre!AQ159+'Diciembre '!AQ159</f>
        <v>0</v>
      </c>
      <c r="AR159" s="4">
        <f>+Enero!AR159+Febrero!AR159+MARZO!AR159+'Abril '!AR159+'Mayo '!AR159+Junio!AR159+Julio!AR159+Agosto!AR159+Septiembre!AR159+'Octubre '!AR159+Noviembre!AR159+'Diciembre '!AR159</f>
        <v>0</v>
      </c>
      <c r="AS159" s="4">
        <f>+Enero!AS159+Febrero!AS159+MARZO!AS159+'Abril '!AS159+'Mayo '!AS159+Junio!AS159+Julio!AS159+Agosto!AS159+Septiembre!AS159+'Octubre '!AS159+Noviembre!AS159+'Diciembre '!AS159</f>
        <v>0</v>
      </c>
      <c r="AT159" s="305"/>
      <c r="AU159" s="52"/>
      <c r="CA159" s="195" t="str">
        <f t="shared" si="9"/>
        <v/>
      </c>
      <c r="CG159" s="195">
        <f t="shared" si="10"/>
        <v>0</v>
      </c>
    </row>
    <row r="160" spans="1:102" x14ac:dyDescent="0.2">
      <c r="A160" s="158" t="s">
        <v>172</v>
      </c>
      <c r="B160" s="313">
        <f t="shared" si="7"/>
        <v>711</v>
      </c>
      <c r="C160" s="314">
        <f t="shared" si="8"/>
        <v>238</v>
      </c>
      <c r="D160" s="315">
        <f t="shared" si="8"/>
        <v>473</v>
      </c>
      <c r="E160" s="4">
        <f>+Enero!E160+Febrero!E160+MARZO!E160+'Abril '!E160+'Mayo '!E160+Junio!E160+Julio!E160+Agosto!E160+Septiembre!E160+'Octubre '!E160+Noviembre!E160+'Diciembre '!E160</f>
        <v>1</v>
      </c>
      <c r="F160" s="4">
        <f>+Enero!F160+Febrero!F160+MARZO!F160+'Abril '!F160+'Mayo '!F160+Junio!F160+Julio!F160+Agosto!F160+Septiembre!F160+'Octubre '!F160+Noviembre!F160+'Diciembre '!F160</f>
        <v>0</v>
      </c>
      <c r="G160" s="4">
        <f>+Enero!G160+Febrero!G160+MARZO!G160+'Abril '!G160+'Mayo '!G160+Junio!G160+Julio!G160+Agosto!G160+Septiembre!G160+'Octubre '!G160+Noviembre!G160+'Diciembre '!G160</f>
        <v>0</v>
      </c>
      <c r="H160" s="4">
        <f>+Enero!H160+Febrero!H160+MARZO!H160+'Abril '!H160+'Mayo '!H160+Junio!H160+Julio!H160+Agosto!H160+Septiembre!H160+'Octubre '!H160+Noviembre!H160+'Diciembre '!H160</f>
        <v>1</v>
      </c>
      <c r="I160" s="4">
        <f>+Enero!I160+Febrero!I160+MARZO!I160+'Abril '!I160+'Mayo '!I160+Junio!I160+Julio!I160+Agosto!I160+Septiembre!I160+'Octubre '!I160+Noviembre!I160+'Diciembre '!I160</f>
        <v>2</v>
      </c>
      <c r="J160" s="4">
        <f>+Enero!J160+Febrero!J160+MARZO!J160+'Abril '!J160+'Mayo '!J160+Junio!J160+Julio!J160+Agosto!J160+Septiembre!J160+'Octubre '!J160+Noviembre!J160+'Diciembre '!J160</f>
        <v>2</v>
      </c>
      <c r="K160" s="4">
        <f>+Enero!K160+Febrero!K160+MARZO!K160+'Abril '!K160+'Mayo '!K160+Junio!K160+Julio!K160+Agosto!K160+Septiembre!K160+'Octubre '!K160+Noviembre!K160+'Diciembre '!K160</f>
        <v>9</v>
      </c>
      <c r="L160" s="4">
        <f>+Enero!L160+Febrero!L160+MARZO!L160+'Abril '!L160+'Mayo '!L160+Junio!L160+Julio!L160+Agosto!L160+Septiembre!L160+'Octubre '!L160+Noviembre!L160+'Diciembre '!L160</f>
        <v>12</v>
      </c>
      <c r="M160" s="4">
        <f>+Enero!M160+Febrero!M160+MARZO!M160+'Abril '!M160+'Mayo '!M160+Junio!M160+Julio!M160+Agosto!M160+Septiembre!M160+'Octubre '!M160+Noviembre!M160+'Diciembre '!M160</f>
        <v>16</v>
      </c>
      <c r="N160" s="4">
        <f>+Enero!N160+Febrero!N160+MARZO!N160+'Abril '!N160+'Mayo '!N160+Junio!N160+Julio!N160+Agosto!N160+Septiembre!N160+'Octubre '!N160+Noviembre!N160+'Diciembre '!N160</f>
        <v>16</v>
      </c>
      <c r="O160" s="4">
        <f>+Enero!O160+Febrero!O160+MARZO!O160+'Abril '!O160+'Mayo '!O160+Junio!O160+Julio!O160+Agosto!O160+Septiembre!O160+'Octubre '!O160+Noviembre!O160+'Diciembre '!O160</f>
        <v>18</v>
      </c>
      <c r="P160" s="4">
        <f>+Enero!P160+Febrero!P160+MARZO!P160+'Abril '!P160+'Mayo '!P160+Junio!P160+Julio!P160+Agosto!P160+Septiembre!P160+'Octubre '!P160+Noviembre!P160+'Diciembre '!P160</f>
        <v>23</v>
      </c>
      <c r="Q160" s="4">
        <f>+Enero!Q160+Febrero!Q160+MARZO!Q160+'Abril '!Q160+'Mayo '!Q160+Junio!Q160+Julio!Q160+Agosto!Q160+Septiembre!Q160+'Octubre '!Q160+Noviembre!Q160+'Diciembre '!Q160</f>
        <v>6</v>
      </c>
      <c r="R160" s="4">
        <f>+Enero!R160+Febrero!R160+MARZO!R160+'Abril '!R160+'Mayo '!R160+Junio!R160+Julio!R160+Agosto!R160+Septiembre!R160+'Octubre '!R160+Noviembre!R160+'Diciembre '!R160</f>
        <v>14</v>
      </c>
      <c r="S160" s="4">
        <f>+Enero!S160+Febrero!S160+MARZO!S160+'Abril '!S160+'Mayo '!S160+Junio!S160+Julio!S160+Agosto!S160+Septiembre!S160+'Octubre '!S160+Noviembre!S160+'Diciembre '!S160</f>
        <v>9</v>
      </c>
      <c r="T160" s="4">
        <f>+Enero!T160+Febrero!T160+MARZO!T160+'Abril '!T160+'Mayo '!T160+Junio!T160+Julio!T160+Agosto!T160+Septiembre!T160+'Octubre '!T160+Noviembre!T160+'Diciembre '!T160</f>
        <v>10</v>
      </c>
      <c r="U160" s="4">
        <f>+Enero!U160+Febrero!U160+MARZO!U160+'Abril '!U160+'Mayo '!U160+Junio!U160+Julio!U160+Agosto!U160+Septiembre!U160+'Octubre '!U160+Noviembre!U160+'Diciembre '!U160</f>
        <v>9</v>
      </c>
      <c r="V160" s="4">
        <f>+Enero!V160+Febrero!V160+MARZO!V160+'Abril '!V160+'Mayo '!V160+Junio!V160+Julio!V160+Agosto!V160+Septiembre!V160+'Octubre '!V160+Noviembre!V160+'Diciembre '!V160</f>
        <v>21</v>
      </c>
      <c r="W160" s="4">
        <f>+Enero!W160+Febrero!W160+MARZO!W160+'Abril '!W160+'Mayo '!W160+Junio!W160+Julio!W160+Agosto!W160+Septiembre!W160+'Octubre '!W160+Noviembre!W160+'Diciembre '!W160</f>
        <v>10</v>
      </c>
      <c r="X160" s="4">
        <f>+Enero!X160+Febrero!X160+MARZO!X160+'Abril '!X160+'Mayo '!X160+Junio!X160+Julio!X160+Agosto!X160+Septiembre!X160+'Octubre '!X160+Noviembre!X160+'Diciembre '!X160</f>
        <v>15</v>
      </c>
      <c r="Y160" s="4">
        <f>+Enero!Y160+Febrero!Y160+MARZO!Y160+'Abril '!Y160+'Mayo '!Y160+Junio!Y160+Julio!Y160+Agosto!Y160+Septiembre!Y160+'Octubre '!Y160+Noviembre!Y160+'Diciembre '!Y160</f>
        <v>16</v>
      </c>
      <c r="Z160" s="4">
        <f>+Enero!Z160+Febrero!Z160+MARZO!Z160+'Abril '!Z160+'Mayo '!Z160+Junio!Z160+Julio!Z160+Agosto!Z160+Septiembre!Z160+'Octubre '!Z160+Noviembre!Z160+'Diciembre '!Z160</f>
        <v>32</v>
      </c>
      <c r="AA160" s="4">
        <f>+Enero!AA160+Febrero!AA160+MARZO!AA160+'Abril '!AA160+'Mayo '!AA160+Junio!AA160+Julio!AA160+Agosto!AA160+Septiembre!AA160+'Octubre '!AA160+Noviembre!AA160+'Diciembre '!AA160</f>
        <v>16</v>
      </c>
      <c r="AB160" s="4">
        <f>+Enero!AB160+Febrero!AB160+MARZO!AB160+'Abril '!AB160+'Mayo '!AB160+Junio!AB160+Julio!AB160+Agosto!AB160+Septiembre!AB160+'Octubre '!AB160+Noviembre!AB160+'Diciembre '!AB160</f>
        <v>34</v>
      </c>
      <c r="AC160" s="4">
        <f>+Enero!AC160+Febrero!AC160+MARZO!AC160+'Abril '!AC160+'Mayo '!AC160+Junio!AC160+Julio!AC160+Agosto!AC160+Septiembre!AC160+'Octubre '!AC160+Noviembre!AC160+'Diciembre '!AC160</f>
        <v>32</v>
      </c>
      <c r="AD160" s="4">
        <f>+Enero!AD160+Febrero!AD160+MARZO!AD160+'Abril '!AD160+'Mayo '!AD160+Junio!AD160+Julio!AD160+Agosto!AD160+Septiembre!AD160+'Octubre '!AD160+Noviembre!AD160+'Diciembre '!AD160</f>
        <v>51</v>
      </c>
      <c r="AE160" s="4">
        <f>+Enero!AE160+Febrero!AE160+MARZO!AE160+'Abril '!AE160+'Mayo '!AE160+Junio!AE160+Julio!AE160+Agosto!AE160+Septiembre!AE160+'Octubre '!AE160+Noviembre!AE160+'Diciembre '!AE160</f>
        <v>24</v>
      </c>
      <c r="AF160" s="4">
        <f>+Enero!AF160+Febrero!AF160+MARZO!AF160+'Abril '!AF160+'Mayo '!AF160+Junio!AF160+Julio!AF160+Agosto!AF160+Septiembre!AF160+'Octubre '!AF160+Noviembre!AF160+'Diciembre '!AF160</f>
        <v>44</v>
      </c>
      <c r="AG160" s="4">
        <f>+Enero!AG160+Febrero!AG160+MARZO!AG160+'Abril '!AG160+'Mayo '!AG160+Junio!AG160+Julio!AG160+Agosto!AG160+Septiembre!AG160+'Octubre '!AG160+Noviembre!AG160+'Diciembre '!AG160</f>
        <v>21</v>
      </c>
      <c r="AH160" s="4">
        <f>+Enero!AH160+Febrero!AH160+MARZO!AH160+'Abril '!AH160+'Mayo '!AH160+Junio!AH160+Julio!AH160+Agosto!AH160+Septiembre!AH160+'Octubre '!AH160+Noviembre!AH160+'Diciembre '!AH160</f>
        <v>44</v>
      </c>
      <c r="AI160" s="4">
        <f>+Enero!AI160+Febrero!AI160+MARZO!AI160+'Abril '!AI160+'Mayo '!AI160+Junio!AI160+Julio!AI160+Agosto!AI160+Septiembre!AI160+'Octubre '!AI160+Noviembre!AI160+'Diciembre '!AI160</f>
        <v>18</v>
      </c>
      <c r="AJ160" s="4">
        <f>+Enero!AJ160+Febrero!AJ160+MARZO!AJ160+'Abril '!AJ160+'Mayo '!AJ160+Junio!AJ160+Julio!AJ160+Agosto!AJ160+Septiembre!AJ160+'Octubre '!AJ160+Noviembre!AJ160+'Diciembre '!AJ160</f>
        <v>51</v>
      </c>
      <c r="AK160" s="4">
        <f>+Enero!AK160+Febrero!AK160+MARZO!AK160+'Abril '!AK160+'Mayo '!AK160+Junio!AK160+Julio!AK160+Agosto!AK160+Septiembre!AK160+'Octubre '!AK160+Noviembre!AK160+'Diciembre '!AK160</f>
        <v>12</v>
      </c>
      <c r="AL160" s="4">
        <f>+Enero!AL160+Febrero!AL160+MARZO!AL160+'Abril '!AL160+'Mayo '!AL160+Junio!AL160+Julio!AL160+Agosto!AL160+Septiembre!AL160+'Octubre '!AL160+Noviembre!AL160+'Diciembre '!AL160</f>
        <v>42</v>
      </c>
      <c r="AM160" s="4">
        <f>+Enero!AM160+Febrero!AM160+MARZO!AM160+'Abril '!AM160+'Mayo '!AM160+Junio!AM160+Julio!AM160+Agosto!AM160+Septiembre!AM160+'Octubre '!AM160+Noviembre!AM160+'Diciembre '!AM160</f>
        <v>9</v>
      </c>
      <c r="AN160" s="4">
        <f>+Enero!AN160+Febrero!AN160+MARZO!AN160+'Abril '!AN160+'Mayo '!AN160+Junio!AN160+Julio!AN160+Agosto!AN160+Septiembre!AN160+'Octubre '!AN160+Noviembre!AN160+'Diciembre '!AN160</f>
        <v>22</v>
      </c>
      <c r="AO160" s="4">
        <f>+Enero!AO160+Febrero!AO160+MARZO!AO160+'Abril '!AO160+'Mayo '!AO160+Junio!AO160+Julio!AO160+Agosto!AO160+Septiembre!AO160+'Octubre '!AO160+Noviembre!AO160+'Diciembre '!AO160</f>
        <v>10</v>
      </c>
      <c r="AP160" s="4">
        <f>+Enero!AP160+Febrero!AP160+MARZO!AP160+'Abril '!AP160+'Mayo '!AP160+Junio!AP160+Julio!AP160+Agosto!AP160+Septiembre!AP160+'Octubre '!AP160+Noviembre!AP160+'Diciembre '!AP160</f>
        <v>39</v>
      </c>
      <c r="AQ160" s="4">
        <f>+Enero!AQ160+Febrero!AQ160+MARZO!AQ160+'Abril '!AQ160+'Mayo '!AQ160+Junio!AQ160+Julio!AQ160+Agosto!AQ160+Septiembre!AQ160+'Octubre '!AQ160+Noviembre!AQ160+'Diciembre '!AQ160</f>
        <v>664</v>
      </c>
      <c r="AR160" s="4">
        <f>+Enero!AR160+Febrero!AR160+MARZO!AR160+'Abril '!AR160+'Mayo '!AR160+Junio!AR160+Julio!AR160+Agosto!AR160+Septiembre!AR160+'Octubre '!AR160+Noviembre!AR160+'Diciembre '!AR160</f>
        <v>3</v>
      </c>
      <c r="AS160" s="4">
        <f>+Enero!AS160+Febrero!AS160+MARZO!AS160+'Abril '!AS160+'Mayo '!AS160+Junio!AS160+Julio!AS160+Agosto!AS160+Septiembre!AS160+'Octubre '!AS160+Noviembre!AS160+'Diciembre '!AS160</f>
        <v>44</v>
      </c>
      <c r="AT160" s="305"/>
      <c r="AU160" s="52"/>
      <c r="CA160" s="195" t="str">
        <f t="shared" si="9"/>
        <v/>
      </c>
      <c r="CG160" s="195">
        <f t="shared" si="10"/>
        <v>0</v>
      </c>
    </row>
    <row r="161" spans="1:85" x14ac:dyDescent="0.2">
      <c r="A161" s="158" t="s">
        <v>173</v>
      </c>
      <c r="B161" s="313">
        <f t="shared" si="7"/>
        <v>12</v>
      </c>
      <c r="C161" s="314">
        <f t="shared" si="8"/>
        <v>6</v>
      </c>
      <c r="D161" s="315">
        <f t="shared" si="8"/>
        <v>6</v>
      </c>
      <c r="E161" s="4">
        <f>+Enero!E161+Febrero!E161+MARZO!E161+'Abril '!E161+'Mayo '!E161+Junio!E161+Julio!E161+Agosto!E161+Septiembre!E161+'Octubre '!E161+Noviembre!E161+'Diciembre '!E161</f>
        <v>0</v>
      </c>
      <c r="F161" s="4">
        <f>+Enero!F161+Febrero!F161+MARZO!F161+'Abril '!F161+'Mayo '!F161+Junio!F161+Julio!F161+Agosto!F161+Septiembre!F161+'Octubre '!F161+Noviembre!F161+'Diciembre '!F161</f>
        <v>0</v>
      </c>
      <c r="G161" s="4">
        <f>+Enero!G161+Febrero!G161+MARZO!G161+'Abril '!G161+'Mayo '!G161+Junio!G161+Julio!G161+Agosto!G161+Septiembre!G161+'Octubre '!G161+Noviembre!G161+'Diciembre '!G161</f>
        <v>0</v>
      </c>
      <c r="H161" s="4">
        <f>+Enero!H161+Febrero!H161+MARZO!H161+'Abril '!H161+'Mayo '!H161+Junio!H161+Julio!H161+Agosto!H161+Septiembre!H161+'Octubre '!H161+Noviembre!H161+'Diciembre '!H161</f>
        <v>0</v>
      </c>
      <c r="I161" s="4">
        <f>+Enero!I161+Febrero!I161+MARZO!I161+'Abril '!I161+'Mayo '!I161+Junio!I161+Julio!I161+Agosto!I161+Septiembre!I161+'Octubre '!I161+Noviembre!I161+'Diciembre '!I161</f>
        <v>0</v>
      </c>
      <c r="J161" s="4">
        <f>+Enero!J161+Febrero!J161+MARZO!J161+'Abril '!J161+'Mayo '!J161+Junio!J161+Julio!J161+Agosto!J161+Septiembre!J161+'Octubre '!J161+Noviembre!J161+'Diciembre '!J161</f>
        <v>0</v>
      </c>
      <c r="K161" s="4">
        <f>+Enero!K161+Febrero!K161+MARZO!K161+'Abril '!K161+'Mayo '!K161+Junio!K161+Julio!K161+Agosto!K161+Septiembre!K161+'Octubre '!K161+Noviembre!K161+'Diciembre '!K161</f>
        <v>0</v>
      </c>
      <c r="L161" s="4">
        <f>+Enero!L161+Febrero!L161+MARZO!L161+'Abril '!L161+'Mayo '!L161+Junio!L161+Julio!L161+Agosto!L161+Septiembre!L161+'Octubre '!L161+Noviembre!L161+'Diciembre '!L161</f>
        <v>0</v>
      </c>
      <c r="M161" s="4">
        <f>+Enero!M161+Febrero!M161+MARZO!M161+'Abril '!M161+'Mayo '!M161+Junio!M161+Julio!M161+Agosto!M161+Septiembre!M161+'Octubre '!M161+Noviembre!M161+'Diciembre '!M161</f>
        <v>0</v>
      </c>
      <c r="N161" s="4">
        <f>+Enero!N161+Febrero!N161+MARZO!N161+'Abril '!N161+'Mayo '!N161+Junio!N161+Julio!N161+Agosto!N161+Septiembre!N161+'Octubre '!N161+Noviembre!N161+'Diciembre '!N161</f>
        <v>0</v>
      </c>
      <c r="O161" s="4">
        <f>+Enero!O161+Febrero!O161+MARZO!O161+'Abril '!O161+'Mayo '!O161+Junio!O161+Julio!O161+Agosto!O161+Septiembre!O161+'Octubre '!O161+Noviembre!O161+'Diciembre '!O161</f>
        <v>0</v>
      </c>
      <c r="P161" s="4">
        <f>+Enero!P161+Febrero!P161+MARZO!P161+'Abril '!P161+'Mayo '!P161+Junio!P161+Julio!P161+Agosto!P161+Septiembre!P161+'Octubre '!P161+Noviembre!P161+'Diciembre '!P161</f>
        <v>0</v>
      </c>
      <c r="Q161" s="4">
        <f>+Enero!Q161+Febrero!Q161+MARZO!Q161+'Abril '!Q161+'Mayo '!Q161+Junio!Q161+Julio!Q161+Agosto!Q161+Septiembre!Q161+'Octubre '!Q161+Noviembre!Q161+'Diciembre '!Q161</f>
        <v>0</v>
      </c>
      <c r="R161" s="4">
        <f>+Enero!R161+Febrero!R161+MARZO!R161+'Abril '!R161+'Mayo '!R161+Junio!R161+Julio!R161+Agosto!R161+Septiembre!R161+'Octubre '!R161+Noviembre!R161+'Diciembre '!R161</f>
        <v>0</v>
      </c>
      <c r="S161" s="4">
        <f>+Enero!S161+Febrero!S161+MARZO!S161+'Abril '!S161+'Mayo '!S161+Junio!S161+Julio!S161+Agosto!S161+Septiembre!S161+'Octubre '!S161+Noviembre!S161+'Diciembre '!S161</f>
        <v>0</v>
      </c>
      <c r="T161" s="4">
        <f>+Enero!T161+Febrero!T161+MARZO!T161+'Abril '!T161+'Mayo '!T161+Junio!T161+Julio!T161+Agosto!T161+Septiembre!T161+'Octubre '!T161+Noviembre!T161+'Diciembre '!T161</f>
        <v>0</v>
      </c>
      <c r="U161" s="4">
        <f>+Enero!U161+Febrero!U161+MARZO!U161+'Abril '!U161+'Mayo '!U161+Junio!U161+Julio!U161+Agosto!U161+Septiembre!U161+'Octubre '!U161+Noviembre!U161+'Diciembre '!U161</f>
        <v>0</v>
      </c>
      <c r="V161" s="4">
        <f>+Enero!V161+Febrero!V161+MARZO!V161+'Abril '!V161+'Mayo '!V161+Junio!V161+Julio!V161+Agosto!V161+Septiembre!V161+'Octubre '!V161+Noviembre!V161+'Diciembre '!V161</f>
        <v>0</v>
      </c>
      <c r="W161" s="4">
        <f>+Enero!W161+Febrero!W161+MARZO!W161+'Abril '!W161+'Mayo '!W161+Junio!W161+Julio!W161+Agosto!W161+Septiembre!W161+'Octubre '!W161+Noviembre!W161+'Diciembre '!W161</f>
        <v>0</v>
      </c>
      <c r="X161" s="4">
        <f>+Enero!X161+Febrero!X161+MARZO!X161+'Abril '!X161+'Mayo '!X161+Junio!X161+Julio!X161+Agosto!X161+Septiembre!X161+'Octubre '!X161+Noviembre!X161+'Diciembre '!X161</f>
        <v>0</v>
      </c>
      <c r="Y161" s="4">
        <f>+Enero!Y161+Febrero!Y161+MARZO!Y161+'Abril '!Y161+'Mayo '!Y161+Junio!Y161+Julio!Y161+Agosto!Y161+Septiembre!Y161+'Octubre '!Y161+Noviembre!Y161+'Diciembre '!Y161</f>
        <v>0</v>
      </c>
      <c r="Z161" s="4">
        <f>+Enero!Z161+Febrero!Z161+MARZO!Z161+'Abril '!Z161+'Mayo '!Z161+Junio!Z161+Julio!Z161+Agosto!Z161+Septiembre!Z161+'Octubre '!Z161+Noviembre!Z161+'Diciembre '!Z161</f>
        <v>0</v>
      </c>
      <c r="AA161" s="4">
        <f>+Enero!AA161+Febrero!AA161+MARZO!AA161+'Abril '!AA161+'Mayo '!AA161+Junio!AA161+Julio!AA161+Agosto!AA161+Septiembre!AA161+'Octubre '!AA161+Noviembre!AA161+'Diciembre '!AA161</f>
        <v>0</v>
      </c>
      <c r="AB161" s="4">
        <f>+Enero!AB161+Febrero!AB161+MARZO!AB161+'Abril '!AB161+'Mayo '!AB161+Junio!AB161+Julio!AB161+Agosto!AB161+Septiembre!AB161+'Octubre '!AB161+Noviembre!AB161+'Diciembre '!AB161</f>
        <v>0</v>
      </c>
      <c r="AC161" s="4">
        <f>+Enero!AC161+Febrero!AC161+MARZO!AC161+'Abril '!AC161+'Mayo '!AC161+Junio!AC161+Julio!AC161+Agosto!AC161+Septiembre!AC161+'Octubre '!AC161+Noviembre!AC161+'Diciembre '!AC161</f>
        <v>0</v>
      </c>
      <c r="AD161" s="4">
        <f>+Enero!AD161+Febrero!AD161+MARZO!AD161+'Abril '!AD161+'Mayo '!AD161+Junio!AD161+Julio!AD161+Agosto!AD161+Septiembre!AD161+'Octubre '!AD161+Noviembre!AD161+'Diciembre '!AD161</f>
        <v>0</v>
      </c>
      <c r="AE161" s="4">
        <f>+Enero!AE161+Febrero!AE161+MARZO!AE161+'Abril '!AE161+'Mayo '!AE161+Junio!AE161+Julio!AE161+Agosto!AE161+Septiembre!AE161+'Octubre '!AE161+Noviembre!AE161+'Diciembre '!AE161</f>
        <v>1</v>
      </c>
      <c r="AF161" s="4">
        <f>+Enero!AF161+Febrero!AF161+MARZO!AF161+'Abril '!AF161+'Mayo '!AF161+Junio!AF161+Julio!AF161+Agosto!AF161+Septiembre!AF161+'Octubre '!AF161+Noviembre!AF161+'Diciembre '!AF161</f>
        <v>0</v>
      </c>
      <c r="AG161" s="4">
        <f>+Enero!AG161+Febrero!AG161+MARZO!AG161+'Abril '!AG161+'Mayo '!AG161+Junio!AG161+Julio!AG161+Agosto!AG161+Septiembre!AG161+'Octubre '!AG161+Noviembre!AG161+'Diciembre '!AG161</f>
        <v>0</v>
      </c>
      <c r="AH161" s="4">
        <f>+Enero!AH161+Febrero!AH161+MARZO!AH161+'Abril '!AH161+'Mayo '!AH161+Junio!AH161+Julio!AH161+Agosto!AH161+Septiembre!AH161+'Octubre '!AH161+Noviembre!AH161+'Diciembre '!AH161</f>
        <v>1</v>
      </c>
      <c r="AI161" s="4">
        <f>+Enero!AI161+Febrero!AI161+MARZO!AI161+'Abril '!AI161+'Mayo '!AI161+Junio!AI161+Julio!AI161+Agosto!AI161+Septiembre!AI161+'Octubre '!AI161+Noviembre!AI161+'Diciembre '!AI161</f>
        <v>1</v>
      </c>
      <c r="AJ161" s="4">
        <f>+Enero!AJ161+Febrero!AJ161+MARZO!AJ161+'Abril '!AJ161+'Mayo '!AJ161+Junio!AJ161+Julio!AJ161+Agosto!AJ161+Septiembre!AJ161+'Octubre '!AJ161+Noviembre!AJ161+'Diciembre '!AJ161</f>
        <v>2</v>
      </c>
      <c r="AK161" s="4">
        <f>+Enero!AK161+Febrero!AK161+MARZO!AK161+'Abril '!AK161+'Mayo '!AK161+Junio!AK161+Julio!AK161+Agosto!AK161+Septiembre!AK161+'Octubre '!AK161+Noviembre!AK161+'Diciembre '!AK161</f>
        <v>0</v>
      </c>
      <c r="AL161" s="4">
        <f>+Enero!AL161+Febrero!AL161+MARZO!AL161+'Abril '!AL161+'Mayo '!AL161+Junio!AL161+Julio!AL161+Agosto!AL161+Septiembre!AL161+'Octubre '!AL161+Noviembre!AL161+'Diciembre '!AL161</f>
        <v>0</v>
      </c>
      <c r="AM161" s="4">
        <f>+Enero!AM161+Febrero!AM161+MARZO!AM161+'Abril '!AM161+'Mayo '!AM161+Junio!AM161+Julio!AM161+Agosto!AM161+Septiembre!AM161+'Octubre '!AM161+Noviembre!AM161+'Diciembre '!AM161</f>
        <v>1</v>
      </c>
      <c r="AN161" s="4">
        <f>+Enero!AN161+Febrero!AN161+MARZO!AN161+'Abril '!AN161+'Mayo '!AN161+Junio!AN161+Julio!AN161+Agosto!AN161+Septiembre!AN161+'Octubre '!AN161+Noviembre!AN161+'Diciembre '!AN161</f>
        <v>1</v>
      </c>
      <c r="AO161" s="4">
        <f>+Enero!AO161+Febrero!AO161+MARZO!AO161+'Abril '!AO161+'Mayo '!AO161+Junio!AO161+Julio!AO161+Agosto!AO161+Septiembre!AO161+'Octubre '!AO161+Noviembre!AO161+'Diciembre '!AO161</f>
        <v>3</v>
      </c>
      <c r="AP161" s="4">
        <f>+Enero!AP161+Febrero!AP161+MARZO!AP161+'Abril '!AP161+'Mayo '!AP161+Junio!AP161+Julio!AP161+Agosto!AP161+Septiembre!AP161+'Octubre '!AP161+Noviembre!AP161+'Diciembre '!AP161</f>
        <v>2</v>
      </c>
      <c r="AQ161" s="4">
        <f>+Enero!AQ161+Febrero!AQ161+MARZO!AQ161+'Abril '!AQ161+'Mayo '!AQ161+Junio!AQ161+Julio!AQ161+Agosto!AQ161+Septiembre!AQ161+'Octubre '!AQ161+Noviembre!AQ161+'Diciembre '!AQ161</f>
        <v>8</v>
      </c>
      <c r="AR161" s="4">
        <f>+Enero!AR161+Febrero!AR161+MARZO!AR161+'Abril '!AR161+'Mayo '!AR161+Junio!AR161+Julio!AR161+Agosto!AR161+Septiembre!AR161+'Octubre '!AR161+Noviembre!AR161+'Diciembre '!AR161</f>
        <v>0</v>
      </c>
      <c r="AS161" s="4">
        <f>+Enero!AS161+Febrero!AS161+MARZO!AS161+'Abril '!AS161+'Mayo '!AS161+Junio!AS161+Julio!AS161+Agosto!AS161+Septiembre!AS161+'Octubre '!AS161+Noviembre!AS161+'Diciembre '!AS161</f>
        <v>4</v>
      </c>
      <c r="AT161" s="305"/>
      <c r="AU161" s="52"/>
      <c r="CA161" s="195" t="str">
        <f t="shared" si="9"/>
        <v/>
      </c>
      <c r="CG161" s="195">
        <f t="shared" si="10"/>
        <v>0</v>
      </c>
    </row>
    <row r="162" spans="1:85" x14ac:dyDescent="0.2">
      <c r="A162" s="158" t="s">
        <v>174</v>
      </c>
      <c r="B162" s="313">
        <f t="shared" si="7"/>
        <v>0</v>
      </c>
      <c r="C162" s="314">
        <f t="shared" si="8"/>
        <v>0</v>
      </c>
      <c r="D162" s="315">
        <f t="shared" si="8"/>
        <v>0</v>
      </c>
      <c r="E162" s="4">
        <f>+Enero!E162+Febrero!E162+MARZO!E162+'Abril '!E162+'Mayo '!E162+Junio!E162+Julio!E162+Agosto!E162+Septiembre!E162+'Octubre '!E162+Noviembre!E162+'Diciembre '!E162</f>
        <v>0</v>
      </c>
      <c r="F162" s="4">
        <f>+Enero!F162+Febrero!F162+MARZO!F162+'Abril '!F162+'Mayo '!F162+Junio!F162+Julio!F162+Agosto!F162+Septiembre!F162+'Octubre '!F162+Noviembre!F162+'Diciembre '!F162</f>
        <v>0</v>
      </c>
      <c r="G162" s="4">
        <f>+Enero!G162+Febrero!G162+MARZO!G162+'Abril '!G162+'Mayo '!G162+Junio!G162+Julio!G162+Agosto!G162+Septiembre!G162+'Octubre '!G162+Noviembre!G162+'Diciembre '!G162</f>
        <v>0</v>
      </c>
      <c r="H162" s="4">
        <f>+Enero!H162+Febrero!H162+MARZO!H162+'Abril '!H162+'Mayo '!H162+Junio!H162+Julio!H162+Agosto!H162+Septiembre!H162+'Octubre '!H162+Noviembre!H162+'Diciembre '!H162</f>
        <v>0</v>
      </c>
      <c r="I162" s="4">
        <f>+Enero!I162+Febrero!I162+MARZO!I162+'Abril '!I162+'Mayo '!I162+Junio!I162+Julio!I162+Agosto!I162+Septiembre!I162+'Octubre '!I162+Noviembre!I162+'Diciembre '!I162</f>
        <v>0</v>
      </c>
      <c r="J162" s="4">
        <f>+Enero!J162+Febrero!J162+MARZO!J162+'Abril '!J162+'Mayo '!J162+Junio!J162+Julio!J162+Agosto!J162+Septiembre!J162+'Octubre '!J162+Noviembre!J162+'Diciembre '!J162</f>
        <v>0</v>
      </c>
      <c r="K162" s="4">
        <f>+Enero!K162+Febrero!K162+MARZO!K162+'Abril '!K162+'Mayo '!K162+Junio!K162+Julio!K162+Agosto!K162+Septiembre!K162+'Octubre '!K162+Noviembre!K162+'Diciembre '!K162</f>
        <v>0</v>
      </c>
      <c r="L162" s="4">
        <f>+Enero!L162+Febrero!L162+MARZO!L162+'Abril '!L162+'Mayo '!L162+Junio!L162+Julio!L162+Agosto!L162+Septiembre!L162+'Octubre '!L162+Noviembre!L162+'Diciembre '!L162</f>
        <v>0</v>
      </c>
      <c r="M162" s="4">
        <f>+Enero!M162+Febrero!M162+MARZO!M162+'Abril '!M162+'Mayo '!M162+Junio!M162+Julio!M162+Agosto!M162+Septiembre!M162+'Octubre '!M162+Noviembre!M162+'Diciembre '!M162</f>
        <v>0</v>
      </c>
      <c r="N162" s="4">
        <f>+Enero!N162+Febrero!N162+MARZO!N162+'Abril '!N162+'Mayo '!N162+Junio!N162+Julio!N162+Agosto!N162+Septiembre!N162+'Octubre '!N162+Noviembre!N162+'Diciembre '!N162</f>
        <v>0</v>
      </c>
      <c r="O162" s="4">
        <f>+Enero!O162+Febrero!O162+MARZO!O162+'Abril '!O162+'Mayo '!O162+Junio!O162+Julio!O162+Agosto!O162+Septiembre!O162+'Octubre '!O162+Noviembre!O162+'Diciembre '!O162</f>
        <v>0</v>
      </c>
      <c r="P162" s="4">
        <f>+Enero!P162+Febrero!P162+MARZO!P162+'Abril '!P162+'Mayo '!P162+Junio!P162+Julio!P162+Agosto!P162+Septiembre!P162+'Octubre '!P162+Noviembre!P162+'Diciembre '!P162</f>
        <v>0</v>
      </c>
      <c r="Q162" s="4">
        <f>+Enero!Q162+Febrero!Q162+MARZO!Q162+'Abril '!Q162+'Mayo '!Q162+Junio!Q162+Julio!Q162+Agosto!Q162+Septiembre!Q162+'Octubre '!Q162+Noviembre!Q162+'Diciembre '!Q162</f>
        <v>0</v>
      </c>
      <c r="R162" s="4">
        <f>+Enero!R162+Febrero!R162+MARZO!R162+'Abril '!R162+'Mayo '!R162+Junio!R162+Julio!R162+Agosto!R162+Septiembre!R162+'Octubre '!R162+Noviembre!R162+'Diciembre '!R162</f>
        <v>0</v>
      </c>
      <c r="S162" s="4">
        <f>+Enero!S162+Febrero!S162+MARZO!S162+'Abril '!S162+'Mayo '!S162+Junio!S162+Julio!S162+Agosto!S162+Septiembre!S162+'Octubre '!S162+Noviembre!S162+'Diciembre '!S162</f>
        <v>0</v>
      </c>
      <c r="T162" s="4">
        <f>+Enero!T162+Febrero!T162+MARZO!T162+'Abril '!T162+'Mayo '!T162+Junio!T162+Julio!T162+Agosto!T162+Septiembre!T162+'Octubre '!T162+Noviembre!T162+'Diciembre '!T162</f>
        <v>0</v>
      </c>
      <c r="U162" s="4">
        <f>+Enero!U162+Febrero!U162+MARZO!U162+'Abril '!U162+'Mayo '!U162+Junio!U162+Julio!U162+Agosto!U162+Septiembre!U162+'Octubre '!U162+Noviembre!U162+'Diciembre '!U162</f>
        <v>0</v>
      </c>
      <c r="V162" s="4">
        <f>+Enero!V162+Febrero!V162+MARZO!V162+'Abril '!V162+'Mayo '!V162+Junio!V162+Julio!V162+Agosto!V162+Septiembre!V162+'Octubre '!V162+Noviembre!V162+'Diciembre '!V162</f>
        <v>0</v>
      </c>
      <c r="W162" s="4">
        <f>+Enero!W162+Febrero!W162+MARZO!W162+'Abril '!W162+'Mayo '!W162+Junio!W162+Julio!W162+Agosto!W162+Septiembre!W162+'Octubre '!W162+Noviembre!W162+'Diciembre '!W162</f>
        <v>0</v>
      </c>
      <c r="X162" s="4">
        <f>+Enero!X162+Febrero!X162+MARZO!X162+'Abril '!X162+'Mayo '!X162+Junio!X162+Julio!X162+Agosto!X162+Septiembre!X162+'Octubre '!X162+Noviembre!X162+'Diciembre '!X162</f>
        <v>0</v>
      </c>
      <c r="Y162" s="4">
        <f>+Enero!Y162+Febrero!Y162+MARZO!Y162+'Abril '!Y162+'Mayo '!Y162+Junio!Y162+Julio!Y162+Agosto!Y162+Septiembre!Y162+'Octubre '!Y162+Noviembre!Y162+'Diciembre '!Y162</f>
        <v>0</v>
      </c>
      <c r="Z162" s="4">
        <f>+Enero!Z162+Febrero!Z162+MARZO!Z162+'Abril '!Z162+'Mayo '!Z162+Junio!Z162+Julio!Z162+Agosto!Z162+Septiembre!Z162+'Octubre '!Z162+Noviembre!Z162+'Diciembre '!Z162</f>
        <v>0</v>
      </c>
      <c r="AA162" s="4">
        <f>+Enero!AA162+Febrero!AA162+MARZO!AA162+'Abril '!AA162+'Mayo '!AA162+Junio!AA162+Julio!AA162+Agosto!AA162+Septiembre!AA162+'Octubre '!AA162+Noviembre!AA162+'Diciembre '!AA162</f>
        <v>0</v>
      </c>
      <c r="AB162" s="4">
        <f>+Enero!AB162+Febrero!AB162+MARZO!AB162+'Abril '!AB162+'Mayo '!AB162+Junio!AB162+Julio!AB162+Agosto!AB162+Septiembre!AB162+'Octubre '!AB162+Noviembre!AB162+'Diciembre '!AB162</f>
        <v>0</v>
      </c>
      <c r="AC162" s="4">
        <f>+Enero!AC162+Febrero!AC162+MARZO!AC162+'Abril '!AC162+'Mayo '!AC162+Junio!AC162+Julio!AC162+Agosto!AC162+Septiembre!AC162+'Octubre '!AC162+Noviembre!AC162+'Diciembre '!AC162</f>
        <v>0</v>
      </c>
      <c r="AD162" s="4">
        <f>+Enero!AD162+Febrero!AD162+MARZO!AD162+'Abril '!AD162+'Mayo '!AD162+Junio!AD162+Julio!AD162+Agosto!AD162+Septiembre!AD162+'Octubre '!AD162+Noviembre!AD162+'Diciembre '!AD162</f>
        <v>0</v>
      </c>
      <c r="AE162" s="4">
        <f>+Enero!AE162+Febrero!AE162+MARZO!AE162+'Abril '!AE162+'Mayo '!AE162+Junio!AE162+Julio!AE162+Agosto!AE162+Septiembre!AE162+'Octubre '!AE162+Noviembre!AE162+'Diciembre '!AE162</f>
        <v>0</v>
      </c>
      <c r="AF162" s="4">
        <f>+Enero!AF162+Febrero!AF162+MARZO!AF162+'Abril '!AF162+'Mayo '!AF162+Junio!AF162+Julio!AF162+Agosto!AF162+Septiembre!AF162+'Octubre '!AF162+Noviembre!AF162+'Diciembre '!AF162</f>
        <v>0</v>
      </c>
      <c r="AG162" s="4">
        <f>+Enero!AG162+Febrero!AG162+MARZO!AG162+'Abril '!AG162+'Mayo '!AG162+Junio!AG162+Julio!AG162+Agosto!AG162+Septiembre!AG162+'Octubre '!AG162+Noviembre!AG162+'Diciembre '!AG162</f>
        <v>0</v>
      </c>
      <c r="AH162" s="4">
        <f>+Enero!AH162+Febrero!AH162+MARZO!AH162+'Abril '!AH162+'Mayo '!AH162+Junio!AH162+Julio!AH162+Agosto!AH162+Septiembre!AH162+'Octubre '!AH162+Noviembre!AH162+'Diciembre '!AH162</f>
        <v>0</v>
      </c>
      <c r="AI162" s="4">
        <f>+Enero!AI162+Febrero!AI162+MARZO!AI162+'Abril '!AI162+'Mayo '!AI162+Junio!AI162+Julio!AI162+Agosto!AI162+Septiembre!AI162+'Octubre '!AI162+Noviembre!AI162+'Diciembre '!AI162</f>
        <v>0</v>
      </c>
      <c r="AJ162" s="4">
        <f>+Enero!AJ162+Febrero!AJ162+MARZO!AJ162+'Abril '!AJ162+'Mayo '!AJ162+Junio!AJ162+Julio!AJ162+Agosto!AJ162+Septiembre!AJ162+'Octubre '!AJ162+Noviembre!AJ162+'Diciembre '!AJ162</f>
        <v>0</v>
      </c>
      <c r="AK162" s="4">
        <f>+Enero!AK162+Febrero!AK162+MARZO!AK162+'Abril '!AK162+'Mayo '!AK162+Junio!AK162+Julio!AK162+Agosto!AK162+Septiembre!AK162+'Octubre '!AK162+Noviembre!AK162+'Diciembre '!AK162</f>
        <v>0</v>
      </c>
      <c r="AL162" s="4">
        <f>+Enero!AL162+Febrero!AL162+MARZO!AL162+'Abril '!AL162+'Mayo '!AL162+Junio!AL162+Julio!AL162+Agosto!AL162+Septiembre!AL162+'Octubre '!AL162+Noviembre!AL162+'Diciembre '!AL162</f>
        <v>0</v>
      </c>
      <c r="AM162" s="4">
        <f>+Enero!AM162+Febrero!AM162+MARZO!AM162+'Abril '!AM162+'Mayo '!AM162+Junio!AM162+Julio!AM162+Agosto!AM162+Septiembre!AM162+'Octubre '!AM162+Noviembre!AM162+'Diciembre '!AM162</f>
        <v>0</v>
      </c>
      <c r="AN162" s="4">
        <f>+Enero!AN162+Febrero!AN162+MARZO!AN162+'Abril '!AN162+'Mayo '!AN162+Junio!AN162+Julio!AN162+Agosto!AN162+Septiembre!AN162+'Octubre '!AN162+Noviembre!AN162+'Diciembre '!AN162</f>
        <v>0</v>
      </c>
      <c r="AO162" s="4">
        <f>+Enero!AO162+Febrero!AO162+MARZO!AO162+'Abril '!AO162+'Mayo '!AO162+Junio!AO162+Julio!AO162+Agosto!AO162+Septiembre!AO162+'Octubre '!AO162+Noviembre!AO162+'Diciembre '!AO162</f>
        <v>0</v>
      </c>
      <c r="AP162" s="4">
        <f>+Enero!AP162+Febrero!AP162+MARZO!AP162+'Abril '!AP162+'Mayo '!AP162+Junio!AP162+Julio!AP162+Agosto!AP162+Septiembre!AP162+'Octubre '!AP162+Noviembre!AP162+'Diciembre '!AP162</f>
        <v>0</v>
      </c>
      <c r="AQ162" s="4">
        <f>+Enero!AQ162+Febrero!AQ162+MARZO!AQ162+'Abril '!AQ162+'Mayo '!AQ162+Junio!AQ162+Julio!AQ162+Agosto!AQ162+Septiembre!AQ162+'Octubre '!AQ162+Noviembre!AQ162+'Diciembre '!AQ162</f>
        <v>0</v>
      </c>
      <c r="AR162" s="4">
        <f>+Enero!AR162+Febrero!AR162+MARZO!AR162+'Abril '!AR162+'Mayo '!AR162+Junio!AR162+Julio!AR162+Agosto!AR162+Septiembre!AR162+'Octubre '!AR162+Noviembre!AR162+'Diciembre '!AR162</f>
        <v>0</v>
      </c>
      <c r="AS162" s="4">
        <f>+Enero!AS162+Febrero!AS162+MARZO!AS162+'Abril '!AS162+'Mayo '!AS162+Junio!AS162+Julio!AS162+Agosto!AS162+Septiembre!AS162+'Octubre '!AS162+Noviembre!AS162+'Diciembre '!AS162</f>
        <v>0</v>
      </c>
      <c r="AT162" s="305"/>
      <c r="AU162" s="52"/>
      <c r="CA162" s="195" t="str">
        <f t="shared" si="9"/>
        <v/>
      </c>
      <c r="CG162" s="195">
        <f t="shared" si="10"/>
        <v>0</v>
      </c>
    </row>
    <row r="163" spans="1:85" x14ac:dyDescent="0.2">
      <c r="A163" s="158" t="s">
        <v>175</v>
      </c>
      <c r="B163" s="313">
        <f t="shared" si="7"/>
        <v>0</v>
      </c>
      <c r="C163" s="314">
        <f t="shared" si="8"/>
        <v>0</v>
      </c>
      <c r="D163" s="315">
        <f t="shared" si="8"/>
        <v>0</v>
      </c>
      <c r="E163" s="4">
        <f>+Enero!E163+Febrero!E163+MARZO!E163+'Abril '!E163+'Mayo '!E163+Junio!E163+Julio!E163+Agosto!E163+Septiembre!E163+'Octubre '!E163+Noviembre!E163+'Diciembre '!E163</f>
        <v>0</v>
      </c>
      <c r="F163" s="4">
        <f>+Enero!F163+Febrero!F163+MARZO!F163+'Abril '!F163+'Mayo '!F163+Junio!F163+Julio!F163+Agosto!F163+Septiembre!F163+'Octubre '!F163+Noviembre!F163+'Diciembre '!F163</f>
        <v>0</v>
      </c>
      <c r="G163" s="4">
        <f>+Enero!G163+Febrero!G163+MARZO!G163+'Abril '!G163+'Mayo '!G163+Junio!G163+Julio!G163+Agosto!G163+Septiembre!G163+'Octubre '!G163+Noviembre!G163+'Diciembre '!G163</f>
        <v>0</v>
      </c>
      <c r="H163" s="4">
        <f>+Enero!H163+Febrero!H163+MARZO!H163+'Abril '!H163+'Mayo '!H163+Junio!H163+Julio!H163+Agosto!H163+Septiembre!H163+'Octubre '!H163+Noviembre!H163+'Diciembre '!H163</f>
        <v>0</v>
      </c>
      <c r="I163" s="4">
        <f>+Enero!I163+Febrero!I163+MARZO!I163+'Abril '!I163+'Mayo '!I163+Junio!I163+Julio!I163+Agosto!I163+Septiembre!I163+'Octubre '!I163+Noviembre!I163+'Diciembre '!I163</f>
        <v>0</v>
      </c>
      <c r="J163" s="4">
        <f>+Enero!J163+Febrero!J163+MARZO!J163+'Abril '!J163+'Mayo '!J163+Junio!J163+Julio!J163+Agosto!J163+Septiembre!J163+'Octubre '!J163+Noviembre!J163+'Diciembre '!J163</f>
        <v>0</v>
      </c>
      <c r="K163" s="4">
        <f>+Enero!K163+Febrero!K163+MARZO!K163+'Abril '!K163+'Mayo '!K163+Junio!K163+Julio!K163+Agosto!K163+Septiembre!K163+'Octubre '!K163+Noviembre!K163+'Diciembre '!K163</f>
        <v>0</v>
      </c>
      <c r="L163" s="4">
        <f>+Enero!L163+Febrero!L163+MARZO!L163+'Abril '!L163+'Mayo '!L163+Junio!L163+Julio!L163+Agosto!L163+Septiembre!L163+'Octubre '!L163+Noviembre!L163+'Diciembre '!L163</f>
        <v>0</v>
      </c>
      <c r="M163" s="4">
        <f>+Enero!M163+Febrero!M163+MARZO!M163+'Abril '!M163+'Mayo '!M163+Junio!M163+Julio!M163+Agosto!M163+Septiembre!M163+'Octubre '!M163+Noviembre!M163+'Diciembre '!M163</f>
        <v>0</v>
      </c>
      <c r="N163" s="4">
        <f>+Enero!N163+Febrero!N163+MARZO!N163+'Abril '!N163+'Mayo '!N163+Junio!N163+Julio!N163+Agosto!N163+Septiembre!N163+'Octubre '!N163+Noviembre!N163+'Diciembre '!N163</f>
        <v>0</v>
      </c>
      <c r="O163" s="4">
        <f>+Enero!O163+Febrero!O163+MARZO!O163+'Abril '!O163+'Mayo '!O163+Junio!O163+Julio!O163+Agosto!O163+Septiembre!O163+'Octubre '!O163+Noviembre!O163+'Diciembre '!O163</f>
        <v>0</v>
      </c>
      <c r="P163" s="4">
        <f>+Enero!P163+Febrero!P163+MARZO!P163+'Abril '!P163+'Mayo '!P163+Junio!P163+Julio!P163+Agosto!P163+Septiembre!P163+'Octubre '!P163+Noviembre!P163+'Diciembre '!P163</f>
        <v>0</v>
      </c>
      <c r="Q163" s="4">
        <f>+Enero!Q163+Febrero!Q163+MARZO!Q163+'Abril '!Q163+'Mayo '!Q163+Junio!Q163+Julio!Q163+Agosto!Q163+Septiembre!Q163+'Octubre '!Q163+Noviembre!Q163+'Diciembre '!Q163</f>
        <v>0</v>
      </c>
      <c r="R163" s="4">
        <f>+Enero!R163+Febrero!R163+MARZO!R163+'Abril '!R163+'Mayo '!R163+Junio!R163+Julio!R163+Agosto!R163+Septiembre!R163+'Octubre '!R163+Noviembre!R163+'Diciembre '!R163</f>
        <v>0</v>
      </c>
      <c r="S163" s="4">
        <f>+Enero!S163+Febrero!S163+MARZO!S163+'Abril '!S163+'Mayo '!S163+Junio!S163+Julio!S163+Agosto!S163+Septiembre!S163+'Octubre '!S163+Noviembre!S163+'Diciembre '!S163</f>
        <v>0</v>
      </c>
      <c r="T163" s="4">
        <f>+Enero!T163+Febrero!T163+MARZO!T163+'Abril '!T163+'Mayo '!T163+Junio!T163+Julio!T163+Agosto!T163+Septiembre!T163+'Octubre '!T163+Noviembre!T163+'Diciembre '!T163</f>
        <v>0</v>
      </c>
      <c r="U163" s="4">
        <f>+Enero!U163+Febrero!U163+MARZO!U163+'Abril '!U163+'Mayo '!U163+Junio!U163+Julio!U163+Agosto!U163+Septiembre!U163+'Octubre '!U163+Noviembre!U163+'Diciembre '!U163</f>
        <v>0</v>
      </c>
      <c r="V163" s="4">
        <f>+Enero!V163+Febrero!V163+MARZO!V163+'Abril '!V163+'Mayo '!V163+Junio!V163+Julio!V163+Agosto!V163+Septiembre!V163+'Octubre '!V163+Noviembre!V163+'Diciembre '!V163</f>
        <v>0</v>
      </c>
      <c r="W163" s="4">
        <f>+Enero!W163+Febrero!W163+MARZO!W163+'Abril '!W163+'Mayo '!W163+Junio!W163+Julio!W163+Agosto!W163+Septiembre!W163+'Octubre '!W163+Noviembre!W163+'Diciembre '!W163</f>
        <v>0</v>
      </c>
      <c r="X163" s="4">
        <f>+Enero!X163+Febrero!X163+MARZO!X163+'Abril '!X163+'Mayo '!X163+Junio!X163+Julio!X163+Agosto!X163+Septiembre!X163+'Octubre '!X163+Noviembre!X163+'Diciembre '!X163</f>
        <v>0</v>
      </c>
      <c r="Y163" s="4">
        <f>+Enero!Y163+Febrero!Y163+MARZO!Y163+'Abril '!Y163+'Mayo '!Y163+Junio!Y163+Julio!Y163+Agosto!Y163+Septiembre!Y163+'Octubre '!Y163+Noviembre!Y163+'Diciembre '!Y163</f>
        <v>0</v>
      </c>
      <c r="Z163" s="4">
        <f>+Enero!Z163+Febrero!Z163+MARZO!Z163+'Abril '!Z163+'Mayo '!Z163+Junio!Z163+Julio!Z163+Agosto!Z163+Septiembre!Z163+'Octubre '!Z163+Noviembre!Z163+'Diciembre '!Z163</f>
        <v>0</v>
      </c>
      <c r="AA163" s="4">
        <f>+Enero!AA163+Febrero!AA163+MARZO!AA163+'Abril '!AA163+'Mayo '!AA163+Junio!AA163+Julio!AA163+Agosto!AA163+Septiembre!AA163+'Octubre '!AA163+Noviembre!AA163+'Diciembre '!AA163</f>
        <v>0</v>
      </c>
      <c r="AB163" s="4">
        <f>+Enero!AB163+Febrero!AB163+MARZO!AB163+'Abril '!AB163+'Mayo '!AB163+Junio!AB163+Julio!AB163+Agosto!AB163+Septiembre!AB163+'Octubre '!AB163+Noviembre!AB163+'Diciembre '!AB163</f>
        <v>0</v>
      </c>
      <c r="AC163" s="4">
        <f>+Enero!AC163+Febrero!AC163+MARZO!AC163+'Abril '!AC163+'Mayo '!AC163+Junio!AC163+Julio!AC163+Agosto!AC163+Septiembre!AC163+'Octubre '!AC163+Noviembre!AC163+'Diciembre '!AC163</f>
        <v>0</v>
      </c>
      <c r="AD163" s="4">
        <f>+Enero!AD163+Febrero!AD163+MARZO!AD163+'Abril '!AD163+'Mayo '!AD163+Junio!AD163+Julio!AD163+Agosto!AD163+Septiembre!AD163+'Octubre '!AD163+Noviembre!AD163+'Diciembre '!AD163</f>
        <v>0</v>
      </c>
      <c r="AE163" s="4">
        <f>+Enero!AE163+Febrero!AE163+MARZO!AE163+'Abril '!AE163+'Mayo '!AE163+Junio!AE163+Julio!AE163+Agosto!AE163+Septiembre!AE163+'Octubre '!AE163+Noviembre!AE163+'Diciembre '!AE163</f>
        <v>0</v>
      </c>
      <c r="AF163" s="4">
        <f>+Enero!AF163+Febrero!AF163+MARZO!AF163+'Abril '!AF163+'Mayo '!AF163+Junio!AF163+Julio!AF163+Agosto!AF163+Septiembre!AF163+'Octubre '!AF163+Noviembre!AF163+'Diciembre '!AF163</f>
        <v>0</v>
      </c>
      <c r="AG163" s="4">
        <f>+Enero!AG163+Febrero!AG163+MARZO!AG163+'Abril '!AG163+'Mayo '!AG163+Junio!AG163+Julio!AG163+Agosto!AG163+Septiembre!AG163+'Octubre '!AG163+Noviembre!AG163+'Diciembre '!AG163</f>
        <v>0</v>
      </c>
      <c r="AH163" s="4">
        <f>+Enero!AH163+Febrero!AH163+MARZO!AH163+'Abril '!AH163+'Mayo '!AH163+Junio!AH163+Julio!AH163+Agosto!AH163+Septiembre!AH163+'Octubre '!AH163+Noviembre!AH163+'Diciembre '!AH163</f>
        <v>0</v>
      </c>
      <c r="AI163" s="4">
        <f>+Enero!AI163+Febrero!AI163+MARZO!AI163+'Abril '!AI163+'Mayo '!AI163+Junio!AI163+Julio!AI163+Agosto!AI163+Septiembre!AI163+'Octubre '!AI163+Noviembre!AI163+'Diciembre '!AI163</f>
        <v>0</v>
      </c>
      <c r="AJ163" s="4">
        <f>+Enero!AJ163+Febrero!AJ163+MARZO!AJ163+'Abril '!AJ163+'Mayo '!AJ163+Junio!AJ163+Julio!AJ163+Agosto!AJ163+Septiembre!AJ163+'Octubre '!AJ163+Noviembre!AJ163+'Diciembre '!AJ163</f>
        <v>0</v>
      </c>
      <c r="AK163" s="4">
        <f>+Enero!AK163+Febrero!AK163+MARZO!AK163+'Abril '!AK163+'Mayo '!AK163+Junio!AK163+Julio!AK163+Agosto!AK163+Septiembre!AK163+'Octubre '!AK163+Noviembre!AK163+'Diciembre '!AK163</f>
        <v>0</v>
      </c>
      <c r="AL163" s="4">
        <f>+Enero!AL163+Febrero!AL163+MARZO!AL163+'Abril '!AL163+'Mayo '!AL163+Junio!AL163+Julio!AL163+Agosto!AL163+Septiembre!AL163+'Octubre '!AL163+Noviembre!AL163+'Diciembre '!AL163</f>
        <v>0</v>
      </c>
      <c r="AM163" s="4">
        <f>+Enero!AM163+Febrero!AM163+MARZO!AM163+'Abril '!AM163+'Mayo '!AM163+Junio!AM163+Julio!AM163+Agosto!AM163+Septiembre!AM163+'Octubre '!AM163+Noviembre!AM163+'Diciembre '!AM163</f>
        <v>0</v>
      </c>
      <c r="AN163" s="4">
        <f>+Enero!AN163+Febrero!AN163+MARZO!AN163+'Abril '!AN163+'Mayo '!AN163+Junio!AN163+Julio!AN163+Agosto!AN163+Septiembre!AN163+'Octubre '!AN163+Noviembre!AN163+'Diciembre '!AN163</f>
        <v>0</v>
      </c>
      <c r="AO163" s="4">
        <f>+Enero!AO163+Febrero!AO163+MARZO!AO163+'Abril '!AO163+'Mayo '!AO163+Junio!AO163+Julio!AO163+Agosto!AO163+Septiembre!AO163+'Octubre '!AO163+Noviembre!AO163+'Diciembre '!AO163</f>
        <v>0</v>
      </c>
      <c r="AP163" s="4">
        <f>+Enero!AP163+Febrero!AP163+MARZO!AP163+'Abril '!AP163+'Mayo '!AP163+Junio!AP163+Julio!AP163+Agosto!AP163+Septiembre!AP163+'Octubre '!AP163+Noviembre!AP163+'Diciembre '!AP163</f>
        <v>0</v>
      </c>
      <c r="AQ163" s="4">
        <f>+Enero!AQ163+Febrero!AQ163+MARZO!AQ163+'Abril '!AQ163+'Mayo '!AQ163+Junio!AQ163+Julio!AQ163+Agosto!AQ163+Septiembre!AQ163+'Octubre '!AQ163+Noviembre!AQ163+'Diciembre '!AQ163</f>
        <v>0</v>
      </c>
      <c r="AR163" s="4">
        <f>+Enero!AR163+Febrero!AR163+MARZO!AR163+'Abril '!AR163+'Mayo '!AR163+Junio!AR163+Julio!AR163+Agosto!AR163+Septiembre!AR163+'Octubre '!AR163+Noviembre!AR163+'Diciembre '!AR163</f>
        <v>0</v>
      </c>
      <c r="AS163" s="4">
        <f>+Enero!AS163+Febrero!AS163+MARZO!AS163+'Abril '!AS163+'Mayo '!AS163+Junio!AS163+Julio!AS163+Agosto!AS163+Septiembre!AS163+'Octubre '!AS163+Noviembre!AS163+'Diciembre '!AS163</f>
        <v>0</v>
      </c>
      <c r="AT163" s="305"/>
      <c r="AU163" s="52"/>
      <c r="CA163" s="195" t="str">
        <f t="shared" si="9"/>
        <v/>
      </c>
      <c r="CG163" s="195">
        <f t="shared" si="10"/>
        <v>0</v>
      </c>
    </row>
    <row r="164" spans="1:85" x14ac:dyDescent="0.2">
      <c r="A164" s="158" t="s">
        <v>176</v>
      </c>
      <c r="B164" s="313">
        <f t="shared" si="7"/>
        <v>734</v>
      </c>
      <c r="C164" s="314">
        <f t="shared" si="8"/>
        <v>344</v>
      </c>
      <c r="D164" s="315">
        <f t="shared" si="8"/>
        <v>390</v>
      </c>
      <c r="E164" s="4">
        <f>+Enero!E164+Febrero!E164+MARZO!E164+'Abril '!E164+'Mayo '!E164+Junio!E164+Julio!E164+Agosto!E164+Septiembre!E164+'Octubre '!E164+Noviembre!E164+'Diciembre '!E164</f>
        <v>51</v>
      </c>
      <c r="F164" s="4">
        <f>+Enero!F164+Febrero!F164+MARZO!F164+'Abril '!F164+'Mayo '!F164+Junio!F164+Julio!F164+Agosto!F164+Septiembre!F164+'Octubre '!F164+Noviembre!F164+'Diciembre '!F164</f>
        <v>48</v>
      </c>
      <c r="G164" s="4">
        <f>+Enero!G164+Febrero!G164+MARZO!G164+'Abril '!G164+'Mayo '!G164+Junio!G164+Julio!G164+Agosto!G164+Septiembre!G164+'Octubre '!G164+Noviembre!G164+'Diciembre '!G164</f>
        <v>16</v>
      </c>
      <c r="H164" s="4">
        <f>+Enero!H164+Febrero!H164+MARZO!H164+'Abril '!H164+'Mayo '!H164+Junio!H164+Julio!H164+Agosto!H164+Septiembre!H164+'Octubre '!H164+Noviembre!H164+'Diciembre '!H164</f>
        <v>14</v>
      </c>
      <c r="I164" s="4">
        <f>+Enero!I164+Febrero!I164+MARZO!I164+'Abril '!I164+'Mayo '!I164+Junio!I164+Julio!I164+Agosto!I164+Septiembre!I164+'Octubre '!I164+Noviembre!I164+'Diciembre '!I164</f>
        <v>16</v>
      </c>
      <c r="J164" s="4">
        <f>+Enero!J164+Febrero!J164+MARZO!J164+'Abril '!J164+'Mayo '!J164+Junio!J164+Julio!J164+Agosto!J164+Septiembre!J164+'Octubre '!J164+Noviembre!J164+'Diciembre '!J164</f>
        <v>19</v>
      </c>
      <c r="K164" s="4">
        <f>+Enero!K164+Febrero!K164+MARZO!K164+'Abril '!K164+'Mayo '!K164+Junio!K164+Julio!K164+Agosto!K164+Septiembre!K164+'Octubre '!K164+Noviembre!K164+'Diciembre '!K164</f>
        <v>4</v>
      </c>
      <c r="L164" s="4">
        <f>+Enero!L164+Febrero!L164+MARZO!L164+'Abril '!L164+'Mayo '!L164+Junio!L164+Julio!L164+Agosto!L164+Septiembre!L164+'Octubre '!L164+Noviembre!L164+'Diciembre '!L164</f>
        <v>8</v>
      </c>
      <c r="M164" s="4">
        <f>+Enero!M164+Febrero!M164+MARZO!M164+'Abril '!M164+'Mayo '!M164+Junio!M164+Julio!M164+Agosto!M164+Septiembre!M164+'Octubre '!M164+Noviembre!M164+'Diciembre '!M164</f>
        <v>1</v>
      </c>
      <c r="N164" s="4">
        <f>+Enero!N164+Febrero!N164+MARZO!N164+'Abril '!N164+'Mayo '!N164+Junio!N164+Julio!N164+Agosto!N164+Septiembre!N164+'Octubre '!N164+Noviembre!N164+'Diciembre '!N164</f>
        <v>0</v>
      </c>
      <c r="O164" s="4">
        <f>+Enero!O164+Febrero!O164+MARZO!O164+'Abril '!O164+'Mayo '!O164+Junio!O164+Julio!O164+Agosto!O164+Septiembre!O164+'Octubre '!O164+Noviembre!O164+'Diciembre '!O164</f>
        <v>1</v>
      </c>
      <c r="P164" s="4">
        <f>+Enero!P164+Febrero!P164+MARZO!P164+'Abril '!P164+'Mayo '!P164+Junio!P164+Julio!P164+Agosto!P164+Septiembre!P164+'Octubre '!P164+Noviembre!P164+'Diciembre '!P164</f>
        <v>2</v>
      </c>
      <c r="Q164" s="4">
        <f>+Enero!Q164+Febrero!Q164+MARZO!Q164+'Abril '!Q164+'Mayo '!Q164+Junio!Q164+Julio!Q164+Agosto!Q164+Septiembre!Q164+'Octubre '!Q164+Noviembre!Q164+'Diciembre '!Q164</f>
        <v>1</v>
      </c>
      <c r="R164" s="4">
        <f>+Enero!R164+Febrero!R164+MARZO!R164+'Abril '!R164+'Mayo '!R164+Junio!R164+Julio!R164+Agosto!R164+Septiembre!R164+'Octubre '!R164+Noviembre!R164+'Diciembre '!R164</f>
        <v>0</v>
      </c>
      <c r="S164" s="4">
        <f>+Enero!S164+Febrero!S164+MARZO!S164+'Abril '!S164+'Mayo '!S164+Junio!S164+Julio!S164+Agosto!S164+Septiembre!S164+'Octubre '!S164+Noviembre!S164+'Diciembre '!S164</f>
        <v>0</v>
      </c>
      <c r="T164" s="4">
        <f>+Enero!T164+Febrero!T164+MARZO!T164+'Abril '!T164+'Mayo '!T164+Junio!T164+Julio!T164+Agosto!T164+Septiembre!T164+'Octubre '!T164+Noviembre!T164+'Diciembre '!T164</f>
        <v>0</v>
      </c>
      <c r="U164" s="4">
        <f>+Enero!U164+Febrero!U164+MARZO!U164+'Abril '!U164+'Mayo '!U164+Junio!U164+Julio!U164+Agosto!U164+Septiembre!U164+'Octubre '!U164+Noviembre!U164+'Diciembre '!U164</f>
        <v>2</v>
      </c>
      <c r="V164" s="4">
        <f>+Enero!V164+Febrero!V164+MARZO!V164+'Abril '!V164+'Mayo '!V164+Junio!V164+Julio!V164+Agosto!V164+Septiembre!V164+'Octubre '!V164+Noviembre!V164+'Diciembre '!V164</f>
        <v>6</v>
      </c>
      <c r="W164" s="4">
        <f>+Enero!W164+Febrero!W164+MARZO!W164+'Abril '!W164+'Mayo '!W164+Junio!W164+Julio!W164+Agosto!W164+Septiembre!W164+'Octubre '!W164+Noviembre!W164+'Diciembre '!W164</f>
        <v>1</v>
      </c>
      <c r="X164" s="4">
        <f>+Enero!X164+Febrero!X164+MARZO!X164+'Abril '!X164+'Mayo '!X164+Junio!X164+Julio!X164+Agosto!X164+Septiembre!X164+'Octubre '!X164+Noviembre!X164+'Diciembre '!X164</f>
        <v>4</v>
      </c>
      <c r="Y164" s="4">
        <f>+Enero!Y164+Febrero!Y164+MARZO!Y164+'Abril '!Y164+'Mayo '!Y164+Junio!Y164+Julio!Y164+Agosto!Y164+Septiembre!Y164+'Octubre '!Y164+Noviembre!Y164+'Diciembre '!Y164</f>
        <v>4</v>
      </c>
      <c r="Z164" s="4">
        <f>+Enero!Z164+Febrero!Z164+MARZO!Z164+'Abril '!Z164+'Mayo '!Z164+Junio!Z164+Julio!Z164+Agosto!Z164+Septiembre!Z164+'Octubre '!Z164+Noviembre!Z164+'Diciembre '!Z164</f>
        <v>4</v>
      </c>
      <c r="AA164" s="4">
        <f>+Enero!AA164+Febrero!AA164+MARZO!AA164+'Abril '!AA164+'Mayo '!AA164+Junio!AA164+Julio!AA164+Agosto!AA164+Septiembre!AA164+'Octubre '!AA164+Noviembre!AA164+'Diciembre '!AA164</f>
        <v>2</v>
      </c>
      <c r="AB164" s="4">
        <f>+Enero!AB164+Febrero!AB164+MARZO!AB164+'Abril '!AB164+'Mayo '!AB164+Junio!AB164+Julio!AB164+Agosto!AB164+Septiembre!AB164+'Octubre '!AB164+Noviembre!AB164+'Diciembre '!AB164</f>
        <v>10</v>
      </c>
      <c r="AC164" s="4">
        <f>+Enero!AC164+Febrero!AC164+MARZO!AC164+'Abril '!AC164+'Mayo '!AC164+Junio!AC164+Julio!AC164+Agosto!AC164+Septiembre!AC164+'Octubre '!AC164+Noviembre!AC164+'Diciembre '!AC164</f>
        <v>3</v>
      </c>
      <c r="AD164" s="4">
        <f>+Enero!AD164+Febrero!AD164+MARZO!AD164+'Abril '!AD164+'Mayo '!AD164+Junio!AD164+Julio!AD164+Agosto!AD164+Septiembre!AD164+'Octubre '!AD164+Noviembre!AD164+'Diciembre '!AD164</f>
        <v>9</v>
      </c>
      <c r="AE164" s="4">
        <f>+Enero!AE164+Febrero!AE164+MARZO!AE164+'Abril '!AE164+'Mayo '!AE164+Junio!AE164+Julio!AE164+Agosto!AE164+Septiembre!AE164+'Octubre '!AE164+Noviembre!AE164+'Diciembre '!AE164</f>
        <v>14</v>
      </c>
      <c r="AF164" s="4">
        <f>+Enero!AF164+Febrero!AF164+MARZO!AF164+'Abril '!AF164+'Mayo '!AF164+Junio!AF164+Julio!AF164+Agosto!AF164+Septiembre!AF164+'Octubre '!AF164+Noviembre!AF164+'Diciembre '!AF164</f>
        <v>22</v>
      </c>
      <c r="AG164" s="4">
        <f>+Enero!AG164+Febrero!AG164+MARZO!AG164+'Abril '!AG164+'Mayo '!AG164+Junio!AG164+Julio!AG164+Agosto!AG164+Septiembre!AG164+'Octubre '!AG164+Noviembre!AG164+'Diciembre '!AG164</f>
        <v>21</v>
      </c>
      <c r="AH164" s="4">
        <f>+Enero!AH164+Febrero!AH164+MARZO!AH164+'Abril '!AH164+'Mayo '!AH164+Junio!AH164+Julio!AH164+Agosto!AH164+Septiembre!AH164+'Octubre '!AH164+Noviembre!AH164+'Diciembre '!AH164</f>
        <v>25</v>
      </c>
      <c r="AI164" s="4">
        <f>+Enero!AI164+Febrero!AI164+MARZO!AI164+'Abril '!AI164+'Mayo '!AI164+Junio!AI164+Julio!AI164+Agosto!AI164+Septiembre!AI164+'Octubre '!AI164+Noviembre!AI164+'Diciembre '!AI164</f>
        <v>25</v>
      </c>
      <c r="AJ164" s="4">
        <f>+Enero!AJ164+Febrero!AJ164+MARZO!AJ164+'Abril '!AJ164+'Mayo '!AJ164+Junio!AJ164+Julio!AJ164+Agosto!AJ164+Septiembre!AJ164+'Octubre '!AJ164+Noviembre!AJ164+'Diciembre '!AJ164</f>
        <v>32</v>
      </c>
      <c r="AK164" s="4">
        <f>+Enero!AK164+Febrero!AK164+MARZO!AK164+'Abril '!AK164+'Mayo '!AK164+Junio!AK164+Julio!AK164+Agosto!AK164+Septiembre!AK164+'Octubre '!AK164+Noviembre!AK164+'Diciembre '!AK164</f>
        <v>32</v>
      </c>
      <c r="AL164" s="4">
        <f>+Enero!AL164+Febrero!AL164+MARZO!AL164+'Abril '!AL164+'Mayo '!AL164+Junio!AL164+Julio!AL164+Agosto!AL164+Septiembre!AL164+'Octubre '!AL164+Noviembre!AL164+'Diciembre '!AL164</f>
        <v>29</v>
      </c>
      <c r="AM164" s="4">
        <f>+Enero!AM164+Febrero!AM164+MARZO!AM164+'Abril '!AM164+'Mayo '!AM164+Junio!AM164+Julio!AM164+Agosto!AM164+Septiembre!AM164+'Octubre '!AM164+Noviembre!AM164+'Diciembre '!AM164</f>
        <v>36</v>
      </c>
      <c r="AN164" s="4">
        <f>+Enero!AN164+Febrero!AN164+MARZO!AN164+'Abril '!AN164+'Mayo '!AN164+Junio!AN164+Julio!AN164+Agosto!AN164+Septiembre!AN164+'Octubre '!AN164+Noviembre!AN164+'Diciembre '!AN164</f>
        <v>35</v>
      </c>
      <c r="AO164" s="4">
        <f>+Enero!AO164+Febrero!AO164+MARZO!AO164+'Abril '!AO164+'Mayo '!AO164+Junio!AO164+Julio!AO164+Agosto!AO164+Septiembre!AO164+'Octubre '!AO164+Noviembre!AO164+'Diciembre '!AO164</f>
        <v>114</v>
      </c>
      <c r="AP164" s="4">
        <f>+Enero!AP164+Febrero!AP164+MARZO!AP164+'Abril '!AP164+'Mayo '!AP164+Junio!AP164+Julio!AP164+Agosto!AP164+Septiembre!AP164+'Octubre '!AP164+Noviembre!AP164+'Diciembre '!AP164</f>
        <v>123</v>
      </c>
      <c r="AQ164" s="4">
        <f>+Enero!AQ164+Febrero!AQ164+MARZO!AQ164+'Abril '!AQ164+'Mayo '!AQ164+Junio!AQ164+Julio!AQ164+Agosto!AQ164+Septiembre!AQ164+'Octubre '!AQ164+Noviembre!AQ164+'Diciembre '!AQ164</f>
        <v>77</v>
      </c>
      <c r="AR164" s="4">
        <f>+Enero!AR164+Febrero!AR164+MARZO!AR164+'Abril '!AR164+'Mayo '!AR164+Junio!AR164+Julio!AR164+Agosto!AR164+Septiembre!AR164+'Octubre '!AR164+Noviembre!AR164+'Diciembre '!AR164</f>
        <v>240</v>
      </c>
      <c r="AS164" s="4">
        <f>+Enero!AS164+Febrero!AS164+MARZO!AS164+'Abril '!AS164+'Mayo '!AS164+Junio!AS164+Julio!AS164+Agosto!AS164+Septiembre!AS164+'Octubre '!AS164+Noviembre!AS164+'Diciembre '!AS164</f>
        <v>417</v>
      </c>
      <c r="AT164" s="305"/>
      <c r="AU164" s="52"/>
      <c r="CA164" s="195" t="str">
        <f t="shared" si="9"/>
        <v/>
      </c>
      <c r="CG164" s="195">
        <f t="shared" si="10"/>
        <v>0</v>
      </c>
    </row>
    <row r="165" spans="1:85" x14ac:dyDescent="0.2">
      <c r="A165" s="158" t="s">
        <v>177</v>
      </c>
      <c r="B165" s="313">
        <f t="shared" si="7"/>
        <v>0</v>
      </c>
      <c r="C165" s="314">
        <f t="shared" si="8"/>
        <v>0</v>
      </c>
      <c r="D165" s="315">
        <f t="shared" si="8"/>
        <v>0</v>
      </c>
      <c r="E165" s="4">
        <f>+Enero!E165+Febrero!E165+MARZO!E165+'Abril '!E165+'Mayo '!E165+Junio!E165+Julio!E165+Agosto!E165+Septiembre!E165+'Octubre '!E165+Noviembre!E165+'Diciembre '!E165</f>
        <v>0</v>
      </c>
      <c r="F165" s="4">
        <f>+Enero!F165+Febrero!F165+MARZO!F165+'Abril '!F165+'Mayo '!F165+Junio!F165+Julio!F165+Agosto!F165+Septiembre!F165+'Octubre '!F165+Noviembre!F165+'Diciembre '!F165</f>
        <v>0</v>
      </c>
      <c r="G165" s="4">
        <f>+Enero!G165+Febrero!G165+MARZO!G165+'Abril '!G165+'Mayo '!G165+Junio!G165+Julio!G165+Agosto!G165+Septiembre!G165+'Octubre '!G165+Noviembre!G165+'Diciembre '!G165</f>
        <v>0</v>
      </c>
      <c r="H165" s="4">
        <f>+Enero!H165+Febrero!H165+MARZO!H165+'Abril '!H165+'Mayo '!H165+Junio!H165+Julio!H165+Agosto!H165+Septiembre!H165+'Octubre '!H165+Noviembre!H165+'Diciembre '!H165</f>
        <v>0</v>
      </c>
      <c r="I165" s="4">
        <f>+Enero!I165+Febrero!I165+MARZO!I165+'Abril '!I165+'Mayo '!I165+Junio!I165+Julio!I165+Agosto!I165+Septiembre!I165+'Octubre '!I165+Noviembre!I165+'Diciembre '!I165</f>
        <v>0</v>
      </c>
      <c r="J165" s="4">
        <f>+Enero!J165+Febrero!J165+MARZO!J165+'Abril '!J165+'Mayo '!J165+Junio!J165+Julio!J165+Agosto!J165+Septiembre!J165+'Octubre '!J165+Noviembre!J165+'Diciembre '!J165</f>
        <v>0</v>
      </c>
      <c r="K165" s="4">
        <f>+Enero!K165+Febrero!K165+MARZO!K165+'Abril '!K165+'Mayo '!K165+Junio!K165+Julio!K165+Agosto!K165+Septiembre!K165+'Octubre '!K165+Noviembre!K165+'Diciembre '!K165</f>
        <v>0</v>
      </c>
      <c r="L165" s="4">
        <f>+Enero!L165+Febrero!L165+MARZO!L165+'Abril '!L165+'Mayo '!L165+Junio!L165+Julio!L165+Agosto!L165+Septiembre!L165+'Octubre '!L165+Noviembre!L165+'Diciembre '!L165</f>
        <v>0</v>
      </c>
      <c r="M165" s="4">
        <f>+Enero!M165+Febrero!M165+MARZO!M165+'Abril '!M165+'Mayo '!M165+Junio!M165+Julio!M165+Agosto!M165+Septiembre!M165+'Octubre '!M165+Noviembre!M165+'Diciembre '!M165</f>
        <v>0</v>
      </c>
      <c r="N165" s="4">
        <f>+Enero!N165+Febrero!N165+MARZO!N165+'Abril '!N165+'Mayo '!N165+Junio!N165+Julio!N165+Agosto!N165+Septiembre!N165+'Octubre '!N165+Noviembre!N165+'Diciembre '!N165</f>
        <v>0</v>
      </c>
      <c r="O165" s="4">
        <f>+Enero!O165+Febrero!O165+MARZO!O165+'Abril '!O165+'Mayo '!O165+Junio!O165+Julio!O165+Agosto!O165+Septiembre!O165+'Octubre '!O165+Noviembre!O165+'Diciembre '!O165</f>
        <v>0</v>
      </c>
      <c r="P165" s="4">
        <f>+Enero!P165+Febrero!P165+MARZO!P165+'Abril '!P165+'Mayo '!P165+Junio!P165+Julio!P165+Agosto!P165+Septiembre!P165+'Octubre '!P165+Noviembre!P165+'Diciembre '!P165</f>
        <v>0</v>
      </c>
      <c r="Q165" s="4">
        <f>+Enero!Q165+Febrero!Q165+MARZO!Q165+'Abril '!Q165+'Mayo '!Q165+Junio!Q165+Julio!Q165+Agosto!Q165+Septiembre!Q165+'Octubre '!Q165+Noviembre!Q165+'Diciembre '!Q165</f>
        <v>0</v>
      </c>
      <c r="R165" s="4">
        <f>+Enero!R165+Febrero!R165+MARZO!R165+'Abril '!R165+'Mayo '!R165+Junio!R165+Julio!R165+Agosto!R165+Septiembre!R165+'Octubre '!R165+Noviembre!R165+'Diciembre '!R165</f>
        <v>0</v>
      </c>
      <c r="S165" s="4">
        <f>+Enero!S165+Febrero!S165+MARZO!S165+'Abril '!S165+'Mayo '!S165+Junio!S165+Julio!S165+Agosto!S165+Septiembre!S165+'Octubre '!S165+Noviembre!S165+'Diciembre '!S165</f>
        <v>0</v>
      </c>
      <c r="T165" s="4">
        <f>+Enero!T165+Febrero!T165+MARZO!T165+'Abril '!T165+'Mayo '!T165+Junio!T165+Julio!T165+Agosto!T165+Septiembre!T165+'Octubre '!T165+Noviembre!T165+'Diciembre '!T165</f>
        <v>0</v>
      </c>
      <c r="U165" s="4">
        <f>+Enero!U165+Febrero!U165+MARZO!U165+'Abril '!U165+'Mayo '!U165+Junio!U165+Julio!U165+Agosto!U165+Septiembre!U165+'Octubre '!U165+Noviembre!U165+'Diciembre '!U165</f>
        <v>0</v>
      </c>
      <c r="V165" s="4">
        <f>+Enero!V165+Febrero!V165+MARZO!V165+'Abril '!V165+'Mayo '!V165+Junio!V165+Julio!V165+Agosto!V165+Septiembre!V165+'Octubre '!V165+Noviembre!V165+'Diciembre '!V165</f>
        <v>0</v>
      </c>
      <c r="W165" s="4">
        <f>+Enero!W165+Febrero!W165+MARZO!W165+'Abril '!W165+'Mayo '!W165+Junio!W165+Julio!W165+Agosto!W165+Septiembre!W165+'Octubre '!W165+Noviembre!W165+'Diciembre '!W165</f>
        <v>0</v>
      </c>
      <c r="X165" s="4">
        <f>+Enero!X165+Febrero!X165+MARZO!X165+'Abril '!X165+'Mayo '!X165+Junio!X165+Julio!X165+Agosto!X165+Septiembre!X165+'Octubre '!X165+Noviembre!X165+'Diciembre '!X165</f>
        <v>0</v>
      </c>
      <c r="Y165" s="4">
        <f>+Enero!Y165+Febrero!Y165+MARZO!Y165+'Abril '!Y165+'Mayo '!Y165+Junio!Y165+Julio!Y165+Agosto!Y165+Septiembre!Y165+'Octubre '!Y165+Noviembre!Y165+'Diciembre '!Y165</f>
        <v>0</v>
      </c>
      <c r="Z165" s="4">
        <f>+Enero!Z165+Febrero!Z165+MARZO!Z165+'Abril '!Z165+'Mayo '!Z165+Junio!Z165+Julio!Z165+Agosto!Z165+Septiembre!Z165+'Octubre '!Z165+Noviembre!Z165+'Diciembre '!Z165</f>
        <v>0</v>
      </c>
      <c r="AA165" s="4">
        <f>+Enero!AA165+Febrero!AA165+MARZO!AA165+'Abril '!AA165+'Mayo '!AA165+Junio!AA165+Julio!AA165+Agosto!AA165+Septiembre!AA165+'Octubre '!AA165+Noviembre!AA165+'Diciembre '!AA165</f>
        <v>0</v>
      </c>
      <c r="AB165" s="4">
        <f>+Enero!AB165+Febrero!AB165+MARZO!AB165+'Abril '!AB165+'Mayo '!AB165+Junio!AB165+Julio!AB165+Agosto!AB165+Septiembre!AB165+'Octubre '!AB165+Noviembre!AB165+'Diciembre '!AB165</f>
        <v>0</v>
      </c>
      <c r="AC165" s="4">
        <f>+Enero!AC165+Febrero!AC165+MARZO!AC165+'Abril '!AC165+'Mayo '!AC165+Junio!AC165+Julio!AC165+Agosto!AC165+Septiembre!AC165+'Octubre '!AC165+Noviembre!AC165+'Diciembre '!AC165</f>
        <v>0</v>
      </c>
      <c r="AD165" s="4">
        <f>+Enero!AD165+Febrero!AD165+MARZO!AD165+'Abril '!AD165+'Mayo '!AD165+Junio!AD165+Julio!AD165+Agosto!AD165+Septiembre!AD165+'Octubre '!AD165+Noviembre!AD165+'Diciembre '!AD165</f>
        <v>0</v>
      </c>
      <c r="AE165" s="4">
        <f>+Enero!AE165+Febrero!AE165+MARZO!AE165+'Abril '!AE165+'Mayo '!AE165+Junio!AE165+Julio!AE165+Agosto!AE165+Septiembre!AE165+'Octubre '!AE165+Noviembre!AE165+'Diciembre '!AE165</f>
        <v>0</v>
      </c>
      <c r="AF165" s="4">
        <f>+Enero!AF165+Febrero!AF165+MARZO!AF165+'Abril '!AF165+'Mayo '!AF165+Junio!AF165+Julio!AF165+Agosto!AF165+Septiembre!AF165+'Octubre '!AF165+Noviembre!AF165+'Diciembre '!AF165</f>
        <v>0</v>
      </c>
      <c r="AG165" s="4">
        <f>+Enero!AG165+Febrero!AG165+MARZO!AG165+'Abril '!AG165+'Mayo '!AG165+Junio!AG165+Julio!AG165+Agosto!AG165+Septiembre!AG165+'Octubre '!AG165+Noviembre!AG165+'Diciembre '!AG165</f>
        <v>0</v>
      </c>
      <c r="AH165" s="4">
        <f>+Enero!AH165+Febrero!AH165+MARZO!AH165+'Abril '!AH165+'Mayo '!AH165+Junio!AH165+Julio!AH165+Agosto!AH165+Septiembre!AH165+'Octubre '!AH165+Noviembre!AH165+'Diciembre '!AH165</f>
        <v>0</v>
      </c>
      <c r="AI165" s="4">
        <f>+Enero!AI165+Febrero!AI165+MARZO!AI165+'Abril '!AI165+'Mayo '!AI165+Junio!AI165+Julio!AI165+Agosto!AI165+Septiembre!AI165+'Octubre '!AI165+Noviembre!AI165+'Diciembre '!AI165</f>
        <v>0</v>
      </c>
      <c r="AJ165" s="4">
        <f>+Enero!AJ165+Febrero!AJ165+MARZO!AJ165+'Abril '!AJ165+'Mayo '!AJ165+Junio!AJ165+Julio!AJ165+Agosto!AJ165+Septiembre!AJ165+'Octubre '!AJ165+Noviembre!AJ165+'Diciembre '!AJ165</f>
        <v>0</v>
      </c>
      <c r="AK165" s="4">
        <f>+Enero!AK165+Febrero!AK165+MARZO!AK165+'Abril '!AK165+'Mayo '!AK165+Junio!AK165+Julio!AK165+Agosto!AK165+Septiembre!AK165+'Octubre '!AK165+Noviembre!AK165+'Diciembre '!AK165</f>
        <v>0</v>
      </c>
      <c r="AL165" s="4">
        <f>+Enero!AL165+Febrero!AL165+MARZO!AL165+'Abril '!AL165+'Mayo '!AL165+Junio!AL165+Julio!AL165+Agosto!AL165+Septiembre!AL165+'Octubre '!AL165+Noviembre!AL165+'Diciembre '!AL165</f>
        <v>0</v>
      </c>
      <c r="AM165" s="4">
        <f>+Enero!AM165+Febrero!AM165+MARZO!AM165+'Abril '!AM165+'Mayo '!AM165+Junio!AM165+Julio!AM165+Agosto!AM165+Septiembre!AM165+'Octubre '!AM165+Noviembre!AM165+'Diciembre '!AM165</f>
        <v>0</v>
      </c>
      <c r="AN165" s="4">
        <f>+Enero!AN165+Febrero!AN165+MARZO!AN165+'Abril '!AN165+'Mayo '!AN165+Junio!AN165+Julio!AN165+Agosto!AN165+Septiembre!AN165+'Octubre '!AN165+Noviembre!AN165+'Diciembre '!AN165</f>
        <v>0</v>
      </c>
      <c r="AO165" s="4">
        <f>+Enero!AO165+Febrero!AO165+MARZO!AO165+'Abril '!AO165+'Mayo '!AO165+Junio!AO165+Julio!AO165+Agosto!AO165+Septiembre!AO165+'Octubre '!AO165+Noviembre!AO165+'Diciembre '!AO165</f>
        <v>0</v>
      </c>
      <c r="AP165" s="4">
        <f>+Enero!AP165+Febrero!AP165+MARZO!AP165+'Abril '!AP165+'Mayo '!AP165+Junio!AP165+Julio!AP165+Agosto!AP165+Septiembre!AP165+'Octubre '!AP165+Noviembre!AP165+'Diciembre '!AP165</f>
        <v>0</v>
      </c>
      <c r="AQ165" s="4">
        <f>+Enero!AQ165+Febrero!AQ165+MARZO!AQ165+'Abril '!AQ165+'Mayo '!AQ165+Junio!AQ165+Julio!AQ165+Agosto!AQ165+Septiembre!AQ165+'Octubre '!AQ165+Noviembre!AQ165+'Diciembre '!AQ165</f>
        <v>0</v>
      </c>
      <c r="AR165" s="4">
        <f>+Enero!AR165+Febrero!AR165+MARZO!AR165+'Abril '!AR165+'Mayo '!AR165+Junio!AR165+Julio!AR165+Agosto!AR165+Septiembre!AR165+'Octubre '!AR165+Noviembre!AR165+'Diciembre '!AR165</f>
        <v>0</v>
      </c>
      <c r="AS165" s="4">
        <f>+Enero!AS165+Febrero!AS165+MARZO!AS165+'Abril '!AS165+'Mayo '!AS165+Junio!AS165+Julio!AS165+Agosto!AS165+Septiembre!AS165+'Octubre '!AS165+Noviembre!AS165+'Diciembre '!AS165</f>
        <v>0</v>
      </c>
      <c r="AT165" s="305"/>
      <c r="AU165" s="52"/>
      <c r="CA165" s="195" t="str">
        <f t="shared" si="9"/>
        <v/>
      </c>
      <c r="CG165" s="195">
        <f t="shared" si="10"/>
        <v>0</v>
      </c>
    </row>
    <row r="166" spans="1:85" x14ac:dyDescent="0.2">
      <c r="A166" s="158" t="s">
        <v>178</v>
      </c>
      <c r="B166" s="313">
        <f t="shared" si="7"/>
        <v>0</v>
      </c>
      <c r="C166" s="314">
        <f t="shared" si="8"/>
        <v>0</v>
      </c>
      <c r="D166" s="315">
        <f t="shared" si="8"/>
        <v>0</v>
      </c>
      <c r="E166" s="4">
        <f>+Enero!E166+Febrero!E166+MARZO!E166+'Abril '!E166+'Mayo '!E166+Junio!E166+Julio!E166+Agosto!E166+Septiembre!E166+'Octubre '!E166+Noviembre!E166+'Diciembre '!E166</f>
        <v>0</v>
      </c>
      <c r="F166" s="4">
        <f>+Enero!F166+Febrero!F166+MARZO!F166+'Abril '!F166+'Mayo '!F166+Junio!F166+Julio!F166+Agosto!F166+Septiembre!F166+'Octubre '!F166+Noviembre!F166+'Diciembre '!F166</f>
        <v>0</v>
      </c>
      <c r="G166" s="4">
        <f>+Enero!G166+Febrero!G166+MARZO!G166+'Abril '!G166+'Mayo '!G166+Junio!G166+Julio!G166+Agosto!G166+Septiembre!G166+'Octubre '!G166+Noviembre!G166+'Diciembre '!G166</f>
        <v>0</v>
      </c>
      <c r="H166" s="4">
        <f>+Enero!H166+Febrero!H166+MARZO!H166+'Abril '!H166+'Mayo '!H166+Junio!H166+Julio!H166+Agosto!H166+Septiembre!H166+'Octubre '!H166+Noviembre!H166+'Diciembre '!H166</f>
        <v>0</v>
      </c>
      <c r="I166" s="4">
        <f>+Enero!I166+Febrero!I166+MARZO!I166+'Abril '!I166+'Mayo '!I166+Junio!I166+Julio!I166+Agosto!I166+Septiembre!I166+'Octubre '!I166+Noviembre!I166+'Diciembre '!I166</f>
        <v>0</v>
      </c>
      <c r="J166" s="4">
        <f>+Enero!J166+Febrero!J166+MARZO!J166+'Abril '!J166+'Mayo '!J166+Junio!J166+Julio!J166+Agosto!J166+Septiembre!J166+'Octubre '!J166+Noviembre!J166+'Diciembre '!J166</f>
        <v>0</v>
      </c>
      <c r="K166" s="4">
        <f>+Enero!K166+Febrero!K166+MARZO!K166+'Abril '!K166+'Mayo '!K166+Junio!K166+Julio!K166+Agosto!K166+Septiembre!K166+'Octubre '!K166+Noviembre!K166+'Diciembre '!K166</f>
        <v>0</v>
      </c>
      <c r="L166" s="4">
        <f>+Enero!L166+Febrero!L166+MARZO!L166+'Abril '!L166+'Mayo '!L166+Junio!L166+Julio!L166+Agosto!L166+Septiembre!L166+'Octubre '!L166+Noviembre!L166+'Diciembre '!L166</f>
        <v>0</v>
      </c>
      <c r="M166" s="4">
        <f>+Enero!M166+Febrero!M166+MARZO!M166+'Abril '!M166+'Mayo '!M166+Junio!M166+Julio!M166+Agosto!M166+Septiembre!M166+'Octubre '!M166+Noviembre!M166+'Diciembre '!M166</f>
        <v>0</v>
      </c>
      <c r="N166" s="4">
        <f>+Enero!N166+Febrero!N166+MARZO!N166+'Abril '!N166+'Mayo '!N166+Junio!N166+Julio!N166+Agosto!N166+Septiembre!N166+'Octubre '!N166+Noviembre!N166+'Diciembre '!N166</f>
        <v>0</v>
      </c>
      <c r="O166" s="4">
        <f>+Enero!O166+Febrero!O166+MARZO!O166+'Abril '!O166+'Mayo '!O166+Junio!O166+Julio!O166+Agosto!O166+Septiembre!O166+'Octubre '!O166+Noviembre!O166+'Diciembre '!O166</f>
        <v>0</v>
      </c>
      <c r="P166" s="4">
        <f>+Enero!P166+Febrero!P166+MARZO!P166+'Abril '!P166+'Mayo '!P166+Junio!P166+Julio!P166+Agosto!P166+Septiembre!P166+'Octubre '!P166+Noviembre!P166+'Diciembre '!P166</f>
        <v>0</v>
      </c>
      <c r="Q166" s="4">
        <f>+Enero!Q166+Febrero!Q166+MARZO!Q166+'Abril '!Q166+'Mayo '!Q166+Junio!Q166+Julio!Q166+Agosto!Q166+Septiembre!Q166+'Octubre '!Q166+Noviembre!Q166+'Diciembre '!Q166</f>
        <v>0</v>
      </c>
      <c r="R166" s="4">
        <f>+Enero!R166+Febrero!R166+MARZO!R166+'Abril '!R166+'Mayo '!R166+Junio!R166+Julio!R166+Agosto!R166+Septiembre!R166+'Octubre '!R166+Noviembre!R166+'Diciembre '!R166</f>
        <v>0</v>
      </c>
      <c r="S166" s="4">
        <f>+Enero!S166+Febrero!S166+MARZO!S166+'Abril '!S166+'Mayo '!S166+Junio!S166+Julio!S166+Agosto!S166+Septiembre!S166+'Octubre '!S166+Noviembre!S166+'Diciembre '!S166</f>
        <v>0</v>
      </c>
      <c r="T166" s="4">
        <f>+Enero!T166+Febrero!T166+MARZO!T166+'Abril '!T166+'Mayo '!T166+Junio!T166+Julio!T166+Agosto!T166+Septiembre!T166+'Octubre '!T166+Noviembre!T166+'Diciembre '!T166</f>
        <v>0</v>
      </c>
      <c r="U166" s="4">
        <f>+Enero!U166+Febrero!U166+MARZO!U166+'Abril '!U166+'Mayo '!U166+Junio!U166+Julio!U166+Agosto!U166+Septiembre!U166+'Octubre '!U166+Noviembre!U166+'Diciembre '!U166</f>
        <v>0</v>
      </c>
      <c r="V166" s="4">
        <f>+Enero!V166+Febrero!V166+MARZO!V166+'Abril '!V166+'Mayo '!V166+Junio!V166+Julio!V166+Agosto!V166+Septiembre!V166+'Octubre '!V166+Noviembre!V166+'Diciembre '!V166</f>
        <v>0</v>
      </c>
      <c r="W166" s="4">
        <f>+Enero!W166+Febrero!W166+MARZO!W166+'Abril '!W166+'Mayo '!W166+Junio!W166+Julio!W166+Agosto!W166+Septiembre!W166+'Octubre '!W166+Noviembre!W166+'Diciembre '!W166</f>
        <v>0</v>
      </c>
      <c r="X166" s="4">
        <f>+Enero!X166+Febrero!X166+MARZO!X166+'Abril '!X166+'Mayo '!X166+Junio!X166+Julio!X166+Agosto!X166+Septiembre!X166+'Octubre '!X166+Noviembre!X166+'Diciembre '!X166</f>
        <v>0</v>
      </c>
      <c r="Y166" s="4">
        <f>+Enero!Y166+Febrero!Y166+MARZO!Y166+'Abril '!Y166+'Mayo '!Y166+Junio!Y166+Julio!Y166+Agosto!Y166+Septiembre!Y166+'Octubre '!Y166+Noviembre!Y166+'Diciembre '!Y166</f>
        <v>0</v>
      </c>
      <c r="Z166" s="4">
        <f>+Enero!Z166+Febrero!Z166+MARZO!Z166+'Abril '!Z166+'Mayo '!Z166+Junio!Z166+Julio!Z166+Agosto!Z166+Septiembre!Z166+'Octubre '!Z166+Noviembre!Z166+'Diciembre '!Z166</f>
        <v>0</v>
      </c>
      <c r="AA166" s="4">
        <f>+Enero!AA166+Febrero!AA166+MARZO!AA166+'Abril '!AA166+'Mayo '!AA166+Junio!AA166+Julio!AA166+Agosto!AA166+Septiembre!AA166+'Octubre '!AA166+Noviembre!AA166+'Diciembre '!AA166</f>
        <v>0</v>
      </c>
      <c r="AB166" s="4">
        <f>+Enero!AB166+Febrero!AB166+MARZO!AB166+'Abril '!AB166+'Mayo '!AB166+Junio!AB166+Julio!AB166+Agosto!AB166+Septiembre!AB166+'Octubre '!AB166+Noviembre!AB166+'Diciembre '!AB166</f>
        <v>0</v>
      </c>
      <c r="AC166" s="4">
        <f>+Enero!AC166+Febrero!AC166+MARZO!AC166+'Abril '!AC166+'Mayo '!AC166+Junio!AC166+Julio!AC166+Agosto!AC166+Septiembre!AC166+'Octubre '!AC166+Noviembre!AC166+'Diciembre '!AC166</f>
        <v>0</v>
      </c>
      <c r="AD166" s="4">
        <f>+Enero!AD166+Febrero!AD166+MARZO!AD166+'Abril '!AD166+'Mayo '!AD166+Junio!AD166+Julio!AD166+Agosto!AD166+Septiembre!AD166+'Octubre '!AD166+Noviembre!AD166+'Diciembre '!AD166</f>
        <v>0</v>
      </c>
      <c r="AE166" s="4">
        <f>+Enero!AE166+Febrero!AE166+MARZO!AE166+'Abril '!AE166+'Mayo '!AE166+Junio!AE166+Julio!AE166+Agosto!AE166+Septiembre!AE166+'Octubre '!AE166+Noviembre!AE166+'Diciembre '!AE166</f>
        <v>0</v>
      </c>
      <c r="AF166" s="4">
        <f>+Enero!AF166+Febrero!AF166+MARZO!AF166+'Abril '!AF166+'Mayo '!AF166+Junio!AF166+Julio!AF166+Agosto!AF166+Septiembre!AF166+'Octubre '!AF166+Noviembre!AF166+'Diciembre '!AF166</f>
        <v>0</v>
      </c>
      <c r="AG166" s="4">
        <f>+Enero!AG166+Febrero!AG166+MARZO!AG166+'Abril '!AG166+'Mayo '!AG166+Junio!AG166+Julio!AG166+Agosto!AG166+Septiembre!AG166+'Octubre '!AG166+Noviembre!AG166+'Diciembre '!AG166</f>
        <v>0</v>
      </c>
      <c r="AH166" s="4">
        <f>+Enero!AH166+Febrero!AH166+MARZO!AH166+'Abril '!AH166+'Mayo '!AH166+Junio!AH166+Julio!AH166+Agosto!AH166+Septiembre!AH166+'Octubre '!AH166+Noviembre!AH166+'Diciembre '!AH166</f>
        <v>0</v>
      </c>
      <c r="AI166" s="4">
        <f>+Enero!AI166+Febrero!AI166+MARZO!AI166+'Abril '!AI166+'Mayo '!AI166+Junio!AI166+Julio!AI166+Agosto!AI166+Septiembre!AI166+'Octubre '!AI166+Noviembre!AI166+'Diciembre '!AI166</f>
        <v>0</v>
      </c>
      <c r="AJ166" s="4">
        <f>+Enero!AJ166+Febrero!AJ166+MARZO!AJ166+'Abril '!AJ166+'Mayo '!AJ166+Junio!AJ166+Julio!AJ166+Agosto!AJ166+Septiembre!AJ166+'Octubre '!AJ166+Noviembre!AJ166+'Diciembre '!AJ166</f>
        <v>0</v>
      </c>
      <c r="AK166" s="4">
        <f>+Enero!AK166+Febrero!AK166+MARZO!AK166+'Abril '!AK166+'Mayo '!AK166+Junio!AK166+Julio!AK166+Agosto!AK166+Septiembre!AK166+'Octubre '!AK166+Noviembre!AK166+'Diciembre '!AK166</f>
        <v>0</v>
      </c>
      <c r="AL166" s="4">
        <f>+Enero!AL166+Febrero!AL166+MARZO!AL166+'Abril '!AL166+'Mayo '!AL166+Junio!AL166+Julio!AL166+Agosto!AL166+Septiembre!AL166+'Octubre '!AL166+Noviembre!AL166+'Diciembre '!AL166</f>
        <v>0</v>
      </c>
      <c r="AM166" s="4">
        <f>+Enero!AM166+Febrero!AM166+MARZO!AM166+'Abril '!AM166+'Mayo '!AM166+Junio!AM166+Julio!AM166+Agosto!AM166+Septiembre!AM166+'Octubre '!AM166+Noviembre!AM166+'Diciembre '!AM166</f>
        <v>0</v>
      </c>
      <c r="AN166" s="4">
        <f>+Enero!AN166+Febrero!AN166+MARZO!AN166+'Abril '!AN166+'Mayo '!AN166+Junio!AN166+Julio!AN166+Agosto!AN166+Septiembre!AN166+'Octubre '!AN166+Noviembre!AN166+'Diciembre '!AN166</f>
        <v>0</v>
      </c>
      <c r="AO166" s="4">
        <f>+Enero!AO166+Febrero!AO166+MARZO!AO166+'Abril '!AO166+'Mayo '!AO166+Junio!AO166+Julio!AO166+Agosto!AO166+Septiembre!AO166+'Octubre '!AO166+Noviembre!AO166+'Diciembre '!AO166</f>
        <v>0</v>
      </c>
      <c r="AP166" s="4">
        <f>+Enero!AP166+Febrero!AP166+MARZO!AP166+'Abril '!AP166+'Mayo '!AP166+Junio!AP166+Julio!AP166+Agosto!AP166+Septiembre!AP166+'Octubre '!AP166+Noviembre!AP166+'Diciembre '!AP166</f>
        <v>0</v>
      </c>
      <c r="AQ166" s="4">
        <f>+Enero!AQ166+Febrero!AQ166+MARZO!AQ166+'Abril '!AQ166+'Mayo '!AQ166+Junio!AQ166+Julio!AQ166+Agosto!AQ166+Septiembre!AQ166+'Octubre '!AQ166+Noviembre!AQ166+'Diciembre '!AQ166</f>
        <v>0</v>
      </c>
      <c r="AR166" s="4">
        <f>+Enero!AR166+Febrero!AR166+MARZO!AR166+'Abril '!AR166+'Mayo '!AR166+Junio!AR166+Julio!AR166+Agosto!AR166+Septiembre!AR166+'Octubre '!AR166+Noviembre!AR166+'Diciembre '!AR166</f>
        <v>0</v>
      </c>
      <c r="AS166" s="4">
        <f>+Enero!AS166+Febrero!AS166+MARZO!AS166+'Abril '!AS166+'Mayo '!AS166+Junio!AS166+Julio!AS166+Agosto!AS166+Septiembre!AS166+'Octubre '!AS166+Noviembre!AS166+'Diciembre '!AS166</f>
        <v>0</v>
      </c>
      <c r="AT166" s="316"/>
      <c r="CA166" s="195" t="str">
        <f t="shared" si="9"/>
        <v/>
      </c>
      <c r="CG166" s="195">
        <f t="shared" si="10"/>
        <v>0</v>
      </c>
    </row>
    <row r="167" spans="1:85" x14ac:dyDescent="0.2">
      <c r="A167" s="158" t="s">
        <v>179</v>
      </c>
      <c r="B167" s="313">
        <f t="shared" si="7"/>
        <v>16</v>
      </c>
      <c r="C167" s="314">
        <f t="shared" si="8"/>
        <v>5</v>
      </c>
      <c r="D167" s="315">
        <f t="shared" si="8"/>
        <v>11</v>
      </c>
      <c r="E167" s="4">
        <f>+Enero!E167+Febrero!E167+MARZO!E167+'Abril '!E167+'Mayo '!E167+Junio!E167+Julio!E167+Agosto!E167+Septiembre!E167+'Octubre '!E167+Noviembre!E167+'Diciembre '!E167</f>
        <v>0</v>
      </c>
      <c r="F167" s="4">
        <f>+Enero!F167+Febrero!F167+MARZO!F167+'Abril '!F167+'Mayo '!F167+Junio!F167+Julio!F167+Agosto!F167+Septiembre!F167+'Octubre '!F167+Noviembre!F167+'Diciembre '!F167</f>
        <v>0</v>
      </c>
      <c r="G167" s="4">
        <f>+Enero!G167+Febrero!G167+MARZO!G167+'Abril '!G167+'Mayo '!G167+Junio!G167+Julio!G167+Agosto!G167+Septiembre!G167+'Octubre '!G167+Noviembre!G167+'Diciembre '!G167</f>
        <v>0</v>
      </c>
      <c r="H167" s="4">
        <f>+Enero!H167+Febrero!H167+MARZO!H167+'Abril '!H167+'Mayo '!H167+Junio!H167+Julio!H167+Agosto!H167+Septiembre!H167+'Octubre '!H167+Noviembre!H167+'Diciembre '!H167</f>
        <v>0</v>
      </c>
      <c r="I167" s="4">
        <f>+Enero!I167+Febrero!I167+MARZO!I167+'Abril '!I167+'Mayo '!I167+Junio!I167+Julio!I167+Agosto!I167+Septiembre!I167+'Octubre '!I167+Noviembre!I167+'Diciembre '!I167</f>
        <v>0</v>
      </c>
      <c r="J167" s="4">
        <f>+Enero!J167+Febrero!J167+MARZO!J167+'Abril '!J167+'Mayo '!J167+Junio!J167+Julio!J167+Agosto!J167+Septiembre!J167+'Octubre '!J167+Noviembre!J167+'Diciembre '!J167</f>
        <v>0</v>
      </c>
      <c r="K167" s="4">
        <f>+Enero!K167+Febrero!K167+MARZO!K167+'Abril '!K167+'Mayo '!K167+Junio!K167+Julio!K167+Agosto!K167+Septiembre!K167+'Octubre '!K167+Noviembre!K167+'Diciembre '!K167</f>
        <v>0</v>
      </c>
      <c r="L167" s="4">
        <f>+Enero!L167+Febrero!L167+MARZO!L167+'Abril '!L167+'Mayo '!L167+Junio!L167+Julio!L167+Agosto!L167+Septiembre!L167+'Octubre '!L167+Noviembre!L167+'Diciembre '!L167</f>
        <v>0</v>
      </c>
      <c r="M167" s="4">
        <f>+Enero!M167+Febrero!M167+MARZO!M167+'Abril '!M167+'Mayo '!M167+Junio!M167+Julio!M167+Agosto!M167+Septiembre!M167+'Octubre '!M167+Noviembre!M167+'Diciembre '!M167</f>
        <v>0</v>
      </c>
      <c r="N167" s="4">
        <f>+Enero!N167+Febrero!N167+MARZO!N167+'Abril '!N167+'Mayo '!N167+Junio!N167+Julio!N167+Agosto!N167+Septiembre!N167+'Octubre '!N167+Noviembre!N167+'Diciembre '!N167</f>
        <v>0</v>
      </c>
      <c r="O167" s="4">
        <f>+Enero!O167+Febrero!O167+MARZO!O167+'Abril '!O167+'Mayo '!O167+Junio!O167+Julio!O167+Agosto!O167+Septiembre!O167+'Octubre '!O167+Noviembre!O167+'Diciembre '!O167</f>
        <v>0</v>
      </c>
      <c r="P167" s="4">
        <f>+Enero!P167+Febrero!P167+MARZO!P167+'Abril '!P167+'Mayo '!P167+Junio!P167+Julio!P167+Agosto!P167+Septiembre!P167+'Octubre '!P167+Noviembre!P167+'Diciembre '!P167</f>
        <v>0</v>
      </c>
      <c r="Q167" s="4">
        <f>+Enero!Q167+Febrero!Q167+MARZO!Q167+'Abril '!Q167+'Mayo '!Q167+Junio!Q167+Julio!Q167+Agosto!Q167+Septiembre!Q167+'Octubre '!Q167+Noviembre!Q167+'Diciembre '!Q167</f>
        <v>0</v>
      </c>
      <c r="R167" s="4">
        <f>+Enero!R167+Febrero!R167+MARZO!R167+'Abril '!R167+'Mayo '!R167+Junio!R167+Julio!R167+Agosto!R167+Septiembre!R167+'Octubre '!R167+Noviembre!R167+'Diciembre '!R167</f>
        <v>0</v>
      </c>
      <c r="S167" s="4">
        <f>+Enero!S167+Febrero!S167+MARZO!S167+'Abril '!S167+'Mayo '!S167+Junio!S167+Julio!S167+Agosto!S167+Septiembre!S167+'Octubre '!S167+Noviembre!S167+'Diciembre '!S167</f>
        <v>0</v>
      </c>
      <c r="T167" s="4">
        <f>+Enero!T167+Febrero!T167+MARZO!T167+'Abril '!T167+'Mayo '!T167+Junio!T167+Julio!T167+Agosto!T167+Septiembre!T167+'Octubre '!T167+Noviembre!T167+'Diciembre '!T167</f>
        <v>0</v>
      </c>
      <c r="U167" s="4">
        <f>+Enero!U167+Febrero!U167+MARZO!U167+'Abril '!U167+'Mayo '!U167+Junio!U167+Julio!U167+Agosto!U167+Septiembre!U167+'Octubre '!U167+Noviembre!U167+'Diciembre '!U167</f>
        <v>0</v>
      </c>
      <c r="V167" s="4">
        <f>+Enero!V167+Febrero!V167+MARZO!V167+'Abril '!V167+'Mayo '!V167+Junio!V167+Julio!V167+Agosto!V167+Septiembre!V167+'Octubre '!V167+Noviembre!V167+'Diciembre '!V167</f>
        <v>0</v>
      </c>
      <c r="W167" s="4">
        <f>+Enero!W167+Febrero!W167+MARZO!W167+'Abril '!W167+'Mayo '!W167+Junio!W167+Julio!W167+Agosto!W167+Septiembre!W167+'Octubre '!W167+Noviembre!W167+'Diciembre '!W167</f>
        <v>0</v>
      </c>
      <c r="X167" s="4">
        <f>+Enero!X167+Febrero!X167+MARZO!X167+'Abril '!X167+'Mayo '!X167+Junio!X167+Julio!X167+Agosto!X167+Septiembre!X167+'Octubre '!X167+Noviembre!X167+'Diciembre '!X167</f>
        <v>1</v>
      </c>
      <c r="Y167" s="4">
        <f>+Enero!Y167+Febrero!Y167+MARZO!Y167+'Abril '!Y167+'Mayo '!Y167+Junio!Y167+Julio!Y167+Agosto!Y167+Septiembre!Y167+'Octubre '!Y167+Noviembre!Y167+'Diciembre '!Y167</f>
        <v>0</v>
      </c>
      <c r="Z167" s="4">
        <f>+Enero!Z167+Febrero!Z167+MARZO!Z167+'Abril '!Z167+'Mayo '!Z167+Junio!Z167+Julio!Z167+Agosto!Z167+Septiembre!Z167+'Octubre '!Z167+Noviembre!Z167+'Diciembre '!Z167</f>
        <v>1</v>
      </c>
      <c r="AA167" s="4">
        <f>+Enero!AA167+Febrero!AA167+MARZO!AA167+'Abril '!AA167+'Mayo '!AA167+Junio!AA167+Julio!AA167+Agosto!AA167+Septiembre!AA167+'Octubre '!AA167+Noviembre!AA167+'Diciembre '!AA167</f>
        <v>0</v>
      </c>
      <c r="AB167" s="4">
        <f>+Enero!AB167+Febrero!AB167+MARZO!AB167+'Abril '!AB167+'Mayo '!AB167+Junio!AB167+Julio!AB167+Agosto!AB167+Septiembre!AB167+'Octubre '!AB167+Noviembre!AB167+'Diciembre '!AB167</f>
        <v>0</v>
      </c>
      <c r="AC167" s="4">
        <f>+Enero!AC167+Febrero!AC167+MARZO!AC167+'Abril '!AC167+'Mayo '!AC167+Junio!AC167+Julio!AC167+Agosto!AC167+Septiembre!AC167+'Octubre '!AC167+Noviembre!AC167+'Diciembre '!AC167</f>
        <v>0</v>
      </c>
      <c r="AD167" s="4">
        <f>+Enero!AD167+Febrero!AD167+MARZO!AD167+'Abril '!AD167+'Mayo '!AD167+Junio!AD167+Julio!AD167+Agosto!AD167+Septiembre!AD167+'Octubre '!AD167+Noviembre!AD167+'Diciembre '!AD167</f>
        <v>0</v>
      </c>
      <c r="AE167" s="4">
        <f>+Enero!AE167+Febrero!AE167+MARZO!AE167+'Abril '!AE167+'Mayo '!AE167+Junio!AE167+Julio!AE167+Agosto!AE167+Septiembre!AE167+'Octubre '!AE167+Noviembre!AE167+'Diciembre '!AE167</f>
        <v>1</v>
      </c>
      <c r="AF167" s="4">
        <f>+Enero!AF167+Febrero!AF167+MARZO!AF167+'Abril '!AF167+'Mayo '!AF167+Junio!AF167+Julio!AF167+Agosto!AF167+Septiembre!AF167+'Octubre '!AF167+Noviembre!AF167+'Diciembre '!AF167</f>
        <v>1</v>
      </c>
      <c r="AG167" s="4">
        <f>+Enero!AG167+Febrero!AG167+MARZO!AG167+'Abril '!AG167+'Mayo '!AG167+Junio!AG167+Julio!AG167+Agosto!AG167+Septiembre!AG167+'Octubre '!AG167+Noviembre!AG167+'Diciembre '!AG167</f>
        <v>2</v>
      </c>
      <c r="AH167" s="4">
        <f>+Enero!AH167+Febrero!AH167+MARZO!AH167+'Abril '!AH167+'Mayo '!AH167+Junio!AH167+Julio!AH167+Agosto!AH167+Septiembre!AH167+'Octubre '!AH167+Noviembre!AH167+'Diciembre '!AH167</f>
        <v>1</v>
      </c>
      <c r="AI167" s="4">
        <f>+Enero!AI167+Febrero!AI167+MARZO!AI167+'Abril '!AI167+'Mayo '!AI167+Junio!AI167+Julio!AI167+Agosto!AI167+Septiembre!AI167+'Octubre '!AI167+Noviembre!AI167+'Diciembre '!AI167</f>
        <v>1</v>
      </c>
      <c r="AJ167" s="4">
        <f>+Enero!AJ167+Febrero!AJ167+MARZO!AJ167+'Abril '!AJ167+'Mayo '!AJ167+Junio!AJ167+Julio!AJ167+Agosto!AJ167+Septiembre!AJ167+'Octubre '!AJ167+Noviembre!AJ167+'Diciembre '!AJ167</f>
        <v>3</v>
      </c>
      <c r="AK167" s="4">
        <f>+Enero!AK167+Febrero!AK167+MARZO!AK167+'Abril '!AK167+'Mayo '!AK167+Junio!AK167+Julio!AK167+Agosto!AK167+Septiembre!AK167+'Octubre '!AK167+Noviembre!AK167+'Diciembre '!AK167</f>
        <v>0</v>
      </c>
      <c r="AL167" s="4">
        <f>+Enero!AL167+Febrero!AL167+MARZO!AL167+'Abril '!AL167+'Mayo '!AL167+Junio!AL167+Julio!AL167+Agosto!AL167+Septiembre!AL167+'Octubre '!AL167+Noviembre!AL167+'Diciembre '!AL167</f>
        <v>1</v>
      </c>
      <c r="AM167" s="4">
        <f>+Enero!AM167+Febrero!AM167+MARZO!AM167+'Abril '!AM167+'Mayo '!AM167+Junio!AM167+Julio!AM167+Agosto!AM167+Septiembre!AM167+'Octubre '!AM167+Noviembre!AM167+'Diciembre '!AM167</f>
        <v>0</v>
      </c>
      <c r="AN167" s="4">
        <f>+Enero!AN167+Febrero!AN167+MARZO!AN167+'Abril '!AN167+'Mayo '!AN167+Junio!AN167+Julio!AN167+Agosto!AN167+Septiembre!AN167+'Octubre '!AN167+Noviembre!AN167+'Diciembre '!AN167</f>
        <v>3</v>
      </c>
      <c r="AO167" s="4">
        <f>+Enero!AO167+Febrero!AO167+MARZO!AO167+'Abril '!AO167+'Mayo '!AO167+Junio!AO167+Julio!AO167+Agosto!AO167+Septiembre!AO167+'Octubre '!AO167+Noviembre!AO167+'Diciembre '!AO167</f>
        <v>1</v>
      </c>
      <c r="AP167" s="4">
        <f>+Enero!AP167+Febrero!AP167+MARZO!AP167+'Abril '!AP167+'Mayo '!AP167+Junio!AP167+Julio!AP167+Agosto!AP167+Septiembre!AP167+'Octubre '!AP167+Noviembre!AP167+'Diciembre '!AP167</f>
        <v>0</v>
      </c>
      <c r="AQ167" s="4">
        <f>+Enero!AQ167+Febrero!AQ167+MARZO!AQ167+'Abril '!AQ167+'Mayo '!AQ167+Junio!AQ167+Julio!AQ167+Agosto!AQ167+Septiembre!AQ167+'Octubre '!AQ167+Noviembre!AQ167+'Diciembre '!AQ167</f>
        <v>9</v>
      </c>
      <c r="AR167" s="4">
        <f>+Enero!AR167+Febrero!AR167+MARZO!AR167+'Abril '!AR167+'Mayo '!AR167+Junio!AR167+Julio!AR167+Agosto!AR167+Septiembre!AR167+'Octubre '!AR167+Noviembre!AR167+'Diciembre '!AR167</f>
        <v>6</v>
      </c>
      <c r="AS167" s="4">
        <f>+Enero!AS167+Febrero!AS167+MARZO!AS167+'Abril '!AS167+'Mayo '!AS167+Junio!AS167+Julio!AS167+Agosto!AS167+Septiembre!AS167+'Octubre '!AS167+Noviembre!AS167+'Diciembre '!AS167</f>
        <v>1</v>
      </c>
      <c r="AT167" s="316"/>
      <c r="CA167" s="195" t="str">
        <f t="shared" si="9"/>
        <v/>
      </c>
      <c r="CG167" s="195">
        <f t="shared" si="10"/>
        <v>0</v>
      </c>
    </row>
    <row r="168" spans="1:85" x14ac:dyDescent="0.2">
      <c r="A168" s="161" t="s">
        <v>13</v>
      </c>
      <c r="B168" s="317">
        <f t="shared" si="7"/>
        <v>395</v>
      </c>
      <c r="C168" s="318">
        <f t="shared" si="8"/>
        <v>194</v>
      </c>
      <c r="D168" s="319">
        <f t="shared" si="8"/>
        <v>201</v>
      </c>
      <c r="E168" s="4">
        <f>+Enero!E168+Febrero!E168+MARZO!E168+'Abril '!E168+'Mayo '!E168+Junio!E168+Julio!E168+Agosto!E168+Septiembre!E168+'Octubre '!E168+Noviembre!E168+'Diciembre '!E168</f>
        <v>2</v>
      </c>
      <c r="F168" s="4">
        <f>+Enero!F168+Febrero!F168+MARZO!F168+'Abril '!F168+'Mayo '!F168+Junio!F168+Julio!F168+Agosto!F168+Septiembre!F168+'Octubre '!F168+Noviembre!F168+'Diciembre '!F168</f>
        <v>0</v>
      </c>
      <c r="G168" s="4">
        <f>+Enero!G168+Febrero!G168+MARZO!G168+'Abril '!G168+'Mayo '!G168+Junio!G168+Julio!G168+Agosto!G168+Septiembre!G168+'Octubre '!G168+Noviembre!G168+'Diciembre '!G168</f>
        <v>0</v>
      </c>
      <c r="H168" s="4">
        <f>+Enero!H168+Febrero!H168+MARZO!H168+'Abril '!H168+'Mayo '!H168+Junio!H168+Julio!H168+Agosto!H168+Septiembre!H168+'Octubre '!H168+Noviembre!H168+'Diciembre '!H168</f>
        <v>1</v>
      </c>
      <c r="I168" s="4">
        <f>+Enero!I168+Febrero!I168+MARZO!I168+'Abril '!I168+'Mayo '!I168+Junio!I168+Julio!I168+Agosto!I168+Septiembre!I168+'Octubre '!I168+Noviembre!I168+'Diciembre '!I168</f>
        <v>2</v>
      </c>
      <c r="J168" s="4">
        <f>+Enero!J168+Febrero!J168+MARZO!J168+'Abril '!J168+'Mayo '!J168+Junio!J168+Julio!J168+Agosto!J168+Septiembre!J168+'Octubre '!J168+Noviembre!J168+'Diciembre '!J168</f>
        <v>2</v>
      </c>
      <c r="K168" s="4">
        <f>+Enero!K168+Febrero!K168+MARZO!K168+'Abril '!K168+'Mayo '!K168+Junio!K168+Julio!K168+Agosto!K168+Septiembre!K168+'Octubre '!K168+Noviembre!K168+'Diciembre '!K168</f>
        <v>5</v>
      </c>
      <c r="L168" s="4">
        <f>+Enero!L168+Febrero!L168+MARZO!L168+'Abril '!L168+'Mayo '!L168+Junio!L168+Julio!L168+Agosto!L168+Septiembre!L168+'Octubre '!L168+Noviembre!L168+'Diciembre '!L168</f>
        <v>7</v>
      </c>
      <c r="M168" s="4">
        <f>+Enero!M168+Febrero!M168+MARZO!M168+'Abril '!M168+'Mayo '!M168+Junio!M168+Julio!M168+Agosto!M168+Septiembre!M168+'Octubre '!M168+Noviembre!M168+'Diciembre '!M168</f>
        <v>3</v>
      </c>
      <c r="N168" s="4">
        <f>+Enero!N168+Febrero!N168+MARZO!N168+'Abril '!N168+'Mayo '!N168+Junio!N168+Julio!N168+Agosto!N168+Septiembre!N168+'Octubre '!N168+Noviembre!N168+'Diciembre '!N168</f>
        <v>6</v>
      </c>
      <c r="O168" s="4">
        <f>+Enero!O168+Febrero!O168+MARZO!O168+'Abril '!O168+'Mayo '!O168+Junio!O168+Julio!O168+Agosto!O168+Septiembre!O168+'Octubre '!O168+Noviembre!O168+'Diciembre '!O168</f>
        <v>2</v>
      </c>
      <c r="P168" s="4">
        <f>+Enero!P168+Febrero!P168+MARZO!P168+'Abril '!P168+'Mayo '!P168+Junio!P168+Julio!P168+Agosto!P168+Septiembre!P168+'Octubre '!P168+Noviembre!P168+'Diciembre '!P168</f>
        <v>2</v>
      </c>
      <c r="Q168" s="4">
        <f>+Enero!Q168+Febrero!Q168+MARZO!Q168+'Abril '!Q168+'Mayo '!Q168+Junio!Q168+Julio!Q168+Agosto!Q168+Septiembre!Q168+'Octubre '!Q168+Noviembre!Q168+'Diciembre '!Q168</f>
        <v>2</v>
      </c>
      <c r="R168" s="4">
        <f>+Enero!R168+Febrero!R168+MARZO!R168+'Abril '!R168+'Mayo '!R168+Junio!R168+Julio!R168+Agosto!R168+Septiembre!R168+'Octubre '!R168+Noviembre!R168+'Diciembre '!R168</f>
        <v>4</v>
      </c>
      <c r="S168" s="4">
        <f>+Enero!S168+Febrero!S168+MARZO!S168+'Abril '!S168+'Mayo '!S168+Junio!S168+Julio!S168+Agosto!S168+Septiembre!S168+'Octubre '!S168+Noviembre!S168+'Diciembre '!S168</f>
        <v>5</v>
      </c>
      <c r="T168" s="4">
        <f>+Enero!T168+Febrero!T168+MARZO!T168+'Abril '!T168+'Mayo '!T168+Junio!T168+Julio!T168+Agosto!T168+Septiembre!T168+'Octubre '!T168+Noviembre!T168+'Diciembre '!T168</f>
        <v>2</v>
      </c>
      <c r="U168" s="4">
        <f>+Enero!U168+Febrero!U168+MARZO!U168+'Abril '!U168+'Mayo '!U168+Junio!U168+Julio!U168+Agosto!U168+Septiembre!U168+'Octubre '!U168+Noviembre!U168+'Diciembre '!U168</f>
        <v>1</v>
      </c>
      <c r="V168" s="4">
        <f>+Enero!V168+Febrero!V168+MARZO!V168+'Abril '!V168+'Mayo '!V168+Junio!V168+Julio!V168+Agosto!V168+Septiembre!V168+'Octubre '!V168+Noviembre!V168+'Diciembre '!V168</f>
        <v>4</v>
      </c>
      <c r="W168" s="4">
        <f>+Enero!W168+Febrero!W168+MARZO!W168+'Abril '!W168+'Mayo '!W168+Junio!W168+Julio!W168+Agosto!W168+Septiembre!W168+'Octubre '!W168+Noviembre!W168+'Diciembre '!W168</f>
        <v>3</v>
      </c>
      <c r="X168" s="4">
        <f>+Enero!X168+Febrero!X168+MARZO!X168+'Abril '!X168+'Mayo '!X168+Junio!X168+Julio!X168+Agosto!X168+Septiembre!X168+'Octubre '!X168+Noviembre!X168+'Diciembre '!X168</f>
        <v>6</v>
      </c>
      <c r="Y168" s="4">
        <f>+Enero!Y168+Febrero!Y168+MARZO!Y168+'Abril '!Y168+'Mayo '!Y168+Junio!Y168+Julio!Y168+Agosto!Y168+Septiembre!Y168+'Octubre '!Y168+Noviembre!Y168+'Diciembre '!Y168</f>
        <v>8</v>
      </c>
      <c r="Z168" s="4">
        <f>+Enero!Z168+Febrero!Z168+MARZO!Z168+'Abril '!Z168+'Mayo '!Z168+Junio!Z168+Julio!Z168+Agosto!Z168+Septiembre!Z168+'Octubre '!Z168+Noviembre!Z168+'Diciembre '!Z168</f>
        <v>10</v>
      </c>
      <c r="AA168" s="4">
        <f>+Enero!AA168+Febrero!AA168+MARZO!AA168+'Abril '!AA168+'Mayo '!AA168+Junio!AA168+Julio!AA168+Agosto!AA168+Septiembre!AA168+'Octubre '!AA168+Noviembre!AA168+'Diciembre '!AA168</f>
        <v>13</v>
      </c>
      <c r="AB168" s="4">
        <f>+Enero!AB168+Febrero!AB168+MARZO!AB168+'Abril '!AB168+'Mayo '!AB168+Junio!AB168+Julio!AB168+Agosto!AB168+Septiembre!AB168+'Octubre '!AB168+Noviembre!AB168+'Diciembre '!AB168</f>
        <v>7</v>
      </c>
      <c r="AC168" s="4">
        <f>+Enero!AC168+Febrero!AC168+MARZO!AC168+'Abril '!AC168+'Mayo '!AC168+Junio!AC168+Julio!AC168+Agosto!AC168+Septiembre!AC168+'Octubre '!AC168+Noviembre!AC168+'Diciembre '!AC168</f>
        <v>10</v>
      </c>
      <c r="AD168" s="4">
        <f>+Enero!AD168+Febrero!AD168+MARZO!AD168+'Abril '!AD168+'Mayo '!AD168+Junio!AD168+Julio!AD168+Agosto!AD168+Septiembre!AD168+'Octubre '!AD168+Noviembre!AD168+'Diciembre '!AD168</f>
        <v>10</v>
      </c>
      <c r="AE168" s="4">
        <f>+Enero!AE168+Febrero!AE168+MARZO!AE168+'Abril '!AE168+'Mayo '!AE168+Junio!AE168+Julio!AE168+Agosto!AE168+Septiembre!AE168+'Octubre '!AE168+Noviembre!AE168+'Diciembre '!AE168</f>
        <v>6</v>
      </c>
      <c r="AF168" s="4">
        <f>+Enero!AF168+Febrero!AF168+MARZO!AF168+'Abril '!AF168+'Mayo '!AF168+Junio!AF168+Julio!AF168+Agosto!AF168+Septiembre!AF168+'Octubre '!AF168+Noviembre!AF168+'Diciembre '!AF168</f>
        <v>19</v>
      </c>
      <c r="AG168" s="4">
        <f>+Enero!AG168+Febrero!AG168+MARZO!AG168+'Abril '!AG168+'Mayo '!AG168+Junio!AG168+Julio!AG168+Agosto!AG168+Septiembre!AG168+'Octubre '!AG168+Noviembre!AG168+'Diciembre '!AG168</f>
        <v>26</v>
      </c>
      <c r="AH168" s="4">
        <f>+Enero!AH168+Febrero!AH168+MARZO!AH168+'Abril '!AH168+'Mayo '!AH168+Junio!AH168+Julio!AH168+Agosto!AH168+Septiembre!AH168+'Octubre '!AH168+Noviembre!AH168+'Diciembre '!AH168</f>
        <v>18</v>
      </c>
      <c r="AI168" s="4">
        <f>+Enero!AI168+Febrero!AI168+MARZO!AI168+'Abril '!AI168+'Mayo '!AI168+Junio!AI168+Julio!AI168+Agosto!AI168+Septiembre!AI168+'Octubre '!AI168+Noviembre!AI168+'Diciembre '!AI168</f>
        <v>20</v>
      </c>
      <c r="AJ168" s="4">
        <f>+Enero!AJ168+Febrero!AJ168+MARZO!AJ168+'Abril '!AJ168+'Mayo '!AJ168+Junio!AJ168+Julio!AJ168+Agosto!AJ168+Septiembre!AJ168+'Octubre '!AJ168+Noviembre!AJ168+'Diciembre '!AJ168</f>
        <v>24</v>
      </c>
      <c r="AK168" s="4">
        <f>+Enero!AK168+Febrero!AK168+MARZO!AK168+'Abril '!AK168+'Mayo '!AK168+Junio!AK168+Julio!AK168+Agosto!AK168+Septiembre!AK168+'Octubre '!AK168+Noviembre!AK168+'Diciembre '!AK168</f>
        <v>28</v>
      </c>
      <c r="AL168" s="4">
        <f>+Enero!AL168+Febrero!AL168+MARZO!AL168+'Abril '!AL168+'Mayo '!AL168+Junio!AL168+Julio!AL168+Agosto!AL168+Septiembre!AL168+'Octubre '!AL168+Noviembre!AL168+'Diciembre '!AL168</f>
        <v>23</v>
      </c>
      <c r="AM168" s="4">
        <f>+Enero!AM168+Febrero!AM168+MARZO!AM168+'Abril '!AM168+'Mayo '!AM168+Junio!AM168+Julio!AM168+Agosto!AM168+Septiembre!AM168+'Octubre '!AM168+Noviembre!AM168+'Diciembre '!AM168</f>
        <v>25</v>
      </c>
      <c r="AN168" s="4">
        <f>+Enero!AN168+Febrero!AN168+MARZO!AN168+'Abril '!AN168+'Mayo '!AN168+Junio!AN168+Julio!AN168+Agosto!AN168+Septiembre!AN168+'Octubre '!AN168+Noviembre!AN168+'Diciembre '!AN168</f>
        <v>22</v>
      </c>
      <c r="AO168" s="4">
        <f>+Enero!AO168+Febrero!AO168+MARZO!AO168+'Abril '!AO168+'Mayo '!AO168+Junio!AO168+Julio!AO168+Agosto!AO168+Septiembre!AO168+'Octubre '!AO168+Noviembre!AO168+'Diciembre '!AO168</f>
        <v>33</v>
      </c>
      <c r="AP168" s="4">
        <f>+Enero!AP168+Febrero!AP168+MARZO!AP168+'Abril '!AP168+'Mayo '!AP168+Junio!AP168+Julio!AP168+Agosto!AP168+Septiembre!AP168+'Octubre '!AP168+Noviembre!AP168+'Diciembre '!AP168</f>
        <v>34</v>
      </c>
      <c r="AQ168" s="4">
        <f>+Enero!AQ168+Febrero!AQ168+MARZO!AQ168+'Abril '!AQ168+'Mayo '!AQ168+Junio!AQ168+Julio!AQ168+Agosto!AQ168+Septiembre!AQ168+'Octubre '!AQ168+Noviembre!AQ168+'Diciembre '!AQ168</f>
        <v>82</v>
      </c>
      <c r="AR168" s="4">
        <f>+Enero!AR168+Febrero!AR168+MARZO!AR168+'Abril '!AR168+'Mayo '!AR168+Junio!AR168+Julio!AR168+Agosto!AR168+Septiembre!AR168+'Octubre '!AR168+Noviembre!AR168+'Diciembre '!AR168</f>
        <v>97</v>
      </c>
      <c r="AS168" s="4">
        <f>+Enero!AS168+Febrero!AS168+MARZO!AS168+'Abril '!AS168+'Mayo '!AS168+Junio!AS168+Julio!AS168+Agosto!AS168+Septiembre!AS168+'Octubre '!AS168+Noviembre!AS168+'Diciembre '!AS168</f>
        <v>216</v>
      </c>
      <c r="AT168" s="316"/>
      <c r="CA168" s="195" t="str">
        <f t="shared" si="9"/>
        <v/>
      </c>
      <c r="CG168" s="195">
        <f t="shared" si="10"/>
        <v>0</v>
      </c>
    </row>
    <row r="169" spans="1:85" x14ac:dyDescent="0.2">
      <c r="A169" s="321" t="s">
        <v>98</v>
      </c>
      <c r="B169" s="262">
        <f t="shared" ref="B169:AS169" si="11">SUM(B170:B174)</f>
        <v>444</v>
      </c>
      <c r="C169" s="263">
        <f t="shared" si="11"/>
        <v>180</v>
      </c>
      <c r="D169" s="303">
        <f t="shared" si="11"/>
        <v>264</v>
      </c>
      <c r="E169" s="343">
        <f t="shared" si="11"/>
        <v>36</v>
      </c>
      <c r="F169" s="322">
        <f t="shared" si="11"/>
        <v>26</v>
      </c>
      <c r="G169" s="322">
        <f t="shared" si="11"/>
        <v>8</v>
      </c>
      <c r="H169" s="228">
        <f t="shared" si="11"/>
        <v>9</v>
      </c>
      <c r="I169" s="226">
        <f t="shared" si="11"/>
        <v>6</v>
      </c>
      <c r="J169" s="228">
        <f t="shared" si="11"/>
        <v>9</v>
      </c>
      <c r="K169" s="226">
        <f t="shared" si="11"/>
        <v>2</v>
      </c>
      <c r="L169" s="228">
        <f t="shared" si="11"/>
        <v>9</v>
      </c>
      <c r="M169" s="226">
        <f t="shared" si="11"/>
        <v>3</v>
      </c>
      <c r="N169" s="228">
        <f t="shared" si="11"/>
        <v>6</v>
      </c>
      <c r="O169" s="226">
        <f t="shared" si="11"/>
        <v>4</v>
      </c>
      <c r="P169" s="228">
        <f t="shared" si="11"/>
        <v>6</v>
      </c>
      <c r="Q169" s="226">
        <f t="shared" si="11"/>
        <v>1</v>
      </c>
      <c r="R169" s="228">
        <f t="shared" si="11"/>
        <v>0</v>
      </c>
      <c r="S169" s="226">
        <f t="shared" si="11"/>
        <v>1</v>
      </c>
      <c r="T169" s="228">
        <f t="shared" si="11"/>
        <v>2</v>
      </c>
      <c r="U169" s="226">
        <f t="shared" si="11"/>
        <v>3</v>
      </c>
      <c r="V169" s="228">
        <f t="shared" si="11"/>
        <v>4</v>
      </c>
      <c r="W169" s="226">
        <f t="shared" si="11"/>
        <v>1</v>
      </c>
      <c r="X169" s="228">
        <f t="shared" si="11"/>
        <v>5</v>
      </c>
      <c r="Y169" s="226">
        <f t="shared" si="11"/>
        <v>4</v>
      </c>
      <c r="Z169" s="228">
        <f t="shared" si="11"/>
        <v>10</v>
      </c>
      <c r="AA169" s="226">
        <f t="shared" si="11"/>
        <v>7</v>
      </c>
      <c r="AB169" s="228">
        <f t="shared" si="11"/>
        <v>14</v>
      </c>
      <c r="AC169" s="226">
        <f t="shared" si="11"/>
        <v>7</v>
      </c>
      <c r="AD169" s="228">
        <f t="shared" si="11"/>
        <v>27</v>
      </c>
      <c r="AE169" s="226">
        <f t="shared" si="11"/>
        <v>6</v>
      </c>
      <c r="AF169" s="228">
        <f t="shared" si="11"/>
        <v>21</v>
      </c>
      <c r="AG169" s="226">
        <f t="shared" si="11"/>
        <v>8</v>
      </c>
      <c r="AH169" s="228">
        <f t="shared" si="11"/>
        <v>13</v>
      </c>
      <c r="AI169" s="226">
        <f t="shared" si="11"/>
        <v>19</v>
      </c>
      <c r="AJ169" s="228">
        <f t="shared" si="11"/>
        <v>27</v>
      </c>
      <c r="AK169" s="226">
        <f t="shared" si="11"/>
        <v>14</v>
      </c>
      <c r="AL169" s="228">
        <f t="shared" si="11"/>
        <v>23</v>
      </c>
      <c r="AM169" s="226">
        <f t="shared" si="11"/>
        <v>15</v>
      </c>
      <c r="AN169" s="228">
        <f t="shared" si="11"/>
        <v>17</v>
      </c>
      <c r="AO169" s="229">
        <f t="shared" si="11"/>
        <v>35</v>
      </c>
      <c r="AP169" s="344">
        <f t="shared" si="11"/>
        <v>36</v>
      </c>
      <c r="AQ169" s="333">
        <f t="shared" si="11"/>
        <v>309</v>
      </c>
      <c r="AR169" s="199">
        <f t="shared" si="11"/>
        <v>279</v>
      </c>
      <c r="AS169" s="227">
        <f t="shared" si="11"/>
        <v>486</v>
      </c>
      <c r="AT169" s="316"/>
    </row>
    <row r="170" spans="1:85" x14ac:dyDescent="0.2">
      <c r="A170" s="54" t="s">
        <v>38</v>
      </c>
      <c r="B170" s="323">
        <f>SUM(C170+D170)</f>
        <v>385</v>
      </c>
      <c r="C170" s="323">
        <f t="shared" ref="C170:D174" si="12">SUM(E170+G170+I170+K170+M170+O170+Q170+S170+U170+W170+Y170+AA170+AC170+AE170+AG170+AI170+AK170+AM170+AO170)</f>
        <v>157</v>
      </c>
      <c r="D170" s="324">
        <f t="shared" si="12"/>
        <v>228</v>
      </c>
      <c r="E170" s="119">
        <f>+Enero!E170+Febrero!E170+MARZO!E170+'Abril '!E170+'Mayo '!E170+Junio!E170+Julio!E170+Agosto!E170+Septiembre!E170+'Octubre '!E170+Noviembre!E170+'Diciembre '!E170</f>
        <v>34</v>
      </c>
      <c r="F170" s="119">
        <f>+Enero!F170+Febrero!F170+MARZO!F170+'Abril '!F170+'Mayo '!F170+Junio!F170+Julio!F170+Agosto!F170+Septiembre!F170+'Octubre '!F170+Noviembre!F170+'Diciembre '!F170</f>
        <v>24</v>
      </c>
      <c r="G170" s="119">
        <f>+Enero!G170+Febrero!G170+MARZO!G170+'Abril '!G170+'Mayo '!G170+Junio!G170+Julio!G170+Agosto!G170+Septiembre!G170+'Octubre '!G170+Noviembre!G170+'Diciembre '!G170</f>
        <v>7</v>
      </c>
      <c r="H170" s="119">
        <f>+Enero!H170+Febrero!H170+MARZO!H170+'Abril '!H170+'Mayo '!H170+Junio!H170+Julio!H170+Agosto!H170+Septiembre!H170+'Octubre '!H170+Noviembre!H170+'Diciembre '!H170</f>
        <v>8</v>
      </c>
      <c r="I170" s="119">
        <f>+Enero!I170+Febrero!I170+MARZO!I170+'Abril '!I170+'Mayo '!I170+Junio!I170+Julio!I170+Agosto!I170+Septiembre!I170+'Octubre '!I170+Noviembre!I170+'Diciembre '!I170</f>
        <v>6</v>
      </c>
      <c r="J170" s="119">
        <f>+Enero!J170+Febrero!J170+MARZO!J170+'Abril '!J170+'Mayo '!J170+Junio!J170+Julio!J170+Agosto!J170+Septiembre!J170+'Octubre '!J170+Noviembre!J170+'Diciembre '!J170</f>
        <v>8</v>
      </c>
      <c r="K170" s="119">
        <f>+Enero!K170+Febrero!K170+MARZO!K170+'Abril '!K170+'Mayo '!K170+Junio!K170+Julio!K170+Agosto!K170+Septiembre!K170+'Octubre '!K170+Noviembre!K170+'Diciembre '!K170</f>
        <v>2</v>
      </c>
      <c r="L170" s="119">
        <f>+Enero!L170+Febrero!L170+MARZO!L170+'Abril '!L170+'Mayo '!L170+Junio!L170+Julio!L170+Agosto!L170+Septiembre!L170+'Octubre '!L170+Noviembre!L170+'Diciembre '!L170</f>
        <v>7</v>
      </c>
      <c r="M170" s="119">
        <f>+Enero!M170+Febrero!M170+MARZO!M170+'Abril '!M170+'Mayo '!M170+Junio!M170+Julio!M170+Agosto!M170+Septiembre!M170+'Octubre '!M170+Noviembre!M170+'Diciembre '!M170</f>
        <v>3</v>
      </c>
      <c r="N170" s="119">
        <f>+Enero!N170+Febrero!N170+MARZO!N170+'Abril '!N170+'Mayo '!N170+Junio!N170+Julio!N170+Agosto!N170+Septiembre!N170+'Octubre '!N170+Noviembre!N170+'Diciembre '!N170</f>
        <v>6</v>
      </c>
      <c r="O170" s="119">
        <f>+Enero!O170+Febrero!O170+MARZO!O170+'Abril '!O170+'Mayo '!O170+Junio!O170+Julio!O170+Agosto!O170+Septiembre!O170+'Octubre '!O170+Noviembre!O170+'Diciembre '!O170</f>
        <v>4</v>
      </c>
      <c r="P170" s="119">
        <f>+Enero!P170+Febrero!P170+MARZO!P170+'Abril '!P170+'Mayo '!P170+Junio!P170+Julio!P170+Agosto!P170+Septiembre!P170+'Octubre '!P170+Noviembre!P170+'Diciembre '!P170</f>
        <v>5</v>
      </c>
      <c r="Q170" s="119">
        <f>+Enero!Q170+Febrero!Q170+MARZO!Q170+'Abril '!Q170+'Mayo '!Q170+Junio!Q170+Julio!Q170+Agosto!Q170+Septiembre!Q170+'Octubre '!Q170+Noviembre!Q170+'Diciembre '!Q170</f>
        <v>1</v>
      </c>
      <c r="R170" s="119">
        <f>+Enero!R170+Febrero!R170+MARZO!R170+'Abril '!R170+'Mayo '!R170+Junio!R170+Julio!R170+Agosto!R170+Septiembre!R170+'Octubre '!R170+Noviembre!R170+'Diciembre '!R170</f>
        <v>0</v>
      </c>
      <c r="S170" s="119">
        <f>+Enero!S170+Febrero!S170+MARZO!S170+'Abril '!S170+'Mayo '!S170+Junio!S170+Julio!S170+Agosto!S170+Septiembre!S170+'Octubre '!S170+Noviembre!S170+'Diciembre '!S170</f>
        <v>1</v>
      </c>
      <c r="T170" s="119">
        <f>+Enero!T170+Febrero!T170+MARZO!T170+'Abril '!T170+'Mayo '!T170+Junio!T170+Julio!T170+Agosto!T170+Septiembre!T170+'Octubre '!T170+Noviembre!T170+'Diciembre '!T170</f>
        <v>2</v>
      </c>
      <c r="U170" s="119">
        <f>+Enero!U170+Febrero!U170+MARZO!U170+'Abril '!U170+'Mayo '!U170+Junio!U170+Julio!U170+Agosto!U170+Septiembre!U170+'Octubre '!U170+Noviembre!U170+'Diciembre '!U170</f>
        <v>3</v>
      </c>
      <c r="V170" s="119">
        <f>+Enero!V170+Febrero!V170+MARZO!V170+'Abril '!V170+'Mayo '!V170+Junio!V170+Julio!V170+Agosto!V170+Septiembre!V170+'Octubre '!V170+Noviembre!V170+'Diciembre '!V170</f>
        <v>4</v>
      </c>
      <c r="W170" s="119">
        <f>+Enero!W170+Febrero!W170+MARZO!W170+'Abril '!W170+'Mayo '!W170+Junio!W170+Julio!W170+Agosto!W170+Septiembre!W170+'Octubre '!W170+Noviembre!W170+'Diciembre '!W170</f>
        <v>1</v>
      </c>
      <c r="X170" s="119">
        <f>+Enero!X170+Febrero!X170+MARZO!X170+'Abril '!X170+'Mayo '!X170+Junio!X170+Julio!X170+Agosto!X170+Septiembre!X170+'Octubre '!X170+Noviembre!X170+'Diciembre '!X170</f>
        <v>5</v>
      </c>
      <c r="Y170" s="119">
        <f>+Enero!Y170+Febrero!Y170+MARZO!Y170+'Abril '!Y170+'Mayo '!Y170+Junio!Y170+Julio!Y170+Agosto!Y170+Septiembre!Y170+'Octubre '!Y170+Noviembre!Y170+'Diciembre '!Y170</f>
        <v>4</v>
      </c>
      <c r="Z170" s="119">
        <f>+Enero!Z170+Febrero!Z170+MARZO!Z170+'Abril '!Z170+'Mayo '!Z170+Junio!Z170+Julio!Z170+Agosto!Z170+Septiembre!Z170+'Octubre '!Z170+Noviembre!Z170+'Diciembre '!Z170</f>
        <v>10</v>
      </c>
      <c r="AA170" s="119">
        <f>+Enero!AA170+Febrero!AA170+MARZO!AA170+'Abril '!AA170+'Mayo '!AA170+Junio!AA170+Julio!AA170+Agosto!AA170+Septiembre!AA170+'Octubre '!AA170+Noviembre!AA170+'Diciembre '!AA170</f>
        <v>7</v>
      </c>
      <c r="AB170" s="119">
        <f>+Enero!AB170+Febrero!AB170+MARZO!AB170+'Abril '!AB170+'Mayo '!AB170+Junio!AB170+Julio!AB170+Agosto!AB170+Septiembre!AB170+'Octubre '!AB170+Noviembre!AB170+'Diciembre '!AB170</f>
        <v>14</v>
      </c>
      <c r="AC170" s="119">
        <f>+Enero!AC170+Febrero!AC170+MARZO!AC170+'Abril '!AC170+'Mayo '!AC170+Junio!AC170+Julio!AC170+Agosto!AC170+Septiembre!AC170+'Octubre '!AC170+Noviembre!AC170+'Diciembre '!AC170</f>
        <v>7</v>
      </c>
      <c r="AD170" s="119">
        <f>+Enero!AD170+Febrero!AD170+MARZO!AD170+'Abril '!AD170+'Mayo '!AD170+Junio!AD170+Julio!AD170+Agosto!AD170+Septiembre!AD170+'Octubre '!AD170+Noviembre!AD170+'Diciembre '!AD170</f>
        <v>26</v>
      </c>
      <c r="AE170" s="119">
        <f>+Enero!AE170+Febrero!AE170+MARZO!AE170+'Abril '!AE170+'Mayo '!AE170+Junio!AE170+Julio!AE170+Agosto!AE170+Septiembre!AE170+'Octubre '!AE170+Noviembre!AE170+'Diciembre '!AE170</f>
        <v>5</v>
      </c>
      <c r="AF170" s="119">
        <f>+Enero!AF170+Febrero!AF170+MARZO!AF170+'Abril '!AF170+'Mayo '!AF170+Junio!AF170+Julio!AF170+Agosto!AF170+Septiembre!AF170+'Octubre '!AF170+Noviembre!AF170+'Diciembre '!AF170</f>
        <v>21</v>
      </c>
      <c r="AG170" s="119">
        <f>+Enero!AG170+Febrero!AG170+MARZO!AG170+'Abril '!AG170+'Mayo '!AG170+Junio!AG170+Julio!AG170+Agosto!AG170+Septiembre!AG170+'Octubre '!AG170+Noviembre!AG170+'Diciembre '!AG170</f>
        <v>6</v>
      </c>
      <c r="AH170" s="119">
        <f>+Enero!AH170+Febrero!AH170+MARZO!AH170+'Abril '!AH170+'Mayo '!AH170+Junio!AH170+Julio!AH170+Agosto!AH170+Septiembre!AH170+'Octubre '!AH170+Noviembre!AH170+'Diciembre '!AH170</f>
        <v>9</v>
      </c>
      <c r="AI170" s="119">
        <f>+Enero!AI170+Febrero!AI170+MARZO!AI170+'Abril '!AI170+'Mayo '!AI170+Junio!AI170+Julio!AI170+Agosto!AI170+Septiembre!AI170+'Octubre '!AI170+Noviembre!AI170+'Diciembre '!AI170</f>
        <v>16</v>
      </c>
      <c r="AJ170" s="119">
        <f>+Enero!AJ170+Febrero!AJ170+MARZO!AJ170+'Abril '!AJ170+'Mayo '!AJ170+Junio!AJ170+Julio!AJ170+Agosto!AJ170+Septiembre!AJ170+'Octubre '!AJ170+Noviembre!AJ170+'Diciembre '!AJ170</f>
        <v>17</v>
      </c>
      <c r="AK170" s="119">
        <f>+Enero!AK170+Febrero!AK170+MARZO!AK170+'Abril '!AK170+'Mayo '!AK170+Junio!AK170+Julio!AK170+Agosto!AK170+Septiembre!AK170+'Octubre '!AK170+Noviembre!AK170+'Diciembre '!AK170</f>
        <v>13</v>
      </c>
      <c r="AL170" s="119">
        <f>+Enero!AL170+Febrero!AL170+MARZO!AL170+'Abril '!AL170+'Mayo '!AL170+Junio!AL170+Julio!AL170+Agosto!AL170+Septiembre!AL170+'Octubre '!AL170+Noviembre!AL170+'Diciembre '!AL170</f>
        <v>18</v>
      </c>
      <c r="AM170" s="119">
        <f>+Enero!AM170+Febrero!AM170+MARZO!AM170+'Abril '!AM170+'Mayo '!AM170+Junio!AM170+Julio!AM170+Agosto!AM170+Septiembre!AM170+'Octubre '!AM170+Noviembre!AM170+'Diciembre '!AM170</f>
        <v>12</v>
      </c>
      <c r="AN170" s="119">
        <f>+Enero!AN170+Febrero!AN170+MARZO!AN170+'Abril '!AN170+'Mayo '!AN170+Junio!AN170+Julio!AN170+Agosto!AN170+Septiembre!AN170+'Octubre '!AN170+Noviembre!AN170+'Diciembre '!AN170</f>
        <v>13</v>
      </c>
      <c r="AO170" s="119">
        <f>+Enero!AO170+Febrero!AO170+MARZO!AO170+'Abril '!AO170+'Mayo '!AO170+Junio!AO170+Julio!AO170+Agosto!AO170+Septiembre!AO170+'Octubre '!AO170+Noviembre!AO170+'Diciembre '!AO170</f>
        <v>25</v>
      </c>
      <c r="AP170" s="119">
        <f>+Enero!AP170+Febrero!AP170+MARZO!AP170+'Abril '!AP170+'Mayo '!AP170+Junio!AP170+Julio!AP170+Agosto!AP170+Septiembre!AP170+'Octubre '!AP170+Noviembre!AP170+'Diciembre '!AP170</f>
        <v>31</v>
      </c>
      <c r="AQ170" s="119">
        <f>+Enero!AQ170+Febrero!AQ170+MARZO!AQ170+'Abril '!AQ170+'Mayo '!AQ170+Junio!AQ170+Julio!AQ170+Agosto!AQ170+Septiembre!AQ170+'Octubre '!AQ170+Noviembre!AQ170+'Diciembre '!AQ170</f>
        <v>307</v>
      </c>
      <c r="AR170" s="119">
        <f>+Enero!AR170+Febrero!AR170+MARZO!AR170+'Abril '!AR170+'Mayo '!AR170+Junio!AR170+Julio!AR170+Agosto!AR170+Septiembre!AR170+'Octubre '!AR170+Noviembre!AR170+'Diciembre '!AR170</f>
        <v>197</v>
      </c>
      <c r="AS170" s="119">
        <f>+Enero!AS170+Febrero!AS170+MARZO!AS170+'Abril '!AS170+'Mayo '!AS170+Junio!AS170+Julio!AS170+Agosto!AS170+Septiembre!AS170+'Octubre '!AS170+Noviembre!AS170+'Diciembre '!AS170</f>
        <v>455</v>
      </c>
      <c r="AT170" s="316"/>
    </row>
    <row r="171" spans="1:85" x14ac:dyDescent="0.2">
      <c r="A171" s="55" t="s">
        <v>39</v>
      </c>
      <c r="B171" s="314">
        <f>SUM(C171+D171)</f>
        <v>3</v>
      </c>
      <c r="C171" s="314">
        <f t="shared" si="12"/>
        <v>1</v>
      </c>
      <c r="D171" s="315">
        <f t="shared" si="12"/>
        <v>2</v>
      </c>
      <c r="E171" s="119">
        <f>+Enero!E171+Febrero!E171+MARZO!E171+'Abril '!E171+'Mayo '!E171+Junio!E171+Julio!E171+Agosto!E171+Septiembre!E171+'Octubre '!E171+Noviembre!E171+'Diciembre '!E171</f>
        <v>0</v>
      </c>
      <c r="F171" s="119">
        <f>+Enero!F171+Febrero!F171+MARZO!F171+'Abril '!F171+'Mayo '!F171+Junio!F171+Julio!F171+Agosto!F171+Septiembre!F171+'Octubre '!F171+Noviembre!F171+'Diciembre '!F171</f>
        <v>0</v>
      </c>
      <c r="G171" s="119">
        <f>+Enero!G171+Febrero!G171+MARZO!G171+'Abril '!G171+'Mayo '!G171+Junio!G171+Julio!G171+Agosto!G171+Septiembre!G171+'Octubre '!G171+Noviembre!G171+'Diciembre '!G171</f>
        <v>0</v>
      </c>
      <c r="H171" s="119">
        <f>+Enero!H171+Febrero!H171+MARZO!H171+'Abril '!H171+'Mayo '!H171+Junio!H171+Julio!H171+Agosto!H171+Septiembre!H171+'Octubre '!H171+Noviembre!H171+'Diciembre '!H171</f>
        <v>0</v>
      </c>
      <c r="I171" s="119">
        <f>+Enero!I171+Febrero!I171+MARZO!I171+'Abril '!I171+'Mayo '!I171+Junio!I171+Julio!I171+Agosto!I171+Septiembre!I171+'Octubre '!I171+Noviembre!I171+'Diciembre '!I171</f>
        <v>0</v>
      </c>
      <c r="J171" s="119">
        <f>+Enero!J171+Febrero!J171+MARZO!J171+'Abril '!J171+'Mayo '!J171+Junio!J171+Julio!J171+Agosto!J171+Septiembre!J171+'Octubre '!J171+Noviembre!J171+'Diciembre '!J171</f>
        <v>0</v>
      </c>
      <c r="K171" s="119">
        <f>+Enero!K171+Febrero!K171+MARZO!K171+'Abril '!K171+'Mayo '!K171+Junio!K171+Julio!K171+Agosto!K171+Septiembre!K171+'Octubre '!K171+Noviembre!K171+'Diciembre '!K171</f>
        <v>0</v>
      </c>
      <c r="L171" s="119">
        <f>+Enero!L171+Febrero!L171+MARZO!L171+'Abril '!L171+'Mayo '!L171+Junio!L171+Julio!L171+Agosto!L171+Septiembre!L171+'Octubre '!L171+Noviembre!L171+'Diciembre '!L171</f>
        <v>0</v>
      </c>
      <c r="M171" s="119">
        <f>+Enero!M171+Febrero!M171+MARZO!M171+'Abril '!M171+'Mayo '!M171+Junio!M171+Julio!M171+Agosto!M171+Septiembre!M171+'Octubre '!M171+Noviembre!M171+'Diciembre '!M171</f>
        <v>0</v>
      </c>
      <c r="N171" s="119">
        <f>+Enero!N171+Febrero!N171+MARZO!N171+'Abril '!N171+'Mayo '!N171+Junio!N171+Julio!N171+Agosto!N171+Septiembre!N171+'Octubre '!N171+Noviembre!N171+'Diciembre '!N171</f>
        <v>0</v>
      </c>
      <c r="O171" s="119">
        <f>+Enero!O171+Febrero!O171+MARZO!O171+'Abril '!O171+'Mayo '!O171+Junio!O171+Julio!O171+Agosto!O171+Septiembre!O171+'Octubre '!O171+Noviembre!O171+'Diciembre '!O171</f>
        <v>0</v>
      </c>
      <c r="P171" s="119">
        <f>+Enero!P171+Febrero!P171+MARZO!P171+'Abril '!P171+'Mayo '!P171+Junio!P171+Julio!P171+Agosto!P171+Septiembre!P171+'Octubre '!P171+Noviembre!P171+'Diciembre '!P171</f>
        <v>1</v>
      </c>
      <c r="Q171" s="119">
        <f>+Enero!Q171+Febrero!Q171+MARZO!Q171+'Abril '!Q171+'Mayo '!Q171+Junio!Q171+Julio!Q171+Agosto!Q171+Septiembre!Q171+'Octubre '!Q171+Noviembre!Q171+'Diciembre '!Q171</f>
        <v>0</v>
      </c>
      <c r="R171" s="119">
        <f>+Enero!R171+Febrero!R171+MARZO!R171+'Abril '!R171+'Mayo '!R171+Junio!R171+Julio!R171+Agosto!R171+Septiembre!R171+'Octubre '!R171+Noviembre!R171+'Diciembre '!R171</f>
        <v>0</v>
      </c>
      <c r="S171" s="119">
        <f>+Enero!S171+Febrero!S171+MARZO!S171+'Abril '!S171+'Mayo '!S171+Junio!S171+Julio!S171+Agosto!S171+Septiembre!S171+'Octubre '!S171+Noviembre!S171+'Diciembre '!S171</f>
        <v>0</v>
      </c>
      <c r="T171" s="119">
        <f>+Enero!T171+Febrero!T171+MARZO!T171+'Abril '!T171+'Mayo '!T171+Junio!T171+Julio!T171+Agosto!T171+Septiembre!T171+'Octubre '!T171+Noviembre!T171+'Diciembre '!T171</f>
        <v>0</v>
      </c>
      <c r="U171" s="119">
        <f>+Enero!U171+Febrero!U171+MARZO!U171+'Abril '!U171+'Mayo '!U171+Junio!U171+Julio!U171+Agosto!U171+Septiembre!U171+'Octubre '!U171+Noviembre!U171+'Diciembre '!U171</f>
        <v>0</v>
      </c>
      <c r="V171" s="119">
        <f>+Enero!V171+Febrero!V171+MARZO!V171+'Abril '!V171+'Mayo '!V171+Junio!V171+Julio!V171+Agosto!V171+Septiembre!V171+'Octubre '!V171+Noviembre!V171+'Diciembre '!V171</f>
        <v>0</v>
      </c>
      <c r="W171" s="119">
        <f>+Enero!W171+Febrero!W171+MARZO!W171+'Abril '!W171+'Mayo '!W171+Junio!W171+Julio!W171+Agosto!W171+Septiembre!W171+'Octubre '!W171+Noviembre!W171+'Diciembre '!W171</f>
        <v>0</v>
      </c>
      <c r="X171" s="119">
        <f>+Enero!X171+Febrero!X171+MARZO!X171+'Abril '!X171+'Mayo '!X171+Junio!X171+Julio!X171+Agosto!X171+Septiembre!X171+'Octubre '!X171+Noviembre!X171+'Diciembre '!X171</f>
        <v>0</v>
      </c>
      <c r="Y171" s="119">
        <f>+Enero!Y171+Febrero!Y171+MARZO!Y171+'Abril '!Y171+'Mayo '!Y171+Junio!Y171+Julio!Y171+Agosto!Y171+Septiembre!Y171+'Octubre '!Y171+Noviembre!Y171+'Diciembre '!Y171</f>
        <v>0</v>
      </c>
      <c r="Z171" s="119">
        <f>+Enero!Z171+Febrero!Z171+MARZO!Z171+'Abril '!Z171+'Mayo '!Z171+Junio!Z171+Julio!Z171+Agosto!Z171+Septiembre!Z171+'Octubre '!Z171+Noviembre!Z171+'Diciembre '!Z171</f>
        <v>0</v>
      </c>
      <c r="AA171" s="119">
        <f>+Enero!AA171+Febrero!AA171+MARZO!AA171+'Abril '!AA171+'Mayo '!AA171+Junio!AA171+Julio!AA171+Agosto!AA171+Septiembre!AA171+'Octubre '!AA171+Noviembre!AA171+'Diciembre '!AA171</f>
        <v>0</v>
      </c>
      <c r="AB171" s="119">
        <f>+Enero!AB171+Febrero!AB171+MARZO!AB171+'Abril '!AB171+'Mayo '!AB171+Junio!AB171+Julio!AB171+Agosto!AB171+Septiembre!AB171+'Octubre '!AB171+Noviembre!AB171+'Diciembre '!AB171</f>
        <v>0</v>
      </c>
      <c r="AC171" s="119">
        <f>+Enero!AC171+Febrero!AC171+MARZO!AC171+'Abril '!AC171+'Mayo '!AC171+Junio!AC171+Julio!AC171+Agosto!AC171+Septiembre!AC171+'Octubre '!AC171+Noviembre!AC171+'Diciembre '!AC171</f>
        <v>0</v>
      </c>
      <c r="AD171" s="119">
        <f>+Enero!AD171+Febrero!AD171+MARZO!AD171+'Abril '!AD171+'Mayo '!AD171+Junio!AD171+Julio!AD171+Agosto!AD171+Septiembre!AD171+'Octubre '!AD171+Noviembre!AD171+'Diciembre '!AD171</f>
        <v>0</v>
      </c>
      <c r="AE171" s="119">
        <f>+Enero!AE171+Febrero!AE171+MARZO!AE171+'Abril '!AE171+'Mayo '!AE171+Junio!AE171+Julio!AE171+Agosto!AE171+Septiembre!AE171+'Octubre '!AE171+Noviembre!AE171+'Diciembre '!AE171</f>
        <v>0</v>
      </c>
      <c r="AF171" s="119">
        <f>+Enero!AF171+Febrero!AF171+MARZO!AF171+'Abril '!AF171+'Mayo '!AF171+Junio!AF171+Julio!AF171+Agosto!AF171+Septiembre!AF171+'Octubre '!AF171+Noviembre!AF171+'Diciembre '!AF171</f>
        <v>0</v>
      </c>
      <c r="AG171" s="119">
        <f>+Enero!AG171+Febrero!AG171+MARZO!AG171+'Abril '!AG171+'Mayo '!AG171+Junio!AG171+Julio!AG171+Agosto!AG171+Septiembre!AG171+'Octubre '!AG171+Noviembre!AG171+'Diciembre '!AG171</f>
        <v>0</v>
      </c>
      <c r="AH171" s="119">
        <f>+Enero!AH171+Febrero!AH171+MARZO!AH171+'Abril '!AH171+'Mayo '!AH171+Junio!AH171+Julio!AH171+Agosto!AH171+Septiembre!AH171+'Octubre '!AH171+Noviembre!AH171+'Diciembre '!AH171</f>
        <v>0</v>
      </c>
      <c r="AI171" s="119">
        <f>+Enero!AI171+Febrero!AI171+MARZO!AI171+'Abril '!AI171+'Mayo '!AI171+Junio!AI171+Julio!AI171+Agosto!AI171+Septiembre!AI171+'Octubre '!AI171+Noviembre!AI171+'Diciembre '!AI171</f>
        <v>0</v>
      </c>
      <c r="AJ171" s="119">
        <f>+Enero!AJ171+Febrero!AJ171+MARZO!AJ171+'Abril '!AJ171+'Mayo '!AJ171+Junio!AJ171+Julio!AJ171+Agosto!AJ171+Septiembre!AJ171+'Octubre '!AJ171+Noviembre!AJ171+'Diciembre '!AJ171</f>
        <v>0</v>
      </c>
      <c r="AK171" s="119">
        <f>+Enero!AK171+Febrero!AK171+MARZO!AK171+'Abril '!AK171+'Mayo '!AK171+Junio!AK171+Julio!AK171+Agosto!AK171+Septiembre!AK171+'Octubre '!AK171+Noviembre!AK171+'Diciembre '!AK171</f>
        <v>0</v>
      </c>
      <c r="AL171" s="119">
        <f>+Enero!AL171+Febrero!AL171+MARZO!AL171+'Abril '!AL171+'Mayo '!AL171+Junio!AL171+Julio!AL171+Agosto!AL171+Septiembre!AL171+'Octubre '!AL171+Noviembre!AL171+'Diciembre '!AL171</f>
        <v>0</v>
      </c>
      <c r="AM171" s="119">
        <f>+Enero!AM171+Febrero!AM171+MARZO!AM171+'Abril '!AM171+'Mayo '!AM171+Junio!AM171+Julio!AM171+Agosto!AM171+Septiembre!AM171+'Octubre '!AM171+Noviembre!AM171+'Diciembre '!AM171</f>
        <v>0</v>
      </c>
      <c r="AN171" s="119">
        <f>+Enero!AN171+Febrero!AN171+MARZO!AN171+'Abril '!AN171+'Mayo '!AN171+Junio!AN171+Julio!AN171+Agosto!AN171+Septiembre!AN171+'Octubre '!AN171+Noviembre!AN171+'Diciembre '!AN171</f>
        <v>1</v>
      </c>
      <c r="AO171" s="119">
        <f>+Enero!AO171+Febrero!AO171+MARZO!AO171+'Abril '!AO171+'Mayo '!AO171+Junio!AO171+Julio!AO171+Agosto!AO171+Septiembre!AO171+'Octubre '!AO171+Noviembre!AO171+'Diciembre '!AO171</f>
        <v>1</v>
      </c>
      <c r="AP171" s="119">
        <f>+Enero!AP171+Febrero!AP171+MARZO!AP171+'Abril '!AP171+'Mayo '!AP171+Junio!AP171+Julio!AP171+Agosto!AP171+Septiembre!AP171+'Octubre '!AP171+Noviembre!AP171+'Diciembre '!AP171</f>
        <v>0</v>
      </c>
      <c r="AQ171" s="119">
        <f>+Enero!AQ171+Febrero!AQ171+MARZO!AQ171+'Abril '!AQ171+'Mayo '!AQ171+Junio!AQ171+Julio!AQ171+Agosto!AQ171+Septiembre!AQ171+'Octubre '!AQ171+Noviembre!AQ171+'Diciembre '!AQ171</f>
        <v>1</v>
      </c>
      <c r="AR171" s="119">
        <f>+Enero!AR171+Febrero!AR171+MARZO!AR171+'Abril '!AR171+'Mayo '!AR171+Junio!AR171+Julio!AR171+Agosto!AR171+Septiembre!AR171+'Octubre '!AR171+Noviembre!AR171+'Diciembre '!AR171</f>
        <v>11</v>
      </c>
      <c r="AS171" s="119">
        <f>+Enero!AS171+Febrero!AS171+MARZO!AS171+'Abril '!AS171+'Mayo '!AS171+Junio!AS171+Julio!AS171+Agosto!AS171+Septiembre!AS171+'Octubre '!AS171+Noviembre!AS171+'Diciembre '!AS171</f>
        <v>2</v>
      </c>
      <c r="AT171" s="747"/>
    </row>
    <row r="172" spans="1:85" x14ac:dyDescent="0.2">
      <c r="A172" s="59" t="s">
        <v>40</v>
      </c>
      <c r="B172" s="314">
        <f>SUM(C172+D172)</f>
        <v>29</v>
      </c>
      <c r="C172" s="314">
        <f t="shared" si="12"/>
        <v>13</v>
      </c>
      <c r="D172" s="315">
        <f t="shared" si="12"/>
        <v>16</v>
      </c>
      <c r="E172" s="119">
        <f>+Enero!E172+Febrero!E172+MARZO!E172+'Abril '!E172+'Mayo '!E172+Junio!E172+Julio!E172+Agosto!E172+Septiembre!E172+'Octubre '!E172+Noviembre!E172+'Diciembre '!E172</f>
        <v>0</v>
      </c>
      <c r="F172" s="119">
        <f>+Enero!F172+Febrero!F172+MARZO!F172+'Abril '!F172+'Mayo '!F172+Junio!F172+Julio!F172+Agosto!F172+Septiembre!F172+'Octubre '!F172+Noviembre!F172+'Diciembre '!F172</f>
        <v>0</v>
      </c>
      <c r="G172" s="119">
        <f>+Enero!G172+Febrero!G172+MARZO!G172+'Abril '!G172+'Mayo '!G172+Junio!G172+Julio!G172+Agosto!G172+Septiembre!G172+'Octubre '!G172+Noviembre!G172+'Diciembre '!G172</f>
        <v>0</v>
      </c>
      <c r="H172" s="119">
        <f>+Enero!H172+Febrero!H172+MARZO!H172+'Abril '!H172+'Mayo '!H172+Junio!H172+Julio!H172+Agosto!H172+Septiembre!H172+'Octubre '!H172+Noviembre!H172+'Diciembre '!H172</f>
        <v>0</v>
      </c>
      <c r="I172" s="119">
        <f>+Enero!I172+Febrero!I172+MARZO!I172+'Abril '!I172+'Mayo '!I172+Junio!I172+Julio!I172+Agosto!I172+Septiembre!I172+'Octubre '!I172+Noviembre!I172+'Diciembre '!I172</f>
        <v>0</v>
      </c>
      <c r="J172" s="119">
        <f>+Enero!J172+Febrero!J172+MARZO!J172+'Abril '!J172+'Mayo '!J172+Junio!J172+Julio!J172+Agosto!J172+Septiembre!J172+'Octubre '!J172+Noviembre!J172+'Diciembre '!J172</f>
        <v>0</v>
      </c>
      <c r="K172" s="119">
        <f>+Enero!K172+Febrero!K172+MARZO!K172+'Abril '!K172+'Mayo '!K172+Junio!K172+Julio!K172+Agosto!K172+Septiembre!K172+'Octubre '!K172+Noviembre!K172+'Diciembre '!K172</f>
        <v>0</v>
      </c>
      <c r="L172" s="119">
        <f>+Enero!L172+Febrero!L172+MARZO!L172+'Abril '!L172+'Mayo '!L172+Junio!L172+Julio!L172+Agosto!L172+Septiembre!L172+'Octubre '!L172+Noviembre!L172+'Diciembre '!L172</f>
        <v>0</v>
      </c>
      <c r="M172" s="119">
        <f>+Enero!M172+Febrero!M172+MARZO!M172+'Abril '!M172+'Mayo '!M172+Junio!M172+Julio!M172+Agosto!M172+Septiembre!M172+'Octubre '!M172+Noviembre!M172+'Diciembre '!M172</f>
        <v>0</v>
      </c>
      <c r="N172" s="119">
        <f>+Enero!N172+Febrero!N172+MARZO!N172+'Abril '!N172+'Mayo '!N172+Junio!N172+Julio!N172+Agosto!N172+Septiembre!N172+'Octubre '!N172+Noviembre!N172+'Diciembre '!N172</f>
        <v>0</v>
      </c>
      <c r="O172" s="119">
        <f>+Enero!O172+Febrero!O172+MARZO!O172+'Abril '!O172+'Mayo '!O172+Junio!O172+Julio!O172+Agosto!O172+Septiembre!O172+'Octubre '!O172+Noviembre!O172+'Diciembre '!O172</f>
        <v>0</v>
      </c>
      <c r="P172" s="119">
        <f>+Enero!P172+Febrero!P172+MARZO!P172+'Abril '!P172+'Mayo '!P172+Junio!P172+Julio!P172+Agosto!P172+Septiembre!P172+'Octubre '!P172+Noviembre!P172+'Diciembre '!P172</f>
        <v>0</v>
      </c>
      <c r="Q172" s="119">
        <f>+Enero!Q172+Febrero!Q172+MARZO!Q172+'Abril '!Q172+'Mayo '!Q172+Junio!Q172+Julio!Q172+Agosto!Q172+Septiembre!Q172+'Octubre '!Q172+Noviembre!Q172+'Diciembre '!Q172</f>
        <v>0</v>
      </c>
      <c r="R172" s="119">
        <f>+Enero!R172+Febrero!R172+MARZO!R172+'Abril '!R172+'Mayo '!R172+Junio!R172+Julio!R172+Agosto!R172+Septiembre!R172+'Octubre '!R172+Noviembre!R172+'Diciembre '!R172</f>
        <v>0</v>
      </c>
      <c r="S172" s="119">
        <f>+Enero!S172+Febrero!S172+MARZO!S172+'Abril '!S172+'Mayo '!S172+Junio!S172+Julio!S172+Agosto!S172+Septiembre!S172+'Octubre '!S172+Noviembre!S172+'Diciembre '!S172</f>
        <v>0</v>
      </c>
      <c r="T172" s="119">
        <f>+Enero!T172+Febrero!T172+MARZO!T172+'Abril '!T172+'Mayo '!T172+Junio!T172+Julio!T172+Agosto!T172+Septiembre!T172+'Octubre '!T172+Noviembre!T172+'Diciembre '!T172</f>
        <v>0</v>
      </c>
      <c r="U172" s="119">
        <f>+Enero!U172+Febrero!U172+MARZO!U172+'Abril '!U172+'Mayo '!U172+Junio!U172+Julio!U172+Agosto!U172+Septiembre!U172+'Octubre '!U172+Noviembre!U172+'Diciembre '!U172</f>
        <v>0</v>
      </c>
      <c r="V172" s="119">
        <f>+Enero!V172+Febrero!V172+MARZO!V172+'Abril '!V172+'Mayo '!V172+Junio!V172+Julio!V172+Agosto!V172+Septiembre!V172+'Octubre '!V172+Noviembre!V172+'Diciembre '!V172</f>
        <v>0</v>
      </c>
      <c r="W172" s="119">
        <f>+Enero!W172+Febrero!W172+MARZO!W172+'Abril '!W172+'Mayo '!W172+Junio!W172+Julio!W172+Agosto!W172+Septiembre!W172+'Octubre '!W172+Noviembre!W172+'Diciembre '!W172</f>
        <v>0</v>
      </c>
      <c r="X172" s="119">
        <f>+Enero!X172+Febrero!X172+MARZO!X172+'Abril '!X172+'Mayo '!X172+Junio!X172+Julio!X172+Agosto!X172+Septiembre!X172+'Octubre '!X172+Noviembre!X172+'Diciembre '!X172</f>
        <v>0</v>
      </c>
      <c r="Y172" s="119">
        <f>+Enero!Y172+Febrero!Y172+MARZO!Y172+'Abril '!Y172+'Mayo '!Y172+Junio!Y172+Julio!Y172+Agosto!Y172+Septiembre!Y172+'Octubre '!Y172+Noviembre!Y172+'Diciembre '!Y172</f>
        <v>0</v>
      </c>
      <c r="Z172" s="119">
        <f>+Enero!Z172+Febrero!Z172+MARZO!Z172+'Abril '!Z172+'Mayo '!Z172+Junio!Z172+Julio!Z172+Agosto!Z172+Septiembre!Z172+'Octubre '!Z172+Noviembre!Z172+'Diciembre '!Z172</f>
        <v>0</v>
      </c>
      <c r="AA172" s="119">
        <f>+Enero!AA172+Febrero!AA172+MARZO!AA172+'Abril '!AA172+'Mayo '!AA172+Junio!AA172+Julio!AA172+Agosto!AA172+Septiembre!AA172+'Octubre '!AA172+Noviembre!AA172+'Diciembre '!AA172</f>
        <v>0</v>
      </c>
      <c r="AB172" s="119">
        <f>+Enero!AB172+Febrero!AB172+MARZO!AB172+'Abril '!AB172+'Mayo '!AB172+Junio!AB172+Julio!AB172+Agosto!AB172+Septiembre!AB172+'Octubre '!AB172+Noviembre!AB172+'Diciembre '!AB172</f>
        <v>0</v>
      </c>
      <c r="AC172" s="119">
        <f>+Enero!AC172+Febrero!AC172+MARZO!AC172+'Abril '!AC172+'Mayo '!AC172+Junio!AC172+Julio!AC172+Agosto!AC172+Septiembre!AC172+'Octubre '!AC172+Noviembre!AC172+'Diciembre '!AC172</f>
        <v>0</v>
      </c>
      <c r="AD172" s="119">
        <f>+Enero!AD172+Febrero!AD172+MARZO!AD172+'Abril '!AD172+'Mayo '!AD172+Junio!AD172+Julio!AD172+Agosto!AD172+Septiembre!AD172+'Octubre '!AD172+Noviembre!AD172+'Diciembre '!AD172</f>
        <v>0</v>
      </c>
      <c r="AE172" s="119">
        <f>+Enero!AE172+Febrero!AE172+MARZO!AE172+'Abril '!AE172+'Mayo '!AE172+Junio!AE172+Julio!AE172+Agosto!AE172+Septiembre!AE172+'Octubre '!AE172+Noviembre!AE172+'Diciembre '!AE172</f>
        <v>1</v>
      </c>
      <c r="AF172" s="119">
        <f>+Enero!AF172+Febrero!AF172+MARZO!AF172+'Abril '!AF172+'Mayo '!AF172+Junio!AF172+Julio!AF172+Agosto!AF172+Septiembre!AF172+'Octubre '!AF172+Noviembre!AF172+'Diciembre '!AF172</f>
        <v>0</v>
      </c>
      <c r="AG172" s="119">
        <f>+Enero!AG172+Febrero!AG172+MARZO!AG172+'Abril '!AG172+'Mayo '!AG172+Junio!AG172+Julio!AG172+Agosto!AG172+Septiembre!AG172+'Octubre '!AG172+Noviembre!AG172+'Diciembre '!AG172</f>
        <v>1</v>
      </c>
      <c r="AH172" s="119">
        <f>+Enero!AH172+Febrero!AH172+MARZO!AH172+'Abril '!AH172+'Mayo '!AH172+Junio!AH172+Julio!AH172+Agosto!AH172+Septiembre!AH172+'Octubre '!AH172+Noviembre!AH172+'Diciembre '!AH172</f>
        <v>2</v>
      </c>
      <c r="AI172" s="119">
        <f>+Enero!AI172+Febrero!AI172+MARZO!AI172+'Abril '!AI172+'Mayo '!AI172+Junio!AI172+Julio!AI172+Agosto!AI172+Septiembre!AI172+'Octubre '!AI172+Noviembre!AI172+'Diciembre '!AI172</f>
        <v>2</v>
      </c>
      <c r="AJ172" s="119">
        <f>+Enero!AJ172+Febrero!AJ172+MARZO!AJ172+'Abril '!AJ172+'Mayo '!AJ172+Junio!AJ172+Julio!AJ172+Agosto!AJ172+Septiembre!AJ172+'Octubre '!AJ172+Noviembre!AJ172+'Diciembre '!AJ172</f>
        <v>4</v>
      </c>
      <c r="AK172" s="119">
        <f>+Enero!AK172+Febrero!AK172+MARZO!AK172+'Abril '!AK172+'Mayo '!AK172+Junio!AK172+Julio!AK172+Agosto!AK172+Septiembre!AK172+'Octubre '!AK172+Noviembre!AK172+'Diciembre '!AK172</f>
        <v>1</v>
      </c>
      <c r="AL172" s="119">
        <f>+Enero!AL172+Febrero!AL172+MARZO!AL172+'Abril '!AL172+'Mayo '!AL172+Junio!AL172+Julio!AL172+Agosto!AL172+Septiembre!AL172+'Octubre '!AL172+Noviembre!AL172+'Diciembre '!AL172</f>
        <v>3</v>
      </c>
      <c r="AM172" s="119">
        <f>+Enero!AM172+Febrero!AM172+MARZO!AM172+'Abril '!AM172+'Mayo '!AM172+Junio!AM172+Julio!AM172+Agosto!AM172+Septiembre!AM172+'Octubre '!AM172+Noviembre!AM172+'Diciembre '!AM172</f>
        <v>1</v>
      </c>
      <c r="AN172" s="119">
        <f>+Enero!AN172+Febrero!AN172+MARZO!AN172+'Abril '!AN172+'Mayo '!AN172+Junio!AN172+Julio!AN172+Agosto!AN172+Septiembre!AN172+'Octubre '!AN172+Noviembre!AN172+'Diciembre '!AN172</f>
        <v>3</v>
      </c>
      <c r="AO172" s="119">
        <f>+Enero!AO172+Febrero!AO172+MARZO!AO172+'Abril '!AO172+'Mayo '!AO172+Junio!AO172+Julio!AO172+Agosto!AO172+Septiembre!AO172+'Octubre '!AO172+Noviembre!AO172+'Diciembre '!AO172</f>
        <v>7</v>
      </c>
      <c r="AP172" s="119">
        <f>+Enero!AP172+Febrero!AP172+MARZO!AP172+'Abril '!AP172+'Mayo '!AP172+Junio!AP172+Julio!AP172+Agosto!AP172+Septiembre!AP172+'Octubre '!AP172+Noviembre!AP172+'Diciembre '!AP172</f>
        <v>4</v>
      </c>
      <c r="AQ172" s="119">
        <f>+Enero!AQ172+Febrero!AQ172+MARZO!AQ172+'Abril '!AQ172+'Mayo '!AQ172+Junio!AQ172+Julio!AQ172+Agosto!AQ172+Septiembre!AQ172+'Octubre '!AQ172+Noviembre!AQ172+'Diciembre '!AQ172</f>
        <v>1</v>
      </c>
      <c r="AR172" s="119">
        <f>+Enero!AR172+Febrero!AR172+MARZO!AR172+'Abril '!AR172+'Mayo '!AR172+Junio!AR172+Julio!AR172+Agosto!AR172+Septiembre!AR172+'Octubre '!AR172+Noviembre!AR172+'Diciembre '!AR172</f>
        <v>50</v>
      </c>
      <c r="AS172" s="119">
        <f>+Enero!AS172+Febrero!AS172+MARZO!AS172+'Abril '!AS172+'Mayo '!AS172+Junio!AS172+Julio!AS172+Agosto!AS172+Septiembre!AS172+'Octubre '!AS172+Noviembre!AS172+'Diciembre '!AS172</f>
        <v>23</v>
      </c>
      <c r="AT172" s="316"/>
    </row>
    <row r="173" spans="1:85" x14ac:dyDescent="0.2">
      <c r="A173" s="326" t="s">
        <v>86</v>
      </c>
      <c r="B173" s="314">
        <f>SUM(C173+D173)</f>
        <v>0</v>
      </c>
      <c r="C173" s="314">
        <f t="shared" si="12"/>
        <v>0</v>
      </c>
      <c r="D173" s="327">
        <f t="shared" si="12"/>
        <v>0</v>
      </c>
      <c r="E173" s="119">
        <f>+Enero!E173+Febrero!E173+MARZO!E173+'Abril '!E173+'Mayo '!E173+Junio!E173+Julio!E173+Agosto!E173+Septiembre!E173+'Octubre '!E173+Noviembre!E173+'Diciembre '!E173</f>
        <v>0</v>
      </c>
      <c r="F173" s="119">
        <f>+Enero!F173+Febrero!F173+MARZO!F173+'Abril '!F173+'Mayo '!F173+Junio!F173+Julio!F173+Agosto!F173+Septiembre!F173+'Octubre '!F173+Noviembre!F173+'Diciembre '!F173</f>
        <v>0</v>
      </c>
      <c r="G173" s="119">
        <f>+Enero!G173+Febrero!G173+MARZO!G173+'Abril '!G173+'Mayo '!G173+Junio!G173+Julio!G173+Agosto!G173+Septiembre!G173+'Octubre '!G173+Noviembre!G173+'Diciembre '!G173</f>
        <v>0</v>
      </c>
      <c r="H173" s="119">
        <f>+Enero!H173+Febrero!H173+MARZO!H173+'Abril '!H173+'Mayo '!H173+Junio!H173+Julio!H173+Agosto!H173+Septiembre!H173+'Octubre '!H173+Noviembre!H173+'Diciembre '!H173</f>
        <v>0</v>
      </c>
      <c r="I173" s="119">
        <f>+Enero!I173+Febrero!I173+MARZO!I173+'Abril '!I173+'Mayo '!I173+Junio!I173+Julio!I173+Agosto!I173+Septiembre!I173+'Octubre '!I173+Noviembre!I173+'Diciembre '!I173</f>
        <v>0</v>
      </c>
      <c r="J173" s="119">
        <f>+Enero!J173+Febrero!J173+MARZO!J173+'Abril '!J173+'Mayo '!J173+Junio!J173+Julio!J173+Agosto!J173+Septiembre!J173+'Octubre '!J173+Noviembre!J173+'Diciembre '!J173</f>
        <v>0</v>
      </c>
      <c r="K173" s="119">
        <f>+Enero!K173+Febrero!K173+MARZO!K173+'Abril '!K173+'Mayo '!K173+Junio!K173+Julio!K173+Agosto!K173+Septiembre!K173+'Octubre '!K173+Noviembre!K173+'Diciembre '!K173</f>
        <v>0</v>
      </c>
      <c r="L173" s="119">
        <f>+Enero!L173+Febrero!L173+MARZO!L173+'Abril '!L173+'Mayo '!L173+Junio!L173+Julio!L173+Agosto!L173+Septiembre!L173+'Octubre '!L173+Noviembre!L173+'Diciembre '!L173</f>
        <v>0</v>
      </c>
      <c r="M173" s="119">
        <f>+Enero!M173+Febrero!M173+MARZO!M173+'Abril '!M173+'Mayo '!M173+Junio!M173+Julio!M173+Agosto!M173+Septiembre!M173+'Octubre '!M173+Noviembre!M173+'Diciembre '!M173</f>
        <v>0</v>
      </c>
      <c r="N173" s="119">
        <f>+Enero!N173+Febrero!N173+MARZO!N173+'Abril '!N173+'Mayo '!N173+Junio!N173+Julio!N173+Agosto!N173+Septiembre!N173+'Octubre '!N173+Noviembre!N173+'Diciembre '!N173</f>
        <v>0</v>
      </c>
      <c r="O173" s="119">
        <f>+Enero!O173+Febrero!O173+MARZO!O173+'Abril '!O173+'Mayo '!O173+Junio!O173+Julio!O173+Agosto!O173+Septiembre!O173+'Octubre '!O173+Noviembre!O173+'Diciembre '!O173</f>
        <v>0</v>
      </c>
      <c r="P173" s="119">
        <f>+Enero!P173+Febrero!P173+MARZO!P173+'Abril '!P173+'Mayo '!P173+Junio!P173+Julio!P173+Agosto!P173+Septiembre!P173+'Octubre '!P173+Noviembre!P173+'Diciembre '!P173</f>
        <v>0</v>
      </c>
      <c r="Q173" s="119">
        <f>+Enero!Q173+Febrero!Q173+MARZO!Q173+'Abril '!Q173+'Mayo '!Q173+Junio!Q173+Julio!Q173+Agosto!Q173+Septiembre!Q173+'Octubre '!Q173+Noviembre!Q173+'Diciembre '!Q173</f>
        <v>0</v>
      </c>
      <c r="R173" s="119">
        <f>+Enero!R173+Febrero!R173+MARZO!R173+'Abril '!R173+'Mayo '!R173+Junio!R173+Julio!R173+Agosto!R173+Septiembre!R173+'Octubre '!R173+Noviembre!R173+'Diciembre '!R173</f>
        <v>0</v>
      </c>
      <c r="S173" s="119">
        <f>+Enero!S173+Febrero!S173+MARZO!S173+'Abril '!S173+'Mayo '!S173+Junio!S173+Julio!S173+Agosto!S173+Septiembre!S173+'Octubre '!S173+Noviembre!S173+'Diciembre '!S173</f>
        <v>0</v>
      </c>
      <c r="T173" s="119">
        <f>+Enero!T173+Febrero!T173+MARZO!T173+'Abril '!T173+'Mayo '!T173+Junio!T173+Julio!T173+Agosto!T173+Septiembre!T173+'Octubre '!T173+Noviembre!T173+'Diciembre '!T173</f>
        <v>0</v>
      </c>
      <c r="U173" s="119">
        <f>+Enero!U173+Febrero!U173+MARZO!U173+'Abril '!U173+'Mayo '!U173+Junio!U173+Julio!U173+Agosto!U173+Septiembre!U173+'Octubre '!U173+Noviembre!U173+'Diciembre '!U173</f>
        <v>0</v>
      </c>
      <c r="V173" s="119">
        <f>+Enero!V173+Febrero!V173+MARZO!V173+'Abril '!V173+'Mayo '!V173+Junio!V173+Julio!V173+Agosto!V173+Septiembre!V173+'Octubre '!V173+Noviembre!V173+'Diciembre '!V173</f>
        <v>0</v>
      </c>
      <c r="W173" s="119">
        <f>+Enero!W173+Febrero!W173+MARZO!W173+'Abril '!W173+'Mayo '!W173+Junio!W173+Julio!W173+Agosto!W173+Septiembre!W173+'Octubre '!W173+Noviembre!W173+'Diciembre '!W173</f>
        <v>0</v>
      </c>
      <c r="X173" s="119">
        <f>+Enero!X173+Febrero!X173+MARZO!X173+'Abril '!X173+'Mayo '!X173+Junio!X173+Julio!X173+Agosto!X173+Septiembre!X173+'Octubre '!X173+Noviembre!X173+'Diciembre '!X173</f>
        <v>0</v>
      </c>
      <c r="Y173" s="119">
        <f>+Enero!Y173+Febrero!Y173+MARZO!Y173+'Abril '!Y173+'Mayo '!Y173+Junio!Y173+Julio!Y173+Agosto!Y173+Septiembre!Y173+'Octubre '!Y173+Noviembre!Y173+'Diciembre '!Y173</f>
        <v>0</v>
      </c>
      <c r="Z173" s="119">
        <f>+Enero!Z173+Febrero!Z173+MARZO!Z173+'Abril '!Z173+'Mayo '!Z173+Junio!Z173+Julio!Z173+Agosto!Z173+Septiembre!Z173+'Octubre '!Z173+Noviembre!Z173+'Diciembre '!Z173</f>
        <v>0</v>
      </c>
      <c r="AA173" s="119">
        <f>+Enero!AA173+Febrero!AA173+MARZO!AA173+'Abril '!AA173+'Mayo '!AA173+Junio!AA173+Julio!AA173+Agosto!AA173+Septiembre!AA173+'Octubre '!AA173+Noviembre!AA173+'Diciembre '!AA173</f>
        <v>0</v>
      </c>
      <c r="AB173" s="119">
        <f>+Enero!AB173+Febrero!AB173+MARZO!AB173+'Abril '!AB173+'Mayo '!AB173+Junio!AB173+Julio!AB173+Agosto!AB173+Septiembre!AB173+'Octubre '!AB173+Noviembre!AB173+'Diciembre '!AB173</f>
        <v>0</v>
      </c>
      <c r="AC173" s="119">
        <f>+Enero!AC173+Febrero!AC173+MARZO!AC173+'Abril '!AC173+'Mayo '!AC173+Junio!AC173+Julio!AC173+Agosto!AC173+Septiembre!AC173+'Octubre '!AC173+Noviembre!AC173+'Diciembre '!AC173</f>
        <v>0</v>
      </c>
      <c r="AD173" s="119">
        <f>+Enero!AD173+Febrero!AD173+MARZO!AD173+'Abril '!AD173+'Mayo '!AD173+Junio!AD173+Julio!AD173+Agosto!AD173+Septiembre!AD173+'Octubre '!AD173+Noviembre!AD173+'Diciembre '!AD173</f>
        <v>0</v>
      </c>
      <c r="AE173" s="119">
        <f>+Enero!AE173+Febrero!AE173+MARZO!AE173+'Abril '!AE173+'Mayo '!AE173+Junio!AE173+Julio!AE173+Agosto!AE173+Septiembre!AE173+'Octubre '!AE173+Noviembre!AE173+'Diciembre '!AE173</f>
        <v>0</v>
      </c>
      <c r="AF173" s="119">
        <f>+Enero!AF173+Febrero!AF173+MARZO!AF173+'Abril '!AF173+'Mayo '!AF173+Junio!AF173+Julio!AF173+Agosto!AF173+Septiembre!AF173+'Octubre '!AF173+Noviembre!AF173+'Diciembre '!AF173</f>
        <v>0</v>
      </c>
      <c r="AG173" s="119">
        <f>+Enero!AG173+Febrero!AG173+MARZO!AG173+'Abril '!AG173+'Mayo '!AG173+Junio!AG173+Julio!AG173+Agosto!AG173+Septiembre!AG173+'Octubre '!AG173+Noviembre!AG173+'Diciembre '!AG173</f>
        <v>0</v>
      </c>
      <c r="AH173" s="119">
        <f>+Enero!AH173+Febrero!AH173+MARZO!AH173+'Abril '!AH173+'Mayo '!AH173+Junio!AH173+Julio!AH173+Agosto!AH173+Septiembre!AH173+'Octubre '!AH173+Noviembre!AH173+'Diciembre '!AH173</f>
        <v>0</v>
      </c>
      <c r="AI173" s="119">
        <f>+Enero!AI173+Febrero!AI173+MARZO!AI173+'Abril '!AI173+'Mayo '!AI173+Junio!AI173+Julio!AI173+Agosto!AI173+Septiembre!AI173+'Octubre '!AI173+Noviembre!AI173+'Diciembre '!AI173</f>
        <v>0</v>
      </c>
      <c r="AJ173" s="119">
        <f>+Enero!AJ173+Febrero!AJ173+MARZO!AJ173+'Abril '!AJ173+'Mayo '!AJ173+Junio!AJ173+Julio!AJ173+Agosto!AJ173+Septiembre!AJ173+'Octubre '!AJ173+Noviembre!AJ173+'Diciembre '!AJ173</f>
        <v>0</v>
      </c>
      <c r="AK173" s="119">
        <f>+Enero!AK173+Febrero!AK173+MARZO!AK173+'Abril '!AK173+'Mayo '!AK173+Junio!AK173+Julio!AK173+Agosto!AK173+Septiembre!AK173+'Octubre '!AK173+Noviembre!AK173+'Diciembre '!AK173</f>
        <v>0</v>
      </c>
      <c r="AL173" s="119">
        <f>+Enero!AL173+Febrero!AL173+MARZO!AL173+'Abril '!AL173+'Mayo '!AL173+Junio!AL173+Julio!AL173+Agosto!AL173+Septiembre!AL173+'Octubre '!AL173+Noviembre!AL173+'Diciembre '!AL173</f>
        <v>0</v>
      </c>
      <c r="AM173" s="119">
        <f>+Enero!AM173+Febrero!AM173+MARZO!AM173+'Abril '!AM173+'Mayo '!AM173+Junio!AM173+Julio!AM173+Agosto!AM173+Septiembre!AM173+'Octubre '!AM173+Noviembre!AM173+'Diciembre '!AM173</f>
        <v>0</v>
      </c>
      <c r="AN173" s="119">
        <f>+Enero!AN173+Febrero!AN173+MARZO!AN173+'Abril '!AN173+'Mayo '!AN173+Junio!AN173+Julio!AN173+Agosto!AN173+Septiembre!AN173+'Octubre '!AN173+Noviembre!AN173+'Diciembre '!AN173</f>
        <v>0</v>
      </c>
      <c r="AO173" s="119">
        <f>+Enero!AO173+Febrero!AO173+MARZO!AO173+'Abril '!AO173+'Mayo '!AO173+Junio!AO173+Julio!AO173+Agosto!AO173+Septiembre!AO173+'Octubre '!AO173+Noviembre!AO173+'Diciembre '!AO173</f>
        <v>0</v>
      </c>
      <c r="AP173" s="119">
        <f>+Enero!AP173+Febrero!AP173+MARZO!AP173+'Abril '!AP173+'Mayo '!AP173+Junio!AP173+Julio!AP173+Agosto!AP173+Septiembre!AP173+'Octubre '!AP173+Noviembre!AP173+'Diciembre '!AP173</f>
        <v>0</v>
      </c>
      <c r="AQ173" s="119">
        <f>+Enero!AQ173+Febrero!AQ173+MARZO!AQ173+'Abril '!AQ173+'Mayo '!AQ173+Junio!AQ173+Julio!AQ173+Agosto!AQ173+Septiembre!AQ173+'Octubre '!AQ173+Noviembre!AQ173+'Diciembre '!AQ173</f>
        <v>0</v>
      </c>
      <c r="AR173" s="119">
        <f>+Enero!AR173+Febrero!AR173+MARZO!AR173+'Abril '!AR173+'Mayo '!AR173+Junio!AR173+Julio!AR173+Agosto!AR173+Septiembre!AR173+'Octubre '!AR173+Noviembre!AR173+'Diciembre '!AR173</f>
        <v>0</v>
      </c>
      <c r="AS173" s="119">
        <f>+Enero!AS173+Febrero!AS173+MARZO!AS173+'Abril '!AS173+'Mayo '!AS173+Junio!AS173+Julio!AS173+Agosto!AS173+Septiembre!AS173+'Octubre '!AS173+Noviembre!AS173+'Diciembre '!AS173</f>
        <v>0</v>
      </c>
      <c r="AT173" s="747"/>
    </row>
    <row r="174" spans="1:85" x14ac:dyDescent="0.2">
      <c r="A174" s="60" t="s">
        <v>13</v>
      </c>
      <c r="B174" s="328">
        <f>SUM(C174+D174)</f>
        <v>27</v>
      </c>
      <c r="C174" s="329">
        <f t="shared" si="12"/>
        <v>9</v>
      </c>
      <c r="D174" s="330">
        <f t="shared" si="12"/>
        <v>18</v>
      </c>
      <c r="E174" s="119">
        <f>+Enero!E174+Febrero!E174+MARZO!E174+'Abril '!E174+'Mayo '!E174+Junio!E174+Julio!E174+Agosto!E174+Septiembre!E174+'Octubre '!E174+Noviembre!E174+'Diciembre '!E174</f>
        <v>2</v>
      </c>
      <c r="F174" s="119">
        <f>+Enero!F174+Febrero!F174+MARZO!F174+'Abril '!F174+'Mayo '!F174+Junio!F174+Julio!F174+Agosto!F174+Septiembre!F174+'Octubre '!F174+Noviembre!F174+'Diciembre '!F174</f>
        <v>2</v>
      </c>
      <c r="G174" s="119">
        <f>+Enero!G174+Febrero!G174+MARZO!G174+'Abril '!G174+'Mayo '!G174+Junio!G174+Julio!G174+Agosto!G174+Septiembre!G174+'Octubre '!G174+Noviembre!G174+'Diciembre '!G174</f>
        <v>1</v>
      </c>
      <c r="H174" s="119">
        <f>+Enero!H174+Febrero!H174+MARZO!H174+'Abril '!H174+'Mayo '!H174+Junio!H174+Julio!H174+Agosto!H174+Septiembre!H174+'Octubre '!H174+Noviembre!H174+'Diciembre '!H174</f>
        <v>1</v>
      </c>
      <c r="I174" s="119">
        <f>+Enero!I174+Febrero!I174+MARZO!I174+'Abril '!I174+'Mayo '!I174+Junio!I174+Julio!I174+Agosto!I174+Septiembre!I174+'Octubre '!I174+Noviembre!I174+'Diciembre '!I174</f>
        <v>0</v>
      </c>
      <c r="J174" s="119">
        <f>+Enero!J174+Febrero!J174+MARZO!J174+'Abril '!J174+'Mayo '!J174+Junio!J174+Julio!J174+Agosto!J174+Septiembre!J174+'Octubre '!J174+Noviembre!J174+'Diciembre '!J174</f>
        <v>1</v>
      </c>
      <c r="K174" s="119">
        <f>+Enero!K174+Febrero!K174+MARZO!K174+'Abril '!K174+'Mayo '!K174+Junio!K174+Julio!K174+Agosto!K174+Septiembre!K174+'Octubre '!K174+Noviembre!K174+'Diciembre '!K174</f>
        <v>0</v>
      </c>
      <c r="L174" s="119">
        <f>+Enero!L174+Febrero!L174+MARZO!L174+'Abril '!L174+'Mayo '!L174+Junio!L174+Julio!L174+Agosto!L174+Septiembre!L174+'Octubre '!L174+Noviembre!L174+'Diciembre '!L174</f>
        <v>2</v>
      </c>
      <c r="M174" s="119">
        <f>+Enero!M174+Febrero!M174+MARZO!M174+'Abril '!M174+'Mayo '!M174+Junio!M174+Julio!M174+Agosto!M174+Septiembre!M174+'Octubre '!M174+Noviembre!M174+'Diciembre '!M174</f>
        <v>0</v>
      </c>
      <c r="N174" s="119">
        <f>+Enero!N174+Febrero!N174+MARZO!N174+'Abril '!N174+'Mayo '!N174+Junio!N174+Julio!N174+Agosto!N174+Septiembre!N174+'Octubre '!N174+Noviembre!N174+'Diciembre '!N174</f>
        <v>0</v>
      </c>
      <c r="O174" s="119">
        <f>+Enero!O174+Febrero!O174+MARZO!O174+'Abril '!O174+'Mayo '!O174+Junio!O174+Julio!O174+Agosto!O174+Septiembre!O174+'Octubre '!O174+Noviembre!O174+'Diciembre '!O174</f>
        <v>0</v>
      </c>
      <c r="P174" s="119">
        <f>+Enero!P174+Febrero!P174+MARZO!P174+'Abril '!P174+'Mayo '!P174+Junio!P174+Julio!P174+Agosto!P174+Septiembre!P174+'Octubre '!P174+Noviembre!P174+'Diciembre '!P174</f>
        <v>0</v>
      </c>
      <c r="Q174" s="119">
        <f>+Enero!Q174+Febrero!Q174+MARZO!Q174+'Abril '!Q174+'Mayo '!Q174+Junio!Q174+Julio!Q174+Agosto!Q174+Septiembre!Q174+'Octubre '!Q174+Noviembre!Q174+'Diciembre '!Q174</f>
        <v>0</v>
      </c>
      <c r="R174" s="119">
        <f>+Enero!R174+Febrero!R174+MARZO!R174+'Abril '!R174+'Mayo '!R174+Junio!R174+Julio!R174+Agosto!R174+Septiembre!R174+'Octubre '!R174+Noviembre!R174+'Diciembre '!R174</f>
        <v>0</v>
      </c>
      <c r="S174" s="119">
        <f>+Enero!S174+Febrero!S174+MARZO!S174+'Abril '!S174+'Mayo '!S174+Junio!S174+Julio!S174+Agosto!S174+Septiembre!S174+'Octubre '!S174+Noviembre!S174+'Diciembre '!S174</f>
        <v>0</v>
      </c>
      <c r="T174" s="119">
        <f>+Enero!T174+Febrero!T174+MARZO!T174+'Abril '!T174+'Mayo '!T174+Junio!T174+Julio!T174+Agosto!T174+Septiembre!T174+'Octubre '!T174+Noviembre!T174+'Diciembre '!T174</f>
        <v>0</v>
      </c>
      <c r="U174" s="119">
        <f>+Enero!U174+Febrero!U174+MARZO!U174+'Abril '!U174+'Mayo '!U174+Junio!U174+Julio!U174+Agosto!U174+Septiembre!U174+'Octubre '!U174+Noviembre!U174+'Diciembre '!U174</f>
        <v>0</v>
      </c>
      <c r="V174" s="119">
        <f>+Enero!V174+Febrero!V174+MARZO!V174+'Abril '!V174+'Mayo '!V174+Junio!V174+Julio!V174+Agosto!V174+Septiembre!V174+'Octubre '!V174+Noviembre!V174+'Diciembre '!V174</f>
        <v>0</v>
      </c>
      <c r="W174" s="119">
        <f>+Enero!W174+Febrero!W174+MARZO!W174+'Abril '!W174+'Mayo '!W174+Junio!W174+Julio!W174+Agosto!W174+Septiembre!W174+'Octubre '!W174+Noviembre!W174+'Diciembre '!W174</f>
        <v>0</v>
      </c>
      <c r="X174" s="119">
        <f>+Enero!X174+Febrero!X174+MARZO!X174+'Abril '!X174+'Mayo '!X174+Junio!X174+Julio!X174+Agosto!X174+Septiembre!X174+'Octubre '!X174+Noviembre!X174+'Diciembre '!X174</f>
        <v>0</v>
      </c>
      <c r="Y174" s="119">
        <f>+Enero!Y174+Febrero!Y174+MARZO!Y174+'Abril '!Y174+'Mayo '!Y174+Junio!Y174+Julio!Y174+Agosto!Y174+Septiembre!Y174+'Octubre '!Y174+Noviembre!Y174+'Diciembre '!Y174</f>
        <v>0</v>
      </c>
      <c r="Z174" s="119">
        <f>+Enero!Z174+Febrero!Z174+MARZO!Z174+'Abril '!Z174+'Mayo '!Z174+Junio!Z174+Julio!Z174+Agosto!Z174+Septiembre!Z174+'Octubre '!Z174+Noviembre!Z174+'Diciembre '!Z174</f>
        <v>0</v>
      </c>
      <c r="AA174" s="119">
        <f>+Enero!AA174+Febrero!AA174+MARZO!AA174+'Abril '!AA174+'Mayo '!AA174+Junio!AA174+Julio!AA174+Agosto!AA174+Septiembre!AA174+'Octubre '!AA174+Noviembre!AA174+'Diciembre '!AA174</f>
        <v>0</v>
      </c>
      <c r="AB174" s="119">
        <f>+Enero!AB174+Febrero!AB174+MARZO!AB174+'Abril '!AB174+'Mayo '!AB174+Junio!AB174+Julio!AB174+Agosto!AB174+Septiembre!AB174+'Octubre '!AB174+Noviembre!AB174+'Diciembre '!AB174</f>
        <v>0</v>
      </c>
      <c r="AC174" s="119">
        <f>+Enero!AC174+Febrero!AC174+MARZO!AC174+'Abril '!AC174+'Mayo '!AC174+Junio!AC174+Julio!AC174+Agosto!AC174+Septiembre!AC174+'Octubre '!AC174+Noviembre!AC174+'Diciembre '!AC174</f>
        <v>0</v>
      </c>
      <c r="AD174" s="119">
        <f>+Enero!AD174+Febrero!AD174+MARZO!AD174+'Abril '!AD174+'Mayo '!AD174+Junio!AD174+Julio!AD174+Agosto!AD174+Septiembre!AD174+'Octubre '!AD174+Noviembre!AD174+'Diciembre '!AD174</f>
        <v>1</v>
      </c>
      <c r="AE174" s="119">
        <f>+Enero!AE174+Febrero!AE174+MARZO!AE174+'Abril '!AE174+'Mayo '!AE174+Junio!AE174+Julio!AE174+Agosto!AE174+Septiembre!AE174+'Octubre '!AE174+Noviembre!AE174+'Diciembre '!AE174</f>
        <v>0</v>
      </c>
      <c r="AF174" s="119">
        <f>+Enero!AF174+Febrero!AF174+MARZO!AF174+'Abril '!AF174+'Mayo '!AF174+Junio!AF174+Julio!AF174+Agosto!AF174+Septiembre!AF174+'Octubre '!AF174+Noviembre!AF174+'Diciembre '!AF174</f>
        <v>0</v>
      </c>
      <c r="AG174" s="119">
        <f>+Enero!AG174+Febrero!AG174+MARZO!AG174+'Abril '!AG174+'Mayo '!AG174+Junio!AG174+Julio!AG174+Agosto!AG174+Septiembre!AG174+'Octubre '!AG174+Noviembre!AG174+'Diciembre '!AG174</f>
        <v>1</v>
      </c>
      <c r="AH174" s="119">
        <f>+Enero!AH174+Febrero!AH174+MARZO!AH174+'Abril '!AH174+'Mayo '!AH174+Junio!AH174+Julio!AH174+Agosto!AH174+Septiembre!AH174+'Octubre '!AH174+Noviembre!AH174+'Diciembre '!AH174</f>
        <v>2</v>
      </c>
      <c r="AI174" s="119">
        <f>+Enero!AI174+Febrero!AI174+MARZO!AI174+'Abril '!AI174+'Mayo '!AI174+Junio!AI174+Julio!AI174+Agosto!AI174+Septiembre!AI174+'Octubre '!AI174+Noviembre!AI174+'Diciembre '!AI174</f>
        <v>1</v>
      </c>
      <c r="AJ174" s="119">
        <f>+Enero!AJ174+Febrero!AJ174+MARZO!AJ174+'Abril '!AJ174+'Mayo '!AJ174+Junio!AJ174+Julio!AJ174+Agosto!AJ174+Septiembre!AJ174+'Octubre '!AJ174+Noviembre!AJ174+'Diciembre '!AJ174</f>
        <v>6</v>
      </c>
      <c r="AK174" s="119">
        <f>+Enero!AK174+Febrero!AK174+MARZO!AK174+'Abril '!AK174+'Mayo '!AK174+Junio!AK174+Julio!AK174+Agosto!AK174+Septiembre!AK174+'Octubre '!AK174+Noviembre!AK174+'Diciembre '!AK174</f>
        <v>0</v>
      </c>
      <c r="AL174" s="119">
        <f>+Enero!AL174+Febrero!AL174+MARZO!AL174+'Abril '!AL174+'Mayo '!AL174+Junio!AL174+Julio!AL174+Agosto!AL174+Septiembre!AL174+'Octubre '!AL174+Noviembre!AL174+'Diciembre '!AL174</f>
        <v>2</v>
      </c>
      <c r="AM174" s="119">
        <f>+Enero!AM174+Febrero!AM174+MARZO!AM174+'Abril '!AM174+'Mayo '!AM174+Junio!AM174+Julio!AM174+Agosto!AM174+Septiembre!AM174+'Octubre '!AM174+Noviembre!AM174+'Diciembre '!AM174</f>
        <v>2</v>
      </c>
      <c r="AN174" s="119">
        <f>+Enero!AN174+Febrero!AN174+MARZO!AN174+'Abril '!AN174+'Mayo '!AN174+Junio!AN174+Julio!AN174+Agosto!AN174+Septiembre!AN174+'Octubre '!AN174+Noviembre!AN174+'Diciembre '!AN174</f>
        <v>0</v>
      </c>
      <c r="AO174" s="119">
        <f>+Enero!AO174+Febrero!AO174+MARZO!AO174+'Abril '!AO174+'Mayo '!AO174+Junio!AO174+Julio!AO174+Agosto!AO174+Septiembre!AO174+'Octubre '!AO174+Noviembre!AO174+'Diciembre '!AO174</f>
        <v>2</v>
      </c>
      <c r="AP174" s="119">
        <f>+Enero!AP174+Febrero!AP174+MARZO!AP174+'Abril '!AP174+'Mayo '!AP174+Junio!AP174+Julio!AP174+Agosto!AP174+Septiembre!AP174+'Octubre '!AP174+Noviembre!AP174+'Diciembre '!AP174</f>
        <v>1</v>
      </c>
      <c r="AQ174" s="119">
        <f>+Enero!AQ174+Febrero!AQ174+MARZO!AQ174+'Abril '!AQ174+'Mayo '!AQ174+Junio!AQ174+Julio!AQ174+Agosto!AQ174+Septiembre!AQ174+'Octubre '!AQ174+Noviembre!AQ174+'Diciembre '!AQ174</f>
        <v>0</v>
      </c>
      <c r="AR174" s="119">
        <f>+Enero!AR174+Febrero!AR174+MARZO!AR174+'Abril '!AR174+'Mayo '!AR174+Junio!AR174+Julio!AR174+Agosto!AR174+Septiembre!AR174+'Octubre '!AR174+Noviembre!AR174+'Diciembre '!AR174</f>
        <v>21</v>
      </c>
      <c r="AS174" s="119">
        <f>+Enero!AS174+Febrero!AS174+MARZO!AS174+'Abril '!AS174+'Mayo '!AS174+Junio!AS174+Julio!AS174+Agosto!AS174+Septiembre!AS174+'Octubre '!AS174+Noviembre!AS174+'Diciembre '!AS174</f>
        <v>6</v>
      </c>
      <c r="AT174" s="316"/>
    </row>
    <row r="175" spans="1:85" x14ac:dyDescent="0.2">
      <c r="A175" s="85" t="s">
        <v>180</v>
      </c>
      <c r="B175" s="85"/>
      <c r="C175" s="85"/>
      <c r="D175" s="85"/>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c r="AB175" s="346"/>
      <c r="AC175" s="346"/>
      <c r="AD175" s="346"/>
      <c r="AE175" s="346"/>
      <c r="AF175" s="346"/>
      <c r="AG175" s="346"/>
      <c r="AH175" s="346"/>
      <c r="AI175" s="346"/>
      <c r="AJ175" s="346"/>
      <c r="AK175" s="346"/>
      <c r="AL175" s="346"/>
      <c r="AM175" s="346"/>
      <c r="AN175" s="346"/>
      <c r="AO175" s="346"/>
      <c r="AP175" s="346"/>
      <c r="AQ175" s="52"/>
      <c r="AR175" s="52"/>
      <c r="AS175" s="52"/>
      <c r="AT175" s="52"/>
      <c r="AU175" s="52"/>
    </row>
    <row r="176" spans="1:85" ht="21" customHeight="1" x14ac:dyDescent="0.2">
      <c r="A176" s="772" t="s">
        <v>49</v>
      </c>
      <c r="B176" s="775" t="s">
        <v>50</v>
      </c>
      <c r="C176" s="776"/>
      <c r="D176" s="777"/>
      <c r="E176" s="780" t="s">
        <v>14</v>
      </c>
      <c r="F176" s="781"/>
      <c r="G176" s="781"/>
      <c r="H176" s="781"/>
      <c r="I176" s="781"/>
      <c r="J176" s="781"/>
      <c r="K176" s="781"/>
      <c r="L176" s="781"/>
      <c r="M176" s="781"/>
      <c r="N176" s="781"/>
      <c r="O176" s="781"/>
      <c r="P176" s="781"/>
      <c r="Q176" s="781"/>
      <c r="R176" s="781"/>
      <c r="S176" s="781"/>
      <c r="T176" s="781"/>
      <c r="U176" s="781"/>
      <c r="V176" s="781"/>
      <c r="W176" s="781"/>
      <c r="X176" s="781"/>
      <c r="Y176" s="781"/>
      <c r="Z176" s="781"/>
      <c r="AA176" s="781"/>
      <c r="AB176" s="781"/>
      <c r="AC176" s="781"/>
      <c r="AD176" s="781"/>
      <c r="AE176" s="781"/>
      <c r="AF176" s="781"/>
      <c r="AG176" s="781"/>
      <c r="AH176" s="781"/>
      <c r="AI176" s="781"/>
      <c r="AJ176" s="781"/>
      <c r="AK176" s="781"/>
      <c r="AL176" s="781"/>
      <c r="AM176" s="781"/>
      <c r="AN176" s="781"/>
      <c r="AO176" s="781"/>
      <c r="AP176" s="782"/>
      <c r="AQ176" s="783" t="s">
        <v>119</v>
      </c>
      <c r="AR176" s="783" t="s">
        <v>87</v>
      </c>
      <c r="AS176" s="52"/>
      <c r="AT176" s="52"/>
      <c r="AU176" s="52"/>
    </row>
    <row r="177" spans="1:86" ht="21.75" customHeight="1" x14ac:dyDescent="0.2">
      <c r="A177" s="773"/>
      <c r="B177" s="778"/>
      <c r="C177" s="779"/>
      <c r="D177" s="779"/>
      <c r="E177" s="786" t="s">
        <v>19</v>
      </c>
      <c r="F177" s="787"/>
      <c r="G177" s="786" t="s">
        <v>20</v>
      </c>
      <c r="H177" s="787"/>
      <c r="I177" s="788" t="s">
        <v>21</v>
      </c>
      <c r="J177" s="789"/>
      <c r="K177" s="788" t="s">
        <v>22</v>
      </c>
      <c r="L177" s="789"/>
      <c r="M177" s="788" t="s">
        <v>23</v>
      </c>
      <c r="N177" s="789"/>
      <c r="O177" s="786" t="s">
        <v>24</v>
      </c>
      <c r="P177" s="787"/>
      <c r="Q177" s="786" t="s">
        <v>25</v>
      </c>
      <c r="R177" s="787"/>
      <c r="S177" s="786" t="s">
        <v>26</v>
      </c>
      <c r="T177" s="787"/>
      <c r="U177" s="786" t="s">
        <v>27</v>
      </c>
      <c r="V177" s="787"/>
      <c r="W177" s="786" t="s">
        <v>2</v>
      </c>
      <c r="X177" s="787"/>
      <c r="Y177" s="786" t="s">
        <v>3</v>
      </c>
      <c r="Z177" s="787"/>
      <c r="AA177" s="786" t="s">
        <v>28</v>
      </c>
      <c r="AB177" s="787"/>
      <c r="AC177" s="786" t="s">
        <v>4</v>
      </c>
      <c r="AD177" s="787"/>
      <c r="AE177" s="786" t="s">
        <v>5</v>
      </c>
      <c r="AF177" s="787"/>
      <c r="AG177" s="786" t="s">
        <v>6</v>
      </c>
      <c r="AH177" s="787"/>
      <c r="AI177" s="786" t="s">
        <v>7</v>
      </c>
      <c r="AJ177" s="787"/>
      <c r="AK177" s="786" t="s">
        <v>8</v>
      </c>
      <c r="AL177" s="787"/>
      <c r="AM177" s="786" t="s">
        <v>9</v>
      </c>
      <c r="AN177" s="787"/>
      <c r="AO177" s="790" t="s">
        <v>10</v>
      </c>
      <c r="AP177" s="791"/>
      <c r="AQ177" s="784"/>
      <c r="AR177" s="784"/>
      <c r="AS177" s="52"/>
      <c r="AT177" s="52"/>
      <c r="AU177" s="52"/>
    </row>
    <row r="178" spans="1:86" ht="13.5" customHeight="1" x14ac:dyDescent="0.2">
      <c r="A178" s="774"/>
      <c r="B178" s="186" t="s">
        <v>94</v>
      </c>
      <c r="C178" s="185" t="s">
        <v>11</v>
      </c>
      <c r="D178" s="185" t="s">
        <v>12</v>
      </c>
      <c r="E178" s="39" t="s">
        <v>11</v>
      </c>
      <c r="F178" s="41" t="s">
        <v>12</v>
      </c>
      <c r="G178" s="39" t="s">
        <v>11</v>
      </c>
      <c r="H178" s="41" t="s">
        <v>12</v>
      </c>
      <c r="I178" s="39" t="s">
        <v>11</v>
      </c>
      <c r="J178" s="41" t="s">
        <v>12</v>
      </c>
      <c r="K178" s="39" t="s">
        <v>11</v>
      </c>
      <c r="L178" s="41" t="s">
        <v>12</v>
      </c>
      <c r="M178" s="39" t="s">
        <v>11</v>
      </c>
      <c r="N178" s="41" t="s">
        <v>12</v>
      </c>
      <c r="O178" s="39" t="s">
        <v>11</v>
      </c>
      <c r="P178" s="41" t="s">
        <v>12</v>
      </c>
      <c r="Q178" s="39" t="s">
        <v>11</v>
      </c>
      <c r="R178" s="41" t="s">
        <v>12</v>
      </c>
      <c r="S178" s="39" t="s">
        <v>11</v>
      </c>
      <c r="T178" s="41" t="s">
        <v>12</v>
      </c>
      <c r="U178" s="39" t="s">
        <v>11</v>
      </c>
      <c r="V178" s="41" t="s">
        <v>12</v>
      </c>
      <c r="W178" s="39" t="s">
        <v>11</v>
      </c>
      <c r="X178" s="41" t="s">
        <v>12</v>
      </c>
      <c r="Y178" s="39" t="s">
        <v>11</v>
      </c>
      <c r="Z178" s="41" t="s">
        <v>12</v>
      </c>
      <c r="AA178" s="39" t="s">
        <v>11</v>
      </c>
      <c r="AB178" s="41" t="s">
        <v>12</v>
      </c>
      <c r="AC178" s="39" t="s">
        <v>11</v>
      </c>
      <c r="AD178" s="41" t="s">
        <v>12</v>
      </c>
      <c r="AE178" s="39" t="s">
        <v>11</v>
      </c>
      <c r="AF178" s="41" t="s">
        <v>12</v>
      </c>
      <c r="AG178" s="39" t="s">
        <v>11</v>
      </c>
      <c r="AH178" s="41" t="s">
        <v>12</v>
      </c>
      <c r="AI178" s="39" t="s">
        <v>11</v>
      </c>
      <c r="AJ178" s="41" t="s">
        <v>12</v>
      </c>
      <c r="AK178" s="39" t="s">
        <v>11</v>
      </c>
      <c r="AL178" s="41" t="s">
        <v>12</v>
      </c>
      <c r="AM178" s="39" t="s">
        <v>11</v>
      </c>
      <c r="AN178" s="41" t="s">
        <v>12</v>
      </c>
      <c r="AO178" s="39" t="s">
        <v>11</v>
      </c>
      <c r="AP178" s="41" t="s">
        <v>12</v>
      </c>
      <c r="AQ178" s="785"/>
      <c r="AR178" s="785"/>
      <c r="AS178" s="331"/>
      <c r="AT178" s="52"/>
    </row>
    <row r="179" spans="1:86" x14ac:dyDescent="0.2">
      <c r="A179" s="87" t="s">
        <v>52</v>
      </c>
      <c r="B179" s="323">
        <f>SUM(C179+D179)</f>
        <v>924</v>
      </c>
      <c r="C179" s="323">
        <f t="shared" ref="C179:D183" si="13">SUM(E179+G179+I179+K179+M179+O179+Q179+S179+U179+W179+Y179+AA179+AC179+AE179+AG179+AI179+AK179+AM179+AO179)</f>
        <v>321</v>
      </c>
      <c r="D179" s="324">
        <f t="shared" si="13"/>
        <v>603</v>
      </c>
      <c r="E179" s="8">
        <f>+Enero!E179+Febrero!E179+MARZO!E179+'Abril '!E179+'Mayo '!E179+Junio!E179+Julio!E179+Agosto!E179+Septiembre!E179+'Octubre '!E179+Noviembre!E179+'Diciembre '!E179</f>
        <v>1</v>
      </c>
      <c r="F179" s="8">
        <f>+Enero!F179+Febrero!F179+MARZO!F179+'Abril '!F179+'Mayo '!F179+Junio!F179+Julio!F179+Agosto!F179+Septiembre!F179+'Octubre '!F179+Noviembre!F179+'Diciembre '!F179</f>
        <v>0</v>
      </c>
      <c r="G179" s="8">
        <f>+Enero!G179+Febrero!G179+MARZO!G179+'Abril '!G179+'Mayo '!G179+Junio!G179+Julio!G179+Agosto!G179+Septiembre!G179+'Octubre '!G179+Noviembre!G179+'Diciembre '!G179</f>
        <v>0</v>
      </c>
      <c r="H179" s="8">
        <f>+Enero!H179+Febrero!H179+MARZO!H179+'Abril '!H179+'Mayo '!H179+Junio!H179+Julio!H179+Agosto!H179+Septiembre!H179+'Octubre '!H179+Noviembre!H179+'Diciembre '!H179</f>
        <v>1</v>
      </c>
      <c r="I179" s="8">
        <f>+Enero!I179+Febrero!I179+MARZO!I179+'Abril '!I179+'Mayo '!I179+Junio!I179+Julio!I179+Agosto!I179+Septiembre!I179+'Octubre '!I179+Noviembre!I179+'Diciembre '!I179</f>
        <v>1</v>
      </c>
      <c r="J179" s="8">
        <f>+Enero!J179+Febrero!J179+MARZO!J179+'Abril '!J179+'Mayo '!J179+Junio!J179+Julio!J179+Agosto!J179+Septiembre!J179+'Octubre '!J179+Noviembre!J179+'Diciembre '!J179</f>
        <v>3</v>
      </c>
      <c r="K179" s="8">
        <f>+Enero!K179+Febrero!K179+MARZO!K179+'Abril '!K179+'Mayo '!K179+Junio!K179+Julio!K179+Agosto!K179+Septiembre!K179+'Octubre '!K179+Noviembre!K179+'Diciembre '!K179</f>
        <v>7</v>
      </c>
      <c r="L179" s="8">
        <f>+Enero!L179+Febrero!L179+MARZO!L179+'Abril '!L179+'Mayo '!L179+Junio!L179+Julio!L179+Agosto!L179+Septiembre!L179+'Octubre '!L179+Noviembre!L179+'Diciembre '!L179</f>
        <v>17</v>
      </c>
      <c r="M179" s="8">
        <f>+Enero!M179+Febrero!M179+MARZO!M179+'Abril '!M179+'Mayo '!M179+Junio!M179+Julio!M179+Agosto!M179+Septiembre!M179+'Octubre '!M179+Noviembre!M179+'Diciembre '!M179</f>
        <v>11</v>
      </c>
      <c r="N179" s="8">
        <f>+Enero!N179+Febrero!N179+MARZO!N179+'Abril '!N179+'Mayo '!N179+Junio!N179+Julio!N179+Agosto!N179+Septiembre!N179+'Octubre '!N179+Noviembre!N179+'Diciembre '!N179</f>
        <v>20</v>
      </c>
      <c r="O179" s="8">
        <f>+Enero!O179+Febrero!O179+MARZO!O179+'Abril '!O179+'Mayo '!O179+Junio!O179+Julio!O179+Agosto!O179+Septiembre!O179+'Octubre '!O179+Noviembre!O179+'Diciembre '!O179</f>
        <v>17</v>
      </c>
      <c r="P179" s="8">
        <f>+Enero!P179+Febrero!P179+MARZO!P179+'Abril '!P179+'Mayo '!P179+Junio!P179+Julio!P179+Agosto!P179+Septiembre!P179+'Octubre '!P179+Noviembre!P179+'Diciembre '!P179</f>
        <v>28</v>
      </c>
      <c r="Q179" s="8">
        <f>+Enero!Q179+Febrero!Q179+MARZO!Q179+'Abril '!Q179+'Mayo '!Q179+Junio!Q179+Julio!Q179+Agosto!Q179+Septiembre!Q179+'Octubre '!Q179+Noviembre!Q179+'Diciembre '!Q179</f>
        <v>6</v>
      </c>
      <c r="R179" s="8">
        <f>+Enero!R179+Febrero!R179+MARZO!R179+'Abril '!R179+'Mayo '!R179+Junio!R179+Julio!R179+Agosto!R179+Septiembre!R179+'Octubre '!R179+Noviembre!R179+'Diciembre '!R179</f>
        <v>14</v>
      </c>
      <c r="S179" s="8">
        <f>+Enero!S179+Febrero!S179+MARZO!S179+'Abril '!S179+'Mayo '!S179+Junio!S179+Julio!S179+Agosto!S179+Septiembre!S179+'Octubre '!S179+Noviembre!S179+'Diciembre '!S179</f>
        <v>7</v>
      </c>
      <c r="T179" s="8">
        <f>+Enero!T179+Febrero!T179+MARZO!T179+'Abril '!T179+'Mayo '!T179+Junio!T179+Julio!T179+Agosto!T179+Septiembre!T179+'Octubre '!T179+Noviembre!T179+'Diciembre '!T179</f>
        <v>11</v>
      </c>
      <c r="U179" s="8">
        <f>+Enero!U179+Febrero!U179+MARZO!U179+'Abril '!U179+'Mayo '!U179+Junio!U179+Julio!U179+Agosto!U179+Septiembre!U179+'Octubre '!U179+Noviembre!U179+'Diciembre '!U179</f>
        <v>10</v>
      </c>
      <c r="V179" s="8">
        <f>+Enero!V179+Febrero!V179+MARZO!V179+'Abril '!V179+'Mayo '!V179+Junio!V179+Julio!V179+Agosto!V179+Septiembre!V179+'Octubre '!V179+Noviembre!V179+'Diciembre '!V179</f>
        <v>21</v>
      </c>
      <c r="W179" s="8">
        <f>+Enero!W179+Febrero!W179+MARZO!W179+'Abril '!W179+'Mayo '!W179+Junio!W179+Julio!W179+Agosto!W179+Septiembre!W179+'Octubre '!W179+Noviembre!W179+'Diciembre '!W179</f>
        <v>8</v>
      </c>
      <c r="X179" s="8">
        <f>+Enero!X179+Febrero!X179+MARZO!X179+'Abril '!X179+'Mayo '!X179+Junio!X179+Julio!X179+Agosto!X179+Septiembre!X179+'Octubre '!X179+Noviembre!X179+'Diciembre '!X179</f>
        <v>20</v>
      </c>
      <c r="Y179" s="8">
        <f>+Enero!Y179+Febrero!Y179+MARZO!Y179+'Abril '!Y179+'Mayo '!Y179+Junio!Y179+Julio!Y179+Agosto!Y179+Septiembre!Y179+'Octubre '!Y179+Noviembre!Y179+'Diciembre '!Y179</f>
        <v>19</v>
      </c>
      <c r="Z179" s="8">
        <f>+Enero!Z179+Febrero!Z179+MARZO!Z179+'Abril '!Z179+'Mayo '!Z179+Junio!Z179+Julio!Z179+Agosto!Z179+Septiembre!Z179+'Octubre '!Z179+Noviembre!Z179+'Diciembre '!Z179</f>
        <v>38</v>
      </c>
      <c r="AA179" s="8">
        <f>+Enero!AA179+Febrero!AA179+MARZO!AA179+'Abril '!AA179+'Mayo '!AA179+Junio!AA179+Julio!AA179+Agosto!AA179+Septiembre!AA179+'Octubre '!AA179+Noviembre!AA179+'Diciembre '!AA179</f>
        <v>20</v>
      </c>
      <c r="AB179" s="8">
        <f>+Enero!AB179+Febrero!AB179+MARZO!AB179+'Abril '!AB179+'Mayo '!AB179+Junio!AB179+Julio!AB179+Agosto!AB179+Septiembre!AB179+'Octubre '!AB179+Noviembre!AB179+'Diciembre '!AB179</f>
        <v>37</v>
      </c>
      <c r="AC179" s="8">
        <f>+Enero!AC179+Febrero!AC179+MARZO!AC179+'Abril '!AC179+'Mayo '!AC179+Junio!AC179+Julio!AC179+Agosto!AC179+Septiembre!AC179+'Octubre '!AC179+Noviembre!AC179+'Diciembre '!AC179</f>
        <v>35</v>
      </c>
      <c r="AD179" s="8">
        <f>+Enero!AD179+Febrero!AD179+MARZO!AD179+'Abril '!AD179+'Mayo '!AD179+Junio!AD179+Julio!AD179+Agosto!AD179+Septiembre!AD179+'Octubre '!AD179+Noviembre!AD179+'Diciembre '!AD179</f>
        <v>62</v>
      </c>
      <c r="AE179" s="8">
        <f>+Enero!AE179+Febrero!AE179+MARZO!AE179+'Abril '!AE179+'Mayo '!AE179+Junio!AE179+Julio!AE179+Agosto!AE179+Septiembre!AE179+'Octubre '!AE179+Noviembre!AE179+'Diciembre '!AE179</f>
        <v>30</v>
      </c>
      <c r="AF179" s="8">
        <f>+Enero!AF179+Febrero!AF179+MARZO!AF179+'Abril '!AF179+'Mayo '!AF179+Junio!AF179+Julio!AF179+Agosto!AF179+Septiembre!AF179+'Octubre '!AF179+Noviembre!AF179+'Diciembre '!AF179</f>
        <v>52</v>
      </c>
      <c r="AG179" s="8">
        <f>+Enero!AG179+Febrero!AG179+MARZO!AG179+'Abril '!AG179+'Mayo '!AG179+Junio!AG179+Julio!AG179+Agosto!AG179+Septiembre!AG179+'Octubre '!AG179+Noviembre!AG179+'Diciembre '!AG179</f>
        <v>35</v>
      </c>
      <c r="AH179" s="8">
        <f>+Enero!AH179+Febrero!AH179+MARZO!AH179+'Abril '!AH179+'Mayo '!AH179+Junio!AH179+Julio!AH179+Agosto!AH179+Septiembre!AH179+'Octubre '!AH179+Noviembre!AH179+'Diciembre '!AH179</f>
        <v>58</v>
      </c>
      <c r="AI179" s="8">
        <f>+Enero!AI179+Febrero!AI179+MARZO!AI179+'Abril '!AI179+'Mayo '!AI179+Junio!AI179+Julio!AI179+Agosto!AI179+Septiembre!AI179+'Octubre '!AI179+Noviembre!AI179+'Diciembre '!AI179</f>
        <v>34</v>
      </c>
      <c r="AJ179" s="8">
        <f>+Enero!AJ179+Febrero!AJ179+MARZO!AJ179+'Abril '!AJ179+'Mayo '!AJ179+Junio!AJ179+Julio!AJ179+Agosto!AJ179+Septiembre!AJ179+'Octubre '!AJ179+Noviembre!AJ179+'Diciembre '!AJ179</f>
        <v>64</v>
      </c>
      <c r="AK179" s="8">
        <f>+Enero!AK179+Febrero!AK179+MARZO!AK179+'Abril '!AK179+'Mayo '!AK179+Junio!AK179+Julio!AK179+Agosto!AK179+Septiembre!AK179+'Octubre '!AK179+Noviembre!AK179+'Diciembre '!AK179</f>
        <v>24</v>
      </c>
      <c r="AL179" s="8">
        <f>+Enero!AL179+Febrero!AL179+MARZO!AL179+'Abril '!AL179+'Mayo '!AL179+Junio!AL179+Julio!AL179+Agosto!AL179+Septiembre!AL179+'Octubre '!AL179+Noviembre!AL179+'Diciembre '!AL179</f>
        <v>57</v>
      </c>
      <c r="AM179" s="8">
        <f>+Enero!AM179+Febrero!AM179+MARZO!AM179+'Abril '!AM179+'Mayo '!AM179+Junio!AM179+Julio!AM179+Agosto!AM179+Septiembre!AM179+'Octubre '!AM179+Noviembre!AM179+'Diciembre '!AM179</f>
        <v>23</v>
      </c>
      <c r="AN179" s="8">
        <f>+Enero!AN179+Febrero!AN179+MARZO!AN179+'Abril '!AN179+'Mayo '!AN179+Junio!AN179+Julio!AN179+Agosto!AN179+Septiembre!AN179+'Octubre '!AN179+Noviembre!AN179+'Diciembre '!AN179</f>
        <v>32</v>
      </c>
      <c r="AO179" s="8">
        <f>+Enero!AO179+Febrero!AO179+MARZO!AO179+'Abril '!AO179+'Mayo '!AO179+Junio!AO179+Julio!AO179+Agosto!AO179+Septiembre!AO179+'Octubre '!AO179+Noviembre!AO179+'Diciembre '!AO179</f>
        <v>33</v>
      </c>
      <c r="AP179" s="8">
        <f>+Enero!AP179+Febrero!AP179+MARZO!AP179+'Abril '!AP179+'Mayo '!AP179+Junio!AP179+Julio!AP179+Agosto!AP179+Septiembre!AP179+'Octubre '!AP179+Noviembre!AP179+'Diciembre '!AP179</f>
        <v>68</v>
      </c>
      <c r="AQ179" s="8">
        <f>+Enero!AQ179+Febrero!AQ179+MARZO!AQ179+'Abril '!AQ179+'Mayo '!AQ179+Junio!AQ179+Julio!AQ179+Agosto!AQ179+Septiembre!AQ179+'Octubre '!AQ179+Noviembre!AQ179+'Diciembre '!AQ179</f>
        <v>924</v>
      </c>
      <c r="AR179" s="8">
        <f>+Enero!AR179+Febrero!AR179+MARZO!AR179+'Abril '!AR179+'Mayo '!AR179+Junio!AR179+Julio!AR179+Agosto!AR179+Septiembre!AR179+'Octubre '!AR179+Noviembre!AR179+'Diciembre '!AR179</f>
        <v>471</v>
      </c>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314">
        <f>SUM(C180+D180)</f>
        <v>0</v>
      </c>
      <c r="C180" s="314">
        <f t="shared" si="13"/>
        <v>0</v>
      </c>
      <c r="D180" s="315">
        <f t="shared" si="13"/>
        <v>0</v>
      </c>
      <c r="E180" s="8">
        <f>+Enero!E180+Febrero!E180+MARZO!E180+'Abril '!E180+'Mayo '!E180+Junio!E180+Julio!E180+Agosto!E180+Septiembre!E180+'Octubre '!E180+Noviembre!E180+'Diciembre '!E180</f>
        <v>0</v>
      </c>
      <c r="F180" s="8">
        <f>+Enero!F180+Febrero!F180+MARZO!F180+'Abril '!F180+'Mayo '!F180+Junio!F180+Julio!F180+Agosto!F180+Septiembre!F180+'Octubre '!F180+Noviembre!F180+'Diciembre '!F180</f>
        <v>0</v>
      </c>
      <c r="G180" s="8">
        <f>+Enero!G180+Febrero!G180+MARZO!G180+'Abril '!G180+'Mayo '!G180+Junio!G180+Julio!G180+Agosto!G180+Septiembre!G180+'Octubre '!G180+Noviembre!G180+'Diciembre '!G180</f>
        <v>0</v>
      </c>
      <c r="H180" s="8">
        <f>+Enero!H180+Febrero!H180+MARZO!H180+'Abril '!H180+'Mayo '!H180+Junio!H180+Julio!H180+Agosto!H180+Septiembre!H180+'Octubre '!H180+Noviembre!H180+'Diciembre '!H180</f>
        <v>0</v>
      </c>
      <c r="I180" s="8">
        <f>+Enero!I180+Febrero!I180+MARZO!I180+'Abril '!I180+'Mayo '!I180+Junio!I180+Julio!I180+Agosto!I180+Septiembre!I180+'Octubre '!I180+Noviembre!I180+'Diciembre '!I180</f>
        <v>0</v>
      </c>
      <c r="J180" s="8">
        <f>+Enero!J180+Febrero!J180+MARZO!J180+'Abril '!J180+'Mayo '!J180+Junio!J180+Julio!J180+Agosto!J180+Septiembre!J180+'Octubre '!J180+Noviembre!J180+'Diciembre '!J180</f>
        <v>0</v>
      </c>
      <c r="K180" s="8">
        <f>+Enero!K180+Febrero!K180+MARZO!K180+'Abril '!K180+'Mayo '!K180+Junio!K180+Julio!K180+Agosto!K180+Septiembre!K180+'Octubre '!K180+Noviembre!K180+'Diciembre '!K180</f>
        <v>0</v>
      </c>
      <c r="L180" s="8">
        <f>+Enero!L180+Febrero!L180+MARZO!L180+'Abril '!L180+'Mayo '!L180+Junio!L180+Julio!L180+Agosto!L180+Septiembre!L180+'Octubre '!L180+Noviembre!L180+'Diciembre '!L180</f>
        <v>0</v>
      </c>
      <c r="M180" s="8">
        <f>+Enero!M180+Febrero!M180+MARZO!M180+'Abril '!M180+'Mayo '!M180+Junio!M180+Julio!M180+Agosto!M180+Septiembre!M180+'Octubre '!M180+Noviembre!M180+'Diciembre '!M180</f>
        <v>0</v>
      </c>
      <c r="N180" s="8">
        <f>+Enero!N180+Febrero!N180+MARZO!N180+'Abril '!N180+'Mayo '!N180+Junio!N180+Julio!N180+Agosto!N180+Septiembre!N180+'Octubre '!N180+Noviembre!N180+'Diciembre '!N180</f>
        <v>0</v>
      </c>
      <c r="O180" s="8">
        <f>+Enero!O180+Febrero!O180+MARZO!O180+'Abril '!O180+'Mayo '!O180+Junio!O180+Julio!O180+Agosto!O180+Septiembre!O180+'Octubre '!O180+Noviembre!O180+'Diciembre '!O180</f>
        <v>0</v>
      </c>
      <c r="P180" s="8">
        <f>+Enero!P180+Febrero!P180+MARZO!P180+'Abril '!P180+'Mayo '!P180+Junio!P180+Julio!P180+Agosto!P180+Septiembre!P180+'Octubre '!P180+Noviembre!P180+'Diciembre '!P180</f>
        <v>0</v>
      </c>
      <c r="Q180" s="8">
        <f>+Enero!Q180+Febrero!Q180+MARZO!Q180+'Abril '!Q180+'Mayo '!Q180+Junio!Q180+Julio!Q180+Agosto!Q180+Septiembre!Q180+'Octubre '!Q180+Noviembre!Q180+'Diciembre '!Q180</f>
        <v>0</v>
      </c>
      <c r="R180" s="8">
        <f>+Enero!R180+Febrero!R180+MARZO!R180+'Abril '!R180+'Mayo '!R180+Junio!R180+Julio!R180+Agosto!R180+Septiembre!R180+'Octubre '!R180+Noviembre!R180+'Diciembre '!R180</f>
        <v>0</v>
      </c>
      <c r="S180" s="8">
        <f>+Enero!S180+Febrero!S180+MARZO!S180+'Abril '!S180+'Mayo '!S180+Junio!S180+Julio!S180+Agosto!S180+Septiembre!S180+'Octubre '!S180+Noviembre!S180+'Diciembre '!S180</f>
        <v>0</v>
      </c>
      <c r="T180" s="8">
        <f>+Enero!T180+Febrero!T180+MARZO!T180+'Abril '!T180+'Mayo '!T180+Junio!T180+Julio!T180+Agosto!T180+Septiembre!T180+'Octubre '!T180+Noviembre!T180+'Diciembre '!T180</f>
        <v>0</v>
      </c>
      <c r="U180" s="8">
        <f>+Enero!U180+Febrero!U180+MARZO!U180+'Abril '!U180+'Mayo '!U180+Junio!U180+Julio!U180+Agosto!U180+Septiembre!U180+'Octubre '!U180+Noviembre!U180+'Diciembre '!U180</f>
        <v>0</v>
      </c>
      <c r="V180" s="8">
        <f>+Enero!V180+Febrero!V180+MARZO!V180+'Abril '!V180+'Mayo '!V180+Junio!V180+Julio!V180+Agosto!V180+Septiembre!V180+'Octubre '!V180+Noviembre!V180+'Diciembre '!V180</f>
        <v>0</v>
      </c>
      <c r="W180" s="8">
        <f>+Enero!W180+Febrero!W180+MARZO!W180+'Abril '!W180+'Mayo '!W180+Junio!W180+Julio!W180+Agosto!W180+Septiembre!W180+'Octubre '!W180+Noviembre!W180+'Diciembre '!W180</f>
        <v>0</v>
      </c>
      <c r="X180" s="8">
        <f>+Enero!X180+Febrero!X180+MARZO!X180+'Abril '!X180+'Mayo '!X180+Junio!X180+Julio!X180+Agosto!X180+Septiembre!X180+'Octubre '!X180+Noviembre!X180+'Diciembre '!X180</f>
        <v>0</v>
      </c>
      <c r="Y180" s="8">
        <f>+Enero!Y180+Febrero!Y180+MARZO!Y180+'Abril '!Y180+'Mayo '!Y180+Junio!Y180+Julio!Y180+Agosto!Y180+Septiembre!Y180+'Octubre '!Y180+Noviembre!Y180+'Diciembre '!Y180</f>
        <v>0</v>
      </c>
      <c r="Z180" s="8">
        <f>+Enero!Z180+Febrero!Z180+MARZO!Z180+'Abril '!Z180+'Mayo '!Z180+Junio!Z180+Julio!Z180+Agosto!Z180+Septiembre!Z180+'Octubre '!Z180+Noviembre!Z180+'Diciembre '!Z180</f>
        <v>0</v>
      </c>
      <c r="AA180" s="8">
        <f>+Enero!AA180+Febrero!AA180+MARZO!AA180+'Abril '!AA180+'Mayo '!AA180+Junio!AA180+Julio!AA180+Agosto!AA180+Septiembre!AA180+'Octubre '!AA180+Noviembre!AA180+'Diciembre '!AA180</f>
        <v>0</v>
      </c>
      <c r="AB180" s="8">
        <f>+Enero!AB180+Febrero!AB180+MARZO!AB180+'Abril '!AB180+'Mayo '!AB180+Junio!AB180+Julio!AB180+Agosto!AB180+Septiembre!AB180+'Octubre '!AB180+Noviembre!AB180+'Diciembre '!AB180</f>
        <v>0</v>
      </c>
      <c r="AC180" s="8">
        <f>+Enero!AC180+Febrero!AC180+MARZO!AC180+'Abril '!AC180+'Mayo '!AC180+Junio!AC180+Julio!AC180+Agosto!AC180+Septiembre!AC180+'Octubre '!AC180+Noviembre!AC180+'Diciembre '!AC180</f>
        <v>0</v>
      </c>
      <c r="AD180" s="8">
        <f>+Enero!AD180+Febrero!AD180+MARZO!AD180+'Abril '!AD180+'Mayo '!AD180+Junio!AD180+Julio!AD180+Agosto!AD180+Septiembre!AD180+'Octubre '!AD180+Noviembre!AD180+'Diciembre '!AD180</f>
        <v>0</v>
      </c>
      <c r="AE180" s="8">
        <f>+Enero!AE180+Febrero!AE180+MARZO!AE180+'Abril '!AE180+'Mayo '!AE180+Junio!AE180+Julio!AE180+Agosto!AE180+Septiembre!AE180+'Octubre '!AE180+Noviembre!AE180+'Diciembre '!AE180</f>
        <v>0</v>
      </c>
      <c r="AF180" s="8">
        <f>+Enero!AF180+Febrero!AF180+MARZO!AF180+'Abril '!AF180+'Mayo '!AF180+Junio!AF180+Julio!AF180+Agosto!AF180+Septiembre!AF180+'Octubre '!AF180+Noviembre!AF180+'Diciembre '!AF180</f>
        <v>0</v>
      </c>
      <c r="AG180" s="8">
        <f>+Enero!AG180+Febrero!AG180+MARZO!AG180+'Abril '!AG180+'Mayo '!AG180+Junio!AG180+Julio!AG180+Agosto!AG180+Septiembre!AG180+'Octubre '!AG180+Noviembre!AG180+'Diciembre '!AG180</f>
        <v>0</v>
      </c>
      <c r="AH180" s="8">
        <f>+Enero!AH180+Febrero!AH180+MARZO!AH180+'Abril '!AH180+'Mayo '!AH180+Junio!AH180+Julio!AH180+Agosto!AH180+Septiembre!AH180+'Octubre '!AH180+Noviembre!AH180+'Diciembre '!AH180</f>
        <v>0</v>
      </c>
      <c r="AI180" s="8">
        <f>+Enero!AI180+Febrero!AI180+MARZO!AI180+'Abril '!AI180+'Mayo '!AI180+Junio!AI180+Julio!AI180+Agosto!AI180+Septiembre!AI180+'Octubre '!AI180+Noviembre!AI180+'Diciembre '!AI180</f>
        <v>0</v>
      </c>
      <c r="AJ180" s="8">
        <f>+Enero!AJ180+Febrero!AJ180+MARZO!AJ180+'Abril '!AJ180+'Mayo '!AJ180+Junio!AJ180+Julio!AJ180+Agosto!AJ180+Septiembre!AJ180+'Octubre '!AJ180+Noviembre!AJ180+'Diciembre '!AJ180</f>
        <v>0</v>
      </c>
      <c r="AK180" s="8">
        <f>+Enero!AK180+Febrero!AK180+MARZO!AK180+'Abril '!AK180+'Mayo '!AK180+Junio!AK180+Julio!AK180+Agosto!AK180+Septiembre!AK180+'Octubre '!AK180+Noviembre!AK180+'Diciembre '!AK180</f>
        <v>0</v>
      </c>
      <c r="AL180" s="8">
        <f>+Enero!AL180+Febrero!AL180+MARZO!AL180+'Abril '!AL180+'Mayo '!AL180+Junio!AL180+Julio!AL180+Agosto!AL180+Septiembre!AL180+'Octubre '!AL180+Noviembre!AL180+'Diciembre '!AL180</f>
        <v>0</v>
      </c>
      <c r="AM180" s="8">
        <f>+Enero!AM180+Febrero!AM180+MARZO!AM180+'Abril '!AM180+'Mayo '!AM180+Junio!AM180+Julio!AM180+Agosto!AM180+Septiembre!AM180+'Octubre '!AM180+Noviembre!AM180+'Diciembre '!AM180</f>
        <v>0</v>
      </c>
      <c r="AN180" s="8">
        <f>+Enero!AN180+Febrero!AN180+MARZO!AN180+'Abril '!AN180+'Mayo '!AN180+Junio!AN180+Julio!AN180+Agosto!AN180+Septiembre!AN180+'Octubre '!AN180+Noviembre!AN180+'Diciembre '!AN180</f>
        <v>0</v>
      </c>
      <c r="AO180" s="8">
        <f>+Enero!AO180+Febrero!AO180+MARZO!AO180+'Abril '!AO180+'Mayo '!AO180+Junio!AO180+Julio!AO180+Agosto!AO180+Septiembre!AO180+'Octubre '!AO180+Noviembre!AO180+'Diciembre '!AO180</f>
        <v>0</v>
      </c>
      <c r="AP180" s="8">
        <f>+Enero!AP180+Febrero!AP180+MARZO!AP180+'Abril '!AP180+'Mayo '!AP180+Junio!AP180+Julio!AP180+Agosto!AP180+Septiembre!AP180+'Octubre '!AP180+Noviembre!AP180+'Diciembre '!AP180</f>
        <v>0</v>
      </c>
      <c r="AQ180" s="8">
        <f>+Enero!AQ180+Febrero!AQ180+MARZO!AQ180+'Abril '!AQ180+'Mayo '!AQ180+Junio!AQ180+Julio!AQ180+Agosto!AQ180+Septiembre!AQ180+'Octubre '!AQ180+Noviembre!AQ180+'Diciembre '!AQ180</f>
        <v>0</v>
      </c>
      <c r="AR180" s="8">
        <f>+Enero!AR180+Febrero!AR180+MARZO!AR180+'Abril '!AR180+'Mayo '!AR180+Junio!AR180+Julio!AR180+Agosto!AR180+Septiembre!AR180+'Octubre '!AR180+Noviembre!AR180+'Diciembre '!AR180</f>
        <v>0</v>
      </c>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314">
        <f>SUM(C181+D181)</f>
        <v>0</v>
      </c>
      <c r="C181" s="314">
        <f t="shared" si="13"/>
        <v>0</v>
      </c>
      <c r="D181" s="315">
        <f t="shared" si="13"/>
        <v>0</v>
      </c>
      <c r="E181" s="8">
        <f>+Enero!E181+Febrero!E181+MARZO!E181+'Abril '!E181+'Mayo '!E181+Junio!E181+Julio!E181+Agosto!E181+Septiembre!E181+'Octubre '!E181+Noviembre!E181+'Diciembre '!E181</f>
        <v>0</v>
      </c>
      <c r="F181" s="8">
        <f>+Enero!F181+Febrero!F181+MARZO!F181+'Abril '!F181+'Mayo '!F181+Junio!F181+Julio!F181+Agosto!F181+Septiembre!F181+'Octubre '!F181+Noviembre!F181+'Diciembre '!F181</f>
        <v>0</v>
      </c>
      <c r="G181" s="8">
        <f>+Enero!G181+Febrero!G181+MARZO!G181+'Abril '!G181+'Mayo '!G181+Junio!G181+Julio!G181+Agosto!G181+Septiembre!G181+'Octubre '!G181+Noviembre!G181+'Diciembre '!G181</f>
        <v>0</v>
      </c>
      <c r="H181" s="8">
        <f>+Enero!H181+Febrero!H181+MARZO!H181+'Abril '!H181+'Mayo '!H181+Junio!H181+Julio!H181+Agosto!H181+Septiembre!H181+'Octubre '!H181+Noviembre!H181+'Diciembre '!H181</f>
        <v>0</v>
      </c>
      <c r="I181" s="8">
        <f>+Enero!I181+Febrero!I181+MARZO!I181+'Abril '!I181+'Mayo '!I181+Junio!I181+Julio!I181+Agosto!I181+Septiembre!I181+'Octubre '!I181+Noviembre!I181+'Diciembre '!I181</f>
        <v>0</v>
      </c>
      <c r="J181" s="8">
        <f>+Enero!J181+Febrero!J181+MARZO!J181+'Abril '!J181+'Mayo '!J181+Junio!J181+Julio!J181+Agosto!J181+Septiembre!J181+'Octubre '!J181+Noviembre!J181+'Diciembre '!J181</f>
        <v>0</v>
      </c>
      <c r="K181" s="8">
        <f>+Enero!K181+Febrero!K181+MARZO!K181+'Abril '!K181+'Mayo '!K181+Junio!K181+Julio!K181+Agosto!K181+Septiembre!K181+'Octubre '!K181+Noviembre!K181+'Diciembre '!K181</f>
        <v>0</v>
      </c>
      <c r="L181" s="8">
        <f>+Enero!L181+Febrero!L181+MARZO!L181+'Abril '!L181+'Mayo '!L181+Junio!L181+Julio!L181+Agosto!L181+Septiembre!L181+'Octubre '!L181+Noviembre!L181+'Diciembre '!L181</f>
        <v>0</v>
      </c>
      <c r="M181" s="8">
        <f>+Enero!M181+Febrero!M181+MARZO!M181+'Abril '!M181+'Mayo '!M181+Junio!M181+Julio!M181+Agosto!M181+Septiembre!M181+'Octubre '!M181+Noviembre!M181+'Diciembre '!M181</f>
        <v>0</v>
      </c>
      <c r="N181" s="8">
        <f>+Enero!N181+Febrero!N181+MARZO!N181+'Abril '!N181+'Mayo '!N181+Junio!N181+Julio!N181+Agosto!N181+Septiembre!N181+'Octubre '!N181+Noviembre!N181+'Diciembre '!N181</f>
        <v>0</v>
      </c>
      <c r="O181" s="8">
        <f>+Enero!O181+Febrero!O181+MARZO!O181+'Abril '!O181+'Mayo '!O181+Junio!O181+Julio!O181+Agosto!O181+Septiembre!O181+'Octubre '!O181+Noviembre!O181+'Diciembre '!O181</f>
        <v>0</v>
      </c>
      <c r="P181" s="8">
        <f>+Enero!P181+Febrero!P181+MARZO!P181+'Abril '!P181+'Mayo '!P181+Junio!P181+Julio!P181+Agosto!P181+Septiembre!P181+'Octubre '!P181+Noviembre!P181+'Diciembre '!P181</f>
        <v>0</v>
      </c>
      <c r="Q181" s="8">
        <f>+Enero!Q181+Febrero!Q181+MARZO!Q181+'Abril '!Q181+'Mayo '!Q181+Junio!Q181+Julio!Q181+Agosto!Q181+Septiembre!Q181+'Octubre '!Q181+Noviembre!Q181+'Diciembre '!Q181</f>
        <v>0</v>
      </c>
      <c r="R181" s="8">
        <f>+Enero!R181+Febrero!R181+MARZO!R181+'Abril '!R181+'Mayo '!R181+Junio!R181+Julio!R181+Agosto!R181+Septiembre!R181+'Octubre '!R181+Noviembre!R181+'Diciembre '!R181</f>
        <v>0</v>
      </c>
      <c r="S181" s="8">
        <f>+Enero!S181+Febrero!S181+MARZO!S181+'Abril '!S181+'Mayo '!S181+Junio!S181+Julio!S181+Agosto!S181+Septiembre!S181+'Octubre '!S181+Noviembre!S181+'Diciembre '!S181</f>
        <v>0</v>
      </c>
      <c r="T181" s="8">
        <f>+Enero!T181+Febrero!T181+MARZO!T181+'Abril '!T181+'Mayo '!T181+Junio!T181+Julio!T181+Agosto!T181+Septiembre!T181+'Octubre '!T181+Noviembre!T181+'Diciembre '!T181</f>
        <v>0</v>
      </c>
      <c r="U181" s="8">
        <f>+Enero!U181+Febrero!U181+MARZO!U181+'Abril '!U181+'Mayo '!U181+Junio!U181+Julio!U181+Agosto!U181+Septiembre!U181+'Octubre '!U181+Noviembre!U181+'Diciembre '!U181</f>
        <v>0</v>
      </c>
      <c r="V181" s="8">
        <f>+Enero!V181+Febrero!V181+MARZO!V181+'Abril '!V181+'Mayo '!V181+Junio!V181+Julio!V181+Agosto!V181+Septiembre!V181+'Octubre '!V181+Noviembre!V181+'Diciembre '!V181</f>
        <v>0</v>
      </c>
      <c r="W181" s="8">
        <f>+Enero!W181+Febrero!W181+MARZO!W181+'Abril '!W181+'Mayo '!W181+Junio!W181+Julio!W181+Agosto!W181+Septiembre!W181+'Octubre '!W181+Noviembre!W181+'Diciembre '!W181</f>
        <v>0</v>
      </c>
      <c r="X181" s="8">
        <f>+Enero!X181+Febrero!X181+MARZO!X181+'Abril '!X181+'Mayo '!X181+Junio!X181+Julio!X181+Agosto!X181+Septiembre!X181+'Octubre '!X181+Noviembre!X181+'Diciembre '!X181</f>
        <v>0</v>
      </c>
      <c r="Y181" s="8">
        <f>+Enero!Y181+Febrero!Y181+MARZO!Y181+'Abril '!Y181+'Mayo '!Y181+Junio!Y181+Julio!Y181+Agosto!Y181+Septiembre!Y181+'Octubre '!Y181+Noviembre!Y181+'Diciembre '!Y181</f>
        <v>0</v>
      </c>
      <c r="Z181" s="8">
        <f>+Enero!Z181+Febrero!Z181+MARZO!Z181+'Abril '!Z181+'Mayo '!Z181+Junio!Z181+Julio!Z181+Agosto!Z181+Septiembre!Z181+'Octubre '!Z181+Noviembre!Z181+'Diciembre '!Z181</f>
        <v>0</v>
      </c>
      <c r="AA181" s="8">
        <f>+Enero!AA181+Febrero!AA181+MARZO!AA181+'Abril '!AA181+'Mayo '!AA181+Junio!AA181+Julio!AA181+Agosto!AA181+Septiembre!AA181+'Octubre '!AA181+Noviembre!AA181+'Diciembre '!AA181</f>
        <v>0</v>
      </c>
      <c r="AB181" s="8">
        <f>+Enero!AB181+Febrero!AB181+MARZO!AB181+'Abril '!AB181+'Mayo '!AB181+Junio!AB181+Julio!AB181+Agosto!AB181+Septiembre!AB181+'Octubre '!AB181+Noviembre!AB181+'Diciembre '!AB181</f>
        <v>0</v>
      </c>
      <c r="AC181" s="8">
        <f>+Enero!AC181+Febrero!AC181+MARZO!AC181+'Abril '!AC181+'Mayo '!AC181+Junio!AC181+Julio!AC181+Agosto!AC181+Septiembre!AC181+'Octubre '!AC181+Noviembre!AC181+'Diciembre '!AC181</f>
        <v>0</v>
      </c>
      <c r="AD181" s="8">
        <f>+Enero!AD181+Febrero!AD181+MARZO!AD181+'Abril '!AD181+'Mayo '!AD181+Junio!AD181+Julio!AD181+Agosto!AD181+Septiembre!AD181+'Octubre '!AD181+Noviembre!AD181+'Diciembre '!AD181</f>
        <v>0</v>
      </c>
      <c r="AE181" s="8">
        <f>+Enero!AE181+Febrero!AE181+MARZO!AE181+'Abril '!AE181+'Mayo '!AE181+Junio!AE181+Julio!AE181+Agosto!AE181+Septiembre!AE181+'Octubre '!AE181+Noviembre!AE181+'Diciembre '!AE181</f>
        <v>0</v>
      </c>
      <c r="AF181" s="8">
        <f>+Enero!AF181+Febrero!AF181+MARZO!AF181+'Abril '!AF181+'Mayo '!AF181+Junio!AF181+Julio!AF181+Agosto!AF181+Septiembre!AF181+'Octubre '!AF181+Noviembre!AF181+'Diciembre '!AF181</f>
        <v>0</v>
      </c>
      <c r="AG181" s="8">
        <f>+Enero!AG181+Febrero!AG181+MARZO!AG181+'Abril '!AG181+'Mayo '!AG181+Junio!AG181+Julio!AG181+Agosto!AG181+Septiembre!AG181+'Octubre '!AG181+Noviembre!AG181+'Diciembre '!AG181</f>
        <v>0</v>
      </c>
      <c r="AH181" s="8">
        <f>+Enero!AH181+Febrero!AH181+MARZO!AH181+'Abril '!AH181+'Mayo '!AH181+Junio!AH181+Julio!AH181+Agosto!AH181+Septiembre!AH181+'Octubre '!AH181+Noviembre!AH181+'Diciembre '!AH181</f>
        <v>0</v>
      </c>
      <c r="AI181" s="8">
        <f>+Enero!AI181+Febrero!AI181+MARZO!AI181+'Abril '!AI181+'Mayo '!AI181+Junio!AI181+Julio!AI181+Agosto!AI181+Septiembre!AI181+'Octubre '!AI181+Noviembre!AI181+'Diciembre '!AI181</f>
        <v>0</v>
      </c>
      <c r="AJ181" s="8">
        <f>+Enero!AJ181+Febrero!AJ181+MARZO!AJ181+'Abril '!AJ181+'Mayo '!AJ181+Junio!AJ181+Julio!AJ181+Agosto!AJ181+Septiembre!AJ181+'Octubre '!AJ181+Noviembre!AJ181+'Diciembre '!AJ181</f>
        <v>0</v>
      </c>
      <c r="AK181" s="8">
        <f>+Enero!AK181+Febrero!AK181+MARZO!AK181+'Abril '!AK181+'Mayo '!AK181+Junio!AK181+Julio!AK181+Agosto!AK181+Septiembre!AK181+'Octubre '!AK181+Noviembre!AK181+'Diciembre '!AK181</f>
        <v>0</v>
      </c>
      <c r="AL181" s="8">
        <f>+Enero!AL181+Febrero!AL181+MARZO!AL181+'Abril '!AL181+'Mayo '!AL181+Junio!AL181+Julio!AL181+Agosto!AL181+Septiembre!AL181+'Octubre '!AL181+Noviembre!AL181+'Diciembre '!AL181</f>
        <v>0</v>
      </c>
      <c r="AM181" s="8">
        <f>+Enero!AM181+Febrero!AM181+MARZO!AM181+'Abril '!AM181+'Mayo '!AM181+Junio!AM181+Julio!AM181+Agosto!AM181+Septiembre!AM181+'Octubre '!AM181+Noviembre!AM181+'Diciembre '!AM181</f>
        <v>0</v>
      </c>
      <c r="AN181" s="8">
        <f>+Enero!AN181+Febrero!AN181+MARZO!AN181+'Abril '!AN181+'Mayo '!AN181+Junio!AN181+Julio!AN181+Agosto!AN181+Septiembre!AN181+'Octubre '!AN181+Noviembre!AN181+'Diciembre '!AN181</f>
        <v>0</v>
      </c>
      <c r="AO181" s="8">
        <f>+Enero!AO181+Febrero!AO181+MARZO!AO181+'Abril '!AO181+'Mayo '!AO181+Junio!AO181+Julio!AO181+Agosto!AO181+Septiembre!AO181+'Octubre '!AO181+Noviembre!AO181+'Diciembre '!AO181</f>
        <v>0</v>
      </c>
      <c r="AP181" s="8">
        <f>+Enero!AP181+Febrero!AP181+MARZO!AP181+'Abril '!AP181+'Mayo '!AP181+Junio!AP181+Julio!AP181+Agosto!AP181+Septiembre!AP181+'Octubre '!AP181+Noviembre!AP181+'Diciembre '!AP181</f>
        <v>0</v>
      </c>
      <c r="AQ181" s="8">
        <f>+Enero!AQ181+Febrero!AQ181+MARZO!AQ181+'Abril '!AQ181+'Mayo '!AQ181+Junio!AQ181+Julio!AQ181+Agosto!AQ181+Septiembre!AQ181+'Octubre '!AQ181+Noviembre!AQ181+'Diciembre '!AQ181</f>
        <v>0</v>
      </c>
      <c r="AR181" s="8">
        <f>+Enero!AR181+Febrero!AR181+MARZO!AR181+'Abril '!AR181+'Mayo '!AR181+Junio!AR181+Julio!AR181+Agosto!AR181+Septiembre!AR181+'Octubre '!AR181+Noviembre!AR181+'Diciembre '!AR181</f>
        <v>0</v>
      </c>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314">
        <f>SUM(C182+D182)</f>
        <v>0</v>
      </c>
      <c r="C182" s="314">
        <f t="shared" si="13"/>
        <v>0</v>
      </c>
      <c r="D182" s="327">
        <f t="shared" si="13"/>
        <v>0</v>
      </c>
      <c r="E182" s="8">
        <f>+Enero!E182+Febrero!E182+MARZO!E182+'Abril '!E182+'Mayo '!E182+Junio!E182+Julio!E182+Agosto!E182+Septiembre!E182+'Octubre '!E182+Noviembre!E182+'Diciembre '!E182</f>
        <v>0</v>
      </c>
      <c r="F182" s="8">
        <f>+Enero!F182+Febrero!F182+MARZO!F182+'Abril '!F182+'Mayo '!F182+Junio!F182+Julio!F182+Agosto!F182+Septiembre!F182+'Octubre '!F182+Noviembre!F182+'Diciembre '!F182</f>
        <v>0</v>
      </c>
      <c r="G182" s="8">
        <f>+Enero!G182+Febrero!G182+MARZO!G182+'Abril '!G182+'Mayo '!G182+Junio!G182+Julio!G182+Agosto!G182+Septiembre!G182+'Octubre '!G182+Noviembre!G182+'Diciembre '!G182</f>
        <v>0</v>
      </c>
      <c r="H182" s="8">
        <f>+Enero!H182+Febrero!H182+MARZO!H182+'Abril '!H182+'Mayo '!H182+Junio!H182+Julio!H182+Agosto!H182+Septiembre!H182+'Octubre '!H182+Noviembre!H182+'Diciembre '!H182</f>
        <v>0</v>
      </c>
      <c r="I182" s="8">
        <f>+Enero!I182+Febrero!I182+MARZO!I182+'Abril '!I182+'Mayo '!I182+Junio!I182+Julio!I182+Agosto!I182+Septiembre!I182+'Octubre '!I182+Noviembre!I182+'Diciembre '!I182</f>
        <v>0</v>
      </c>
      <c r="J182" s="8">
        <f>+Enero!J182+Febrero!J182+MARZO!J182+'Abril '!J182+'Mayo '!J182+Junio!J182+Julio!J182+Agosto!J182+Septiembre!J182+'Octubre '!J182+Noviembre!J182+'Diciembre '!J182</f>
        <v>0</v>
      </c>
      <c r="K182" s="8">
        <f>+Enero!K182+Febrero!K182+MARZO!K182+'Abril '!K182+'Mayo '!K182+Junio!K182+Julio!K182+Agosto!K182+Septiembre!K182+'Octubre '!K182+Noviembre!K182+'Diciembre '!K182</f>
        <v>0</v>
      </c>
      <c r="L182" s="8">
        <f>+Enero!L182+Febrero!L182+MARZO!L182+'Abril '!L182+'Mayo '!L182+Junio!L182+Julio!L182+Agosto!L182+Septiembre!L182+'Octubre '!L182+Noviembre!L182+'Diciembre '!L182</f>
        <v>0</v>
      </c>
      <c r="M182" s="8">
        <f>+Enero!M182+Febrero!M182+MARZO!M182+'Abril '!M182+'Mayo '!M182+Junio!M182+Julio!M182+Agosto!M182+Septiembre!M182+'Octubre '!M182+Noviembre!M182+'Diciembre '!M182</f>
        <v>0</v>
      </c>
      <c r="N182" s="8">
        <f>+Enero!N182+Febrero!N182+MARZO!N182+'Abril '!N182+'Mayo '!N182+Junio!N182+Julio!N182+Agosto!N182+Septiembre!N182+'Octubre '!N182+Noviembre!N182+'Diciembre '!N182</f>
        <v>0</v>
      </c>
      <c r="O182" s="8">
        <f>+Enero!O182+Febrero!O182+MARZO!O182+'Abril '!O182+'Mayo '!O182+Junio!O182+Julio!O182+Agosto!O182+Septiembre!O182+'Octubre '!O182+Noviembre!O182+'Diciembre '!O182</f>
        <v>0</v>
      </c>
      <c r="P182" s="8">
        <f>+Enero!P182+Febrero!P182+MARZO!P182+'Abril '!P182+'Mayo '!P182+Junio!P182+Julio!P182+Agosto!P182+Septiembre!P182+'Octubre '!P182+Noviembre!P182+'Diciembre '!P182</f>
        <v>0</v>
      </c>
      <c r="Q182" s="8">
        <f>+Enero!Q182+Febrero!Q182+MARZO!Q182+'Abril '!Q182+'Mayo '!Q182+Junio!Q182+Julio!Q182+Agosto!Q182+Septiembre!Q182+'Octubre '!Q182+Noviembre!Q182+'Diciembre '!Q182</f>
        <v>0</v>
      </c>
      <c r="R182" s="8">
        <f>+Enero!R182+Febrero!R182+MARZO!R182+'Abril '!R182+'Mayo '!R182+Junio!R182+Julio!R182+Agosto!R182+Septiembre!R182+'Octubre '!R182+Noviembre!R182+'Diciembre '!R182</f>
        <v>0</v>
      </c>
      <c r="S182" s="8">
        <f>+Enero!S182+Febrero!S182+MARZO!S182+'Abril '!S182+'Mayo '!S182+Junio!S182+Julio!S182+Agosto!S182+Septiembre!S182+'Octubre '!S182+Noviembre!S182+'Diciembre '!S182</f>
        <v>0</v>
      </c>
      <c r="T182" s="8">
        <f>+Enero!T182+Febrero!T182+MARZO!T182+'Abril '!T182+'Mayo '!T182+Junio!T182+Julio!T182+Agosto!T182+Septiembre!T182+'Octubre '!T182+Noviembre!T182+'Diciembre '!T182</f>
        <v>0</v>
      </c>
      <c r="U182" s="8">
        <f>+Enero!U182+Febrero!U182+MARZO!U182+'Abril '!U182+'Mayo '!U182+Junio!U182+Julio!U182+Agosto!U182+Septiembre!U182+'Octubre '!U182+Noviembre!U182+'Diciembre '!U182</f>
        <v>0</v>
      </c>
      <c r="V182" s="8">
        <f>+Enero!V182+Febrero!V182+MARZO!V182+'Abril '!V182+'Mayo '!V182+Junio!V182+Julio!V182+Agosto!V182+Septiembre!V182+'Octubre '!V182+Noviembre!V182+'Diciembre '!V182</f>
        <v>0</v>
      </c>
      <c r="W182" s="8">
        <f>+Enero!W182+Febrero!W182+MARZO!W182+'Abril '!W182+'Mayo '!W182+Junio!W182+Julio!W182+Agosto!W182+Septiembre!W182+'Octubre '!W182+Noviembre!W182+'Diciembre '!W182</f>
        <v>0</v>
      </c>
      <c r="X182" s="8">
        <f>+Enero!X182+Febrero!X182+MARZO!X182+'Abril '!X182+'Mayo '!X182+Junio!X182+Julio!X182+Agosto!X182+Septiembre!X182+'Octubre '!X182+Noviembre!X182+'Diciembre '!X182</f>
        <v>0</v>
      </c>
      <c r="Y182" s="8">
        <f>+Enero!Y182+Febrero!Y182+MARZO!Y182+'Abril '!Y182+'Mayo '!Y182+Junio!Y182+Julio!Y182+Agosto!Y182+Septiembre!Y182+'Octubre '!Y182+Noviembre!Y182+'Diciembre '!Y182</f>
        <v>0</v>
      </c>
      <c r="Z182" s="8">
        <f>+Enero!Z182+Febrero!Z182+MARZO!Z182+'Abril '!Z182+'Mayo '!Z182+Junio!Z182+Julio!Z182+Agosto!Z182+Septiembre!Z182+'Octubre '!Z182+Noviembre!Z182+'Diciembre '!Z182</f>
        <v>0</v>
      </c>
      <c r="AA182" s="8">
        <f>+Enero!AA182+Febrero!AA182+MARZO!AA182+'Abril '!AA182+'Mayo '!AA182+Junio!AA182+Julio!AA182+Agosto!AA182+Septiembre!AA182+'Octubre '!AA182+Noviembre!AA182+'Diciembre '!AA182</f>
        <v>0</v>
      </c>
      <c r="AB182" s="8">
        <f>+Enero!AB182+Febrero!AB182+MARZO!AB182+'Abril '!AB182+'Mayo '!AB182+Junio!AB182+Julio!AB182+Agosto!AB182+Septiembre!AB182+'Octubre '!AB182+Noviembre!AB182+'Diciembre '!AB182</f>
        <v>0</v>
      </c>
      <c r="AC182" s="8">
        <f>+Enero!AC182+Febrero!AC182+MARZO!AC182+'Abril '!AC182+'Mayo '!AC182+Junio!AC182+Julio!AC182+Agosto!AC182+Septiembre!AC182+'Octubre '!AC182+Noviembre!AC182+'Diciembre '!AC182</f>
        <v>0</v>
      </c>
      <c r="AD182" s="8">
        <f>+Enero!AD182+Febrero!AD182+MARZO!AD182+'Abril '!AD182+'Mayo '!AD182+Junio!AD182+Julio!AD182+Agosto!AD182+Septiembre!AD182+'Octubre '!AD182+Noviembre!AD182+'Diciembre '!AD182</f>
        <v>0</v>
      </c>
      <c r="AE182" s="8">
        <f>+Enero!AE182+Febrero!AE182+MARZO!AE182+'Abril '!AE182+'Mayo '!AE182+Junio!AE182+Julio!AE182+Agosto!AE182+Septiembre!AE182+'Octubre '!AE182+Noviembre!AE182+'Diciembre '!AE182</f>
        <v>0</v>
      </c>
      <c r="AF182" s="8">
        <f>+Enero!AF182+Febrero!AF182+MARZO!AF182+'Abril '!AF182+'Mayo '!AF182+Junio!AF182+Julio!AF182+Agosto!AF182+Septiembre!AF182+'Octubre '!AF182+Noviembre!AF182+'Diciembre '!AF182</f>
        <v>0</v>
      </c>
      <c r="AG182" s="8">
        <f>+Enero!AG182+Febrero!AG182+MARZO!AG182+'Abril '!AG182+'Mayo '!AG182+Junio!AG182+Julio!AG182+Agosto!AG182+Septiembre!AG182+'Octubre '!AG182+Noviembre!AG182+'Diciembre '!AG182</f>
        <v>0</v>
      </c>
      <c r="AH182" s="8">
        <f>+Enero!AH182+Febrero!AH182+MARZO!AH182+'Abril '!AH182+'Mayo '!AH182+Junio!AH182+Julio!AH182+Agosto!AH182+Septiembre!AH182+'Octubre '!AH182+Noviembre!AH182+'Diciembre '!AH182</f>
        <v>0</v>
      </c>
      <c r="AI182" s="8">
        <f>+Enero!AI182+Febrero!AI182+MARZO!AI182+'Abril '!AI182+'Mayo '!AI182+Junio!AI182+Julio!AI182+Agosto!AI182+Septiembre!AI182+'Octubre '!AI182+Noviembre!AI182+'Diciembre '!AI182</f>
        <v>0</v>
      </c>
      <c r="AJ182" s="8">
        <f>+Enero!AJ182+Febrero!AJ182+MARZO!AJ182+'Abril '!AJ182+'Mayo '!AJ182+Junio!AJ182+Julio!AJ182+Agosto!AJ182+Septiembre!AJ182+'Octubre '!AJ182+Noviembre!AJ182+'Diciembre '!AJ182</f>
        <v>0</v>
      </c>
      <c r="AK182" s="8">
        <f>+Enero!AK182+Febrero!AK182+MARZO!AK182+'Abril '!AK182+'Mayo '!AK182+Junio!AK182+Julio!AK182+Agosto!AK182+Septiembre!AK182+'Octubre '!AK182+Noviembre!AK182+'Diciembre '!AK182</f>
        <v>0</v>
      </c>
      <c r="AL182" s="8">
        <f>+Enero!AL182+Febrero!AL182+MARZO!AL182+'Abril '!AL182+'Mayo '!AL182+Junio!AL182+Julio!AL182+Agosto!AL182+Septiembre!AL182+'Octubre '!AL182+Noviembre!AL182+'Diciembre '!AL182</f>
        <v>0</v>
      </c>
      <c r="AM182" s="8">
        <f>+Enero!AM182+Febrero!AM182+MARZO!AM182+'Abril '!AM182+'Mayo '!AM182+Junio!AM182+Julio!AM182+Agosto!AM182+Septiembre!AM182+'Octubre '!AM182+Noviembre!AM182+'Diciembre '!AM182</f>
        <v>0</v>
      </c>
      <c r="AN182" s="8">
        <f>+Enero!AN182+Febrero!AN182+MARZO!AN182+'Abril '!AN182+'Mayo '!AN182+Junio!AN182+Julio!AN182+Agosto!AN182+Septiembre!AN182+'Octubre '!AN182+Noviembre!AN182+'Diciembre '!AN182</f>
        <v>0</v>
      </c>
      <c r="AO182" s="8">
        <f>+Enero!AO182+Febrero!AO182+MARZO!AO182+'Abril '!AO182+'Mayo '!AO182+Junio!AO182+Julio!AO182+Agosto!AO182+Septiembre!AO182+'Octubre '!AO182+Noviembre!AO182+'Diciembre '!AO182</f>
        <v>0</v>
      </c>
      <c r="AP182" s="8">
        <f>+Enero!AP182+Febrero!AP182+MARZO!AP182+'Abril '!AP182+'Mayo '!AP182+Junio!AP182+Julio!AP182+Agosto!AP182+Septiembre!AP182+'Octubre '!AP182+Noviembre!AP182+'Diciembre '!AP182</f>
        <v>0</v>
      </c>
      <c r="AQ182" s="8">
        <f>+Enero!AQ182+Febrero!AQ182+MARZO!AQ182+'Abril '!AQ182+'Mayo '!AQ182+Junio!AQ182+Julio!AQ182+Agosto!AQ182+Septiembre!AQ182+'Octubre '!AQ182+Noviembre!AQ182+'Diciembre '!AQ182</f>
        <v>0</v>
      </c>
      <c r="AR182" s="8">
        <f>+Enero!AR182+Febrero!AR182+MARZO!AR182+'Abril '!AR182+'Mayo '!AR182+Junio!AR182+Julio!AR182+Agosto!AR182+Septiembre!AR182+'Octubre '!AR182+Noviembre!AR182+'Diciembre '!AR182</f>
        <v>0</v>
      </c>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328">
        <f>SUM(C183+D183)</f>
        <v>0</v>
      </c>
      <c r="C183" s="329">
        <f t="shared" si="13"/>
        <v>0</v>
      </c>
      <c r="D183" s="330">
        <f t="shared" si="13"/>
        <v>0</v>
      </c>
      <c r="E183" s="8">
        <f>+Enero!E183+Febrero!E183+MARZO!E183+'Abril '!E183+'Mayo '!E183+Junio!E183+Julio!E183+Agosto!E183+Septiembre!E183+'Octubre '!E183+Noviembre!E183+'Diciembre '!E183</f>
        <v>0</v>
      </c>
      <c r="F183" s="8">
        <f>+Enero!F183+Febrero!F183+MARZO!F183+'Abril '!F183+'Mayo '!F183+Junio!F183+Julio!F183+Agosto!F183+Septiembre!F183+'Octubre '!F183+Noviembre!F183+'Diciembre '!F183</f>
        <v>0</v>
      </c>
      <c r="G183" s="8">
        <f>+Enero!G183+Febrero!G183+MARZO!G183+'Abril '!G183+'Mayo '!G183+Junio!G183+Julio!G183+Agosto!G183+Septiembre!G183+'Octubre '!G183+Noviembre!G183+'Diciembre '!G183</f>
        <v>0</v>
      </c>
      <c r="H183" s="8">
        <f>+Enero!H183+Febrero!H183+MARZO!H183+'Abril '!H183+'Mayo '!H183+Junio!H183+Julio!H183+Agosto!H183+Septiembre!H183+'Octubre '!H183+Noviembre!H183+'Diciembre '!H183</f>
        <v>0</v>
      </c>
      <c r="I183" s="8">
        <f>+Enero!I183+Febrero!I183+MARZO!I183+'Abril '!I183+'Mayo '!I183+Junio!I183+Julio!I183+Agosto!I183+Septiembre!I183+'Octubre '!I183+Noviembre!I183+'Diciembre '!I183</f>
        <v>0</v>
      </c>
      <c r="J183" s="8">
        <f>+Enero!J183+Febrero!J183+MARZO!J183+'Abril '!J183+'Mayo '!J183+Junio!J183+Julio!J183+Agosto!J183+Septiembre!J183+'Octubre '!J183+Noviembre!J183+'Diciembre '!J183</f>
        <v>0</v>
      </c>
      <c r="K183" s="8">
        <f>+Enero!K183+Febrero!K183+MARZO!K183+'Abril '!K183+'Mayo '!K183+Junio!K183+Julio!K183+Agosto!K183+Septiembre!K183+'Octubre '!K183+Noviembre!K183+'Diciembre '!K183</f>
        <v>0</v>
      </c>
      <c r="L183" s="8">
        <f>+Enero!L183+Febrero!L183+MARZO!L183+'Abril '!L183+'Mayo '!L183+Junio!L183+Julio!L183+Agosto!L183+Septiembre!L183+'Octubre '!L183+Noviembre!L183+'Diciembre '!L183</f>
        <v>0</v>
      </c>
      <c r="M183" s="8">
        <f>+Enero!M183+Febrero!M183+MARZO!M183+'Abril '!M183+'Mayo '!M183+Junio!M183+Julio!M183+Agosto!M183+Septiembre!M183+'Octubre '!M183+Noviembre!M183+'Diciembre '!M183</f>
        <v>0</v>
      </c>
      <c r="N183" s="8">
        <f>+Enero!N183+Febrero!N183+MARZO!N183+'Abril '!N183+'Mayo '!N183+Junio!N183+Julio!N183+Agosto!N183+Septiembre!N183+'Octubre '!N183+Noviembre!N183+'Diciembre '!N183</f>
        <v>0</v>
      </c>
      <c r="O183" s="8">
        <f>+Enero!O183+Febrero!O183+MARZO!O183+'Abril '!O183+'Mayo '!O183+Junio!O183+Julio!O183+Agosto!O183+Septiembre!O183+'Octubre '!O183+Noviembre!O183+'Diciembre '!O183</f>
        <v>0</v>
      </c>
      <c r="P183" s="8">
        <f>+Enero!P183+Febrero!P183+MARZO!P183+'Abril '!P183+'Mayo '!P183+Junio!P183+Julio!P183+Agosto!P183+Septiembre!P183+'Octubre '!P183+Noviembre!P183+'Diciembre '!P183</f>
        <v>0</v>
      </c>
      <c r="Q183" s="8">
        <f>+Enero!Q183+Febrero!Q183+MARZO!Q183+'Abril '!Q183+'Mayo '!Q183+Junio!Q183+Julio!Q183+Agosto!Q183+Septiembre!Q183+'Octubre '!Q183+Noviembre!Q183+'Diciembre '!Q183</f>
        <v>0</v>
      </c>
      <c r="R183" s="8">
        <f>+Enero!R183+Febrero!R183+MARZO!R183+'Abril '!R183+'Mayo '!R183+Junio!R183+Julio!R183+Agosto!R183+Septiembre!R183+'Octubre '!R183+Noviembre!R183+'Diciembre '!R183</f>
        <v>0</v>
      </c>
      <c r="S183" s="8">
        <f>+Enero!S183+Febrero!S183+MARZO!S183+'Abril '!S183+'Mayo '!S183+Junio!S183+Julio!S183+Agosto!S183+Septiembre!S183+'Octubre '!S183+Noviembre!S183+'Diciembre '!S183</f>
        <v>0</v>
      </c>
      <c r="T183" s="8">
        <f>+Enero!T183+Febrero!T183+MARZO!T183+'Abril '!T183+'Mayo '!T183+Junio!T183+Julio!T183+Agosto!T183+Septiembre!T183+'Octubre '!T183+Noviembre!T183+'Diciembre '!T183</f>
        <v>0</v>
      </c>
      <c r="U183" s="8">
        <f>+Enero!U183+Febrero!U183+MARZO!U183+'Abril '!U183+'Mayo '!U183+Junio!U183+Julio!U183+Agosto!U183+Septiembre!U183+'Octubre '!U183+Noviembre!U183+'Diciembre '!U183</f>
        <v>0</v>
      </c>
      <c r="V183" s="8">
        <f>+Enero!V183+Febrero!V183+MARZO!V183+'Abril '!V183+'Mayo '!V183+Junio!V183+Julio!V183+Agosto!V183+Septiembre!V183+'Octubre '!V183+Noviembre!V183+'Diciembre '!V183</f>
        <v>0</v>
      </c>
      <c r="W183" s="8">
        <f>+Enero!W183+Febrero!W183+MARZO!W183+'Abril '!W183+'Mayo '!W183+Junio!W183+Julio!W183+Agosto!W183+Septiembre!W183+'Octubre '!W183+Noviembre!W183+'Diciembre '!W183</f>
        <v>0</v>
      </c>
      <c r="X183" s="8">
        <f>+Enero!X183+Febrero!X183+MARZO!X183+'Abril '!X183+'Mayo '!X183+Junio!X183+Julio!X183+Agosto!X183+Septiembre!X183+'Octubre '!X183+Noviembre!X183+'Diciembre '!X183</f>
        <v>0</v>
      </c>
      <c r="Y183" s="8">
        <f>+Enero!Y183+Febrero!Y183+MARZO!Y183+'Abril '!Y183+'Mayo '!Y183+Junio!Y183+Julio!Y183+Agosto!Y183+Septiembre!Y183+'Octubre '!Y183+Noviembre!Y183+'Diciembre '!Y183</f>
        <v>0</v>
      </c>
      <c r="Z183" s="8">
        <f>+Enero!Z183+Febrero!Z183+MARZO!Z183+'Abril '!Z183+'Mayo '!Z183+Junio!Z183+Julio!Z183+Agosto!Z183+Septiembre!Z183+'Octubre '!Z183+Noviembre!Z183+'Diciembre '!Z183</f>
        <v>0</v>
      </c>
      <c r="AA183" s="8">
        <f>+Enero!AA183+Febrero!AA183+MARZO!AA183+'Abril '!AA183+'Mayo '!AA183+Junio!AA183+Julio!AA183+Agosto!AA183+Septiembre!AA183+'Octubre '!AA183+Noviembre!AA183+'Diciembre '!AA183</f>
        <v>0</v>
      </c>
      <c r="AB183" s="8">
        <f>+Enero!AB183+Febrero!AB183+MARZO!AB183+'Abril '!AB183+'Mayo '!AB183+Junio!AB183+Julio!AB183+Agosto!AB183+Septiembre!AB183+'Octubre '!AB183+Noviembre!AB183+'Diciembre '!AB183</f>
        <v>0</v>
      </c>
      <c r="AC183" s="8">
        <f>+Enero!AC183+Febrero!AC183+MARZO!AC183+'Abril '!AC183+'Mayo '!AC183+Junio!AC183+Julio!AC183+Agosto!AC183+Septiembre!AC183+'Octubre '!AC183+Noviembre!AC183+'Diciembre '!AC183</f>
        <v>0</v>
      </c>
      <c r="AD183" s="8">
        <f>+Enero!AD183+Febrero!AD183+MARZO!AD183+'Abril '!AD183+'Mayo '!AD183+Junio!AD183+Julio!AD183+Agosto!AD183+Septiembre!AD183+'Octubre '!AD183+Noviembre!AD183+'Diciembre '!AD183</f>
        <v>0</v>
      </c>
      <c r="AE183" s="8">
        <f>+Enero!AE183+Febrero!AE183+MARZO!AE183+'Abril '!AE183+'Mayo '!AE183+Junio!AE183+Julio!AE183+Agosto!AE183+Septiembre!AE183+'Octubre '!AE183+Noviembre!AE183+'Diciembre '!AE183</f>
        <v>0</v>
      </c>
      <c r="AF183" s="8">
        <f>+Enero!AF183+Febrero!AF183+MARZO!AF183+'Abril '!AF183+'Mayo '!AF183+Junio!AF183+Julio!AF183+Agosto!AF183+Septiembre!AF183+'Octubre '!AF183+Noviembre!AF183+'Diciembre '!AF183</f>
        <v>0</v>
      </c>
      <c r="AG183" s="8">
        <f>+Enero!AG183+Febrero!AG183+MARZO!AG183+'Abril '!AG183+'Mayo '!AG183+Junio!AG183+Julio!AG183+Agosto!AG183+Septiembre!AG183+'Octubre '!AG183+Noviembre!AG183+'Diciembre '!AG183</f>
        <v>0</v>
      </c>
      <c r="AH183" s="8">
        <f>+Enero!AH183+Febrero!AH183+MARZO!AH183+'Abril '!AH183+'Mayo '!AH183+Junio!AH183+Julio!AH183+Agosto!AH183+Septiembre!AH183+'Octubre '!AH183+Noviembre!AH183+'Diciembre '!AH183</f>
        <v>0</v>
      </c>
      <c r="AI183" s="8">
        <f>+Enero!AI183+Febrero!AI183+MARZO!AI183+'Abril '!AI183+'Mayo '!AI183+Junio!AI183+Julio!AI183+Agosto!AI183+Septiembre!AI183+'Octubre '!AI183+Noviembre!AI183+'Diciembre '!AI183</f>
        <v>0</v>
      </c>
      <c r="AJ183" s="8">
        <f>+Enero!AJ183+Febrero!AJ183+MARZO!AJ183+'Abril '!AJ183+'Mayo '!AJ183+Junio!AJ183+Julio!AJ183+Agosto!AJ183+Septiembre!AJ183+'Octubre '!AJ183+Noviembre!AJ183+'Diciembre '!AJ183</f>
        <v>0</v>
      </c>
      <c r="AK183" s="8">
        <f>+Enero!AK183+Febrero!AK183+MARZO!AK183+'Abril '!AK183+'Mayo '!AK183+Junio!AK183+Julio!AK183+Agosto!AK183+Septiembre!AK183+'Octubre '!AK183+Noviembre!AK183+'Diciembre '!AK183</f>
        <v>0</v>
      </c>
      <c r="AL183" s="8">
        <f>+Enero!AL183+Febrero!AL183+MARZO!AL183+'Abril '!AL183+'Mayo '!AL183+Junio!AL183+Julio!AL183+Agosto!AL183+Septiembre!AL183+'Octubre '!AL183+Noviembre!AL183+'Diciembre '!AL183</f>
        <v>0</v>
      </c>
      <c r="AM183" s="8">
        <f>+Enero!AM183+Febrero!AM183+MARZO!AM183+'Abril '!AM183+'Mayo '!AM183+Junio!AM183+Julio!AM183+Agosto!AM183+Septiembre!AM183+'Octubre '!AM183+Noviembre!AM183+'Diciembre '!AM183</f>
        <v>0</v>
      </c>
      <c r="AN183" s="8">
        <f>+Enero!AN183+Febrero!AN183+MARZO!AN183+'Abril '!AN183+'Mayo '!AN183+Junio!AN183+Julio!AN183+Agosto!AN183+Septiembre!AN183+'Octubre '!AN183+Noviembre!AN183+'Diciembre '!AN183</f>
        <v>0</v>
      </c>
      <c r="AO183" s="8">
        <f>+Enero!AO183+Febrero!AO183+MARZO!AO183+'Abril '!AO183+'Mayo '!AO183+Junio!AO183+Julio!AO183+Agosto!AO183+Septiembre!AO183+'Octubre '!AO183+Noviembre!AO183+'Diciembre '!AO183</f>
        <v>0</v>
      </c>
      <c r="AP183" s="8">
        <f>+Enero!AP183+Febrero!AP183+MARZO!AP183+'Abril '!AP183+'Mayo '!AP183+Junio!AP183+Julio!AP183+Agosto!AP183+Septiembre!AP183+'Octubre '!AP183+Noviembre!AP183+'Diciembre '!AP183</f>
        <v>0</v>
      </c>
      <c r="AQ183" s="8">
        <f>+Enero!AQ183+Febrero!AQ183+MARZO!AQ183+'Abril '!AQ183+'Mayo '!AQ183+Junio!AQ183+Julio!AQ183+Agosto!AQ183+Septiembre!AQ183+'Octubre '!AQ183+Noviembre!AQ183+'Diciembre '!AQ183</f>
        <v>0</v>
      </c>
      <c r="AR183" s="8">
        <f>+Enero!AR183+Febrero!AR183+MARZO!AR183+'Abril '!AR183+'Mayo '!AR183+Junio!AR183+Julio!AR183+Agosto!AR183+Septiembre!AR183+'Octubre '!AR183+Noviembre!AR183+'Diciembre '!AR183</f>
        <v>0</v>
      </c>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226">
        <f t="shared" ref="B184:AR184" si="14">SUM(B179:B183)</f>
        <v>924</v>
      </c>
      <c r="C184" s="226">
        <f t="shared" si="14"/>
        <v>321</v>
      </c>
      <c r="D184" s="226">
        <f t="shared" si="14"/>
        <v>603</v>
      </c>
      <c r="E184" s="226">
        <f t="shared" si="14"/>
        <v>1</v>
      </c>
      <c r="F184" s="227">
        <f t="shared" si="14"/>
        <v>0</v>
      </c>
      <c r="G184" s="226">
        <f t="shared" si="14"/>
        <v>0</v>
      </c>
      <c r="H184" s="228">
        <f t="shared" si="14"/>
        <v>1</v>
      </c>
      <c r="I184" s="226">
        <f t="shared" si="14"/>
        <v>1</v>
      </c>
      <c r="J184" s="228">
        <f t="shared" si="14"/>
        <v>3</v>
      </c>
      <c r="K184" s="226">
        <f t="shared" si="14"/>
        <v>7</v>
      </c>
      <c r="L184" s="228">
        <f t="shared" si="14"/>
        <v>17</v>
      </c>
      <c r="M184" s="226">
        <f t="shared" si="14"/>
        <v>11</v>
      </c>
      <c r="N184" s="228">
        <f t="shared" si="14"/>
        <v>20</v>
      </c>
      <c r="O184" s="226">
        <f t="shared" si="14"/>
        <v>17</v>
      </c>
      <c r="P184" s="228">
        <f t="shared" si="14"/>
        <v>28</v>
      </c>
      <c r="Q184" s="226">
        <f t="shared" si="14"/>
        <v>6</v>
      </c>
      <c r="R184" s="228">
        <f t="shared" si="14"/>
        <v>14</v>
      </c>
      <c r="S184" s="226">
        <f t="shared" si="14"/>
        <v>7</v>
      </c>
      <c r="T184" s="228">
        <f t="shared" si="14"/>
        <v>11</v>
      </c>
      <c r="U184" s="226">
        <f t="shared" si="14"/>
        <v>10</v>
      </c>
      <c r="V184" s="228">
        <f t="shared" si="14"/>
        <v>21</v>
      </c>
      <c r="W184" s="226">
        <f t="shared" si="14"/>
        <v>8</v>
      </c>
      <c r="X184" s="228">
        <f t="shared" si="14"/>
        <v>20</v>
      </c>
      <c r="Y184" s="226">
        <f t="shared" si="14"/>
        <v>19</v>
      </c>
      <c r="Z184" s="228">
        <f t="shared" si="14"/>
        <v>38</v>
      </c>
      <c r="AA184" s="226">
        <f t="shared" si="14"/>
        <v>20</v>
      </c>
      <c r="AB184" s="228">
        <f t="shared" si="14"/>
        <v>37</v>
      </c>
      <c r="AC184" s="226">
        <f t="shared" si="14"/>
        <v>35</v>
      </c>
      <c r="AD184" s="228">
        <f t="shared" si="14"/>
        <v>62</v>
      </c>
      <c r="AE184" s="226">
        <f t="shared" si="14"/>
        <v>30</v>
      </c>
      <c r="AF184" s="228">
        <f t="shared" si="14"/>
        <v>52</v>
      </c>
      <c r="AG184" s="226">
        <f t="shared" si="14"/>
        <v>35</v>
      </c>
      <c r="AH184" s="228">
        <f t="shared" si="14"/>
        <v>58</v>
      </c>
      <c r="AI184" s="226">
        <f t="shared" si="14"/>
        <v>34</v>
      </c>
      <c r="AJ184" s="228">
        <f t="shared" si="14"/>
        <v>64</v>
      </c>
      <c r="AK184" s="226">
        <f t="shared" si="14"/>
        <v>24</v>
      </c>
      <c r="AL184" s="228">
        <f t="shared" si="14"/>
        <v>57</v>
      </c>
      <c r="AM184" s="226">
        <f t="shared" si="14"/>
        <v>23</v>
      </c>
      <c r="AN184" s="228">
        <f t="shared" si="14"/>
        <v>32</v>
      </c>
      <c r="AO184" s="229">
        <f t="shared" si="14"/>
        <v>33</v>
      </c>
      <c r="AP184" s="228">
        <f t="shared" si="14"/>
        <v>68</v>
      </c>
      <c r="AQ184" s="333">
        <f t="shared" si="14"/>
        <v>924</v>
      </c>
      <c r="AR184" s="334">
        <f t="shared" si="14"/>
        <v>471</v>
      </c>
      <c r="AS184" s="332"/>
      <c r="AT184" s="52"/>
    </row>
    <row r="185" spans="1:86" x14ac:dyDescent="0.2">
      <c r="A185" s="335" t="s">
        <v>181</v>
      </c>
      <c r="B185" s="1"/>
    </row>
    <row r="186" spans="1:86" x14ac:dyDescent="0.2">
      <c r="A186" s="186" t="s">
        <v>49</v>
      </c>
      <c r="B186" s="183" t="s">
        <v>50</v>
      </c>
      <c r="C186" s="195"/>
    </row>
    <row r="187" spans="1:86" x14ac:dyDescent="0.2">
      <c r="A187" s="98" t="s">
        <v>52</v>
      </c>
      <c r="B187" s="21">
        <f>+Enero!B187+Febrero!B187+MARZO!B187+'Abril '!B187+'Mayo '!B187+Junio!B187+Julio!B187+Agosto!B187+Septiembre!B187+'Octubre '!B187+Noviembre!B187+'Diciembre '!B187</f>
        <v>2673</v>
      </c>
      <c r="C187" s="195"/>
    </row>
    <row r="188" spans="1:86" x14ac:dyDescent="0.2">
      <c r="A188" s="87" t="s">
        <v>53</v>
      </c>
      <c r="B188" s="21">
        <f>+Enero!B188+Febrero!B188+MARZO!B188+'Abril '!B188+'Mayo '!B188+Junio!B188+Julio!B188+Agosto!B188+Septiembre!B188+'Octubre '!B188+Noviembre!B188+'Diciembre '!B188</f>
        <v>0</v>
      </c>
      <c r="C188" s="195"/>
    </row>
    <row r="189" spans="1:86" x14ac:dyDescent="0.2">
      <c r="A189" s="87" t="s">
        <v>54</v>
      </c>
      <c r="B189" s="21">
        <f>+Enero!B189+Febrero!B189+MARZO!B189+'Abril '!B189+'Mayo '!B189+Junio!B189+Julio!B189+Agosto!B189+Septiembre!B189+'Octubre '!B189+Noviembre!B189+'Diciembre '!B189</f>
        <v>0</v>
      </c>
      <c r="C189" s="195"/>
    </row>
    <row r="190" spans="1:86" x14ac:dyDescent="0.2">
      <c r="A190" s="89" t="s">
        <v>55</v>
      </c>
      <c r="B190" s="21">
        <f>+Enero!B190+Febrero!B190+MARZO!B190+'Abril '!B190+'Mayo '!B190+Junio!B190+Julio!B190+Agosto!B190+Septiembre!B190+'Octubre '!B190+Noviembre!B190+'Diciembre '!B190</f>
        <v>0</v>
      </c>
      <c r="C190" s="195"/>
    </row>
    <row r="191" spans="1:86" x14ac:dyDescent="0.2">
      <c r="A191" s="155" t="s">
        <v>1</v>
      </c>
      <c r="B191" s="220">
        <f>SUM(B187:B190)</f>
        <v>2673</v>
      </c>
      <c r="C191" s="195"/>
    </row>
    <row r="192" spans="1:86" x14ac:dyDescent="0.2">
      <c r="A192" s="97" t="s">
        <v>182</v>
      </c>
      <c r="B192" s="97"/>
      <c r="C192" s="195"/>
    </row>
    <row r="193" spans="1:3" x14ac:dyDescent="0.2">
      <c r="A193" s="186" t="s">
        <v>49</v>
      </c>
      <c r="B193" s="63" t="s">
        <v>50</v>
      </c>
      <c r="C193" s="195"/>
    </row>
    <row r="194" spans="1:3" x14ac:dyDescent="0.2">
      <c r="A194" s="98" t="s">
        <v>52</v>
      </c>
      <c r="B194" s="25">
        <f>+Enero!B194+Febrero!B194+MARZO!B194+'Abril '!B194+'Mayo '!B194+Junio!B194+Julio!B194+Agosto!B194+Septiembre!B194+'Octubre '!B194+Noviembre!B194+'Diciembre '!B194</f>
        <v>8918</v>
      </c>
      <c r="C194" s="195"/>
    </row>
    <row r="195" spans="1:3" x14ac:dyDescent="0.2">
      <c r="A195" s="87" t="s">
        <v>53</v>
      </c>
      <c r="B195" s="25">
        <f>+Enero!B195+Febrero!B195+MARZO!B195+'Abril '!B195+'Mayo '!B195+Junio!B195+Julio!B195+Agosto!B195+Septiembre!B195+'Octubre '!B195+Noviembre!B195+'Diciembre '!B195</f>
        <v>0</v>
      </c>
      <c r="C195" s="195"/>
    </row>
    <row r="196" spans="1:3" x14ac:dyDescent="0.2">
      <c r="A196" s="87" t="s">
        <v>54</v>
      </c>
      <c r="B196" s="25">
        <f>+Enero!B196+Febrero!B196+MARZO!B196+'Abril '!B196+'Mayo '!B196+Junio!B196+Julio!B196+Agosto!B196+Septiembre!B196+'Octubre '!B196+Noviembre!B196+'Diciembre '!B196</f>
        <v>0</v>
      </c>
      <c r="C196" s="195"/>
    </row>
    <row r="197" spans="1:3" x14ac:dyDescent="0.2">
      <c r="A197" s="89" t="s">
        <v>55</v>
      </c>
      <c r="B197" s="25">
        <f>+Enero!B197+Febrero!B197+MARZO!B197+'Abril '!B197+'Mayo '!B197+Junio!B197+Julio!B197+Agosto!B197+Septiembre!B197+'Octubre '!B197+Noviembre!B197+'Diciembre '!B197</f>
        <v>0</v>
      </c>
      <c r="C197" s="195"/>
    </row>
    <row r="198" spans="1:3" x14ac:dyDescent="0.2">
      <c r="A198" s="155" t="s">
        <v>1</v>
      </c>
      <c r="B198" s="220">
        <f>SUM(B194:B197)</f>
        <v>8918</v>
      </c>
      <c r="C198" s="195"/>
    </row>
    <row r="199" spans="1:3" x14ac:dyDescent="0.2">
      <c r="A199" s="48" t="s">
        <v>183</v>
      </c>
      <c r="B199" s="51"/>
      <c r="C199" s="195"/>
    </row>
    <row r="200" spans="1:3" x14ac:dyDescent="0.2">
      <c r="A200" s="38" t="s">
        <v>88</v>
      </c>
      <c r="B200" s="63" t="s">
        <v>50</v>
      </c>
      <c r="C200" s="195"/>
    </row>
    <row r="201" spans="1:3" x14ac:dyDescent="0.2">
      <c r="A201" s="172" t="s">
        <v>89</v>
      </c>
      <c r="B201" s="25">
        <f>+Enero!B201+Febrero!B201+MARZO!B201+'Abril '!B201+'Mayo '!B201+Junio!B201+Julio!B201+Agosto!B201+Septiembre!B201+'Octubre '!B201+Noviembre!B201+'Diciembre '!B201</f>
        <v>0</v>
      </c>
      <c r="C201" s="195"/>
    </row>
    <row r="202" spans="1:3" x14ac:dyDescent="0.2">
      <c r="A202" s="173" t="s">
        <v>90</v>
      </c>
      <c r="B202" s="25">
        <f>+Enero!B202+Febrero!B202+MARZO!B202+'Abril '!B202+'Mayo '!B202+Junio!B202+Julio!B202+Agosto!B202+Septiembre!B202+'Octubre '!B202+Noviembre!B202+'Diciembre '!B202</f>
        <v>0</v>
      </c>
      <c r="C202" s="195"/>
    </row>
    <row r="203" spans="1:3" x14ac:dyDescent="0.2">
      <c r="A203" s="174" t="s">
        <v>91</v>
      </c>
      <c r="B203" s="25">
        <f>+Enero!B203+Febrero!B203+MARZO!B203+'Abril '!B203+'Mayo '!B203+Junio!B203+Julio!B203+Agosto!B203+Septiembre!B203+'Octubre '!B203+Noviembre!B203+'Diciembre '!B203</f>
        <v>0</v>
      </c>
      <c r="C203" s="195"/>
    </row>
    <row r="204" spans="1:3" x14ac:dyDescent="0.2">
      <c r="A204" s="175" t="s">
        <v>184</v>
      </c>
      <c r="B204" s="61"/>
      <c r="C204" s="195"/>
    </row>
    <row r="205" spans="1:3" x14ac:dyDescent="0.2">
      <c r="A205" s="40" t="s">
        <v>56</v>
      </c>
      <c r="B205" s="63" t="s">
        <v>1</v>
      </c>
      <c r="C205" s="195"/>
    </row>
    <row r="206" spans="1:3" x14ac:dyDescent="0.2">
      <c r="A206" s="176" t="s">
        <v>124</v>
      </c>
      <c r="B206" s="21">
        <f>+Enero!B206+Febrero!B206+MARZO!B206+'Abril '!B206+'Mayo '!B206+Junio!B206+Julio!B206+Agosto!B206+Septiembre!B206+'Octubre '!B206+Noviembre!B206+'Diciembre '!B206</f>
        <v>3082</v>
      </c>
      <c r="C206" s="195"/>
    </row>
    <row r="207" spans="1:3" x14ac:dyDescent="0.2">
      <c r="A207" s="336" t="s">
        <v>135</v>
      </c>
      <c r="B207" s="21">
        <f>+Enero!B207+Febrero!B207+MARZO!B207+'Abril '!B207+'Mayo '!B207+Junio!B207+Julio!B207+Agosto!B207+Septiembre!B207+'Octubre '!B207+Noviembre!B207+'Diciembre '!B207</f>
        <v>0</v>
      </c>
      <c r="C207" s="195"/>
    </row>
    <row r="208" spans="1:3" x14ac:dyDescent="0.2">
      <c r="A208" s="106" t="s">
        <v>125</v>
      </c>
      <c r="B208" s="21">
        <f>+Enero!B208+Febrero!B208+MARZO!B208+'Abril '!B208+'Mayo '!B208+Junio!B208+Julio!B208+Agosto!B208+Septiembre!B208+'Octubre '!B208+Noviembre!B208+'Diciembre '!B208</f>
        <v>7960</v>
      </c>
      <c r="C208" s="195"/>
    </row>
    <row r="209" spans="1:3" x14ac:dyDescent="0.2">
      <c r="A209" s="106" t="s">
        <v>185</v>
      </c>
      <c r="B209" s="21">
        <f>+Enero!B209+Febrero!B209+MARZO!B209+'Abril '!B209+'Mayo '!B209+Junio!B209+Julio!B209+Agosto!B209+Septiembre!B209+'Octubre '!B209+Noviembre!B209+'Diciembre '!B209</f>
        <v>861</v>
      </c>
      <c r="C209" s="195"/>
    </row>
    <row r="210" spans="1:3" x14ac:dyDescent="0.2">
      <c r="A210" s="177" t="s">
        <v>186</v>
      </c>
      <c r="B210" s="21">
        <f>+Enero!B210+Febrero!B210+MARZO!B210+'Abril '!B210+'Mayo '!B210+Junio!B210+Julio!B210+Agosto!B210+Septiembre!B210+'Octubre '!B210+Noviembre!B210+'Diciembre '!B210</f>
        <v>6488</v>
      </c>
      <c r="C210" s="195"/>
    </row>
    <row r="211" spans="1:3" x14ac:dyDescent="0.2">
      <c r="A211" s="106" t="s">
        <v>187</v>
      </c>
      <c r="B211" s="21">
        <f>+Enero!B211+Febrero!B211+MARZO!B211+'Abril '!B211+'Mayo '!B211+Junio!B211+Julio!B211+Agosto!B211+Septiembre!B211+'Octubre '!B211+Noviembre!B211+'Diciembre '!B211</f>
        <v>0</v>
      </c>
      <c r="C211" s="195"/>
    </row>
    <row r="212" spans="1:3" x14ac:dyDescent="0.2">
      <c r="A212" s="106" t="s">
        <v>188</v>
      </c>
      <c r="B212" s="21">
        <f>+Enero!B212+Febrero!B212+MARZO!B212+'Abril '!B212+'Mayo '!B212+Junio!B212+Julio!B212+Agosto!B212+Septiembre!B212+'Octubre '!B212+Noviembre!B212+'Diciembre '!B212</f>
        <v>0</v>
      </c>
      <c r="C212" s="195"/>
    </row>
    <row r="213" spans="1:3" x14ac:dyDescent="0.2">
      <c r="A213" s="106" t="s">
        <v>189</v>
      </c>
      <c r="B213" s="21">
        <f>+Enero!B213+Febrero!B213+MARZO!B213+'Abril '!B213+'Mayo '!B213+Junio!B213+Julio!B213+Agosto!B213+Septiembre!B213+'Octubre '!B213+Noviembre!B213+'Diciembre '!B213</f>
        <v>0</v>
      </c>
      <c r="C213" s="195"/>
    </row>
    <row r="214" spans="1:3" x14ac:dyDescent="0.2">
      <c r="A214" s="106" t="s">
        <v>190</v>
      </c>
      <c r="B214" s="21">
        <f>+Enero!B214+Febrero!B214+MARZO!B214+'Abril '!B214+'Mayo '!B214+Junio!B214+Julio!B214+Agosto!B214+Septiembre!B214+'Octubre '!B214+Noviembre!B214+'Diciembre '!B214</f>
        <v>0</v>
      </c>
      <c r="C214" s="195"/>
    </row>
    <row r="215" spans="1:3" x14ac:dyDescent="0.2">
      <c r="A215" s="178" t="s">
        <v>127</v>
      </c>
      <c r="B215" s="21">
        <f>+Enero!B215+Febrero!B215+MARZO!B215+'Abril '!B215+'Mayo '!B215+Junio!B215+Julio!B215+Agosto!B215+Septiembre!B215+'Octubre '!B215+Noviembre!B215+'Diciembre '!B215</f>
        <v>9360</v>
      </c>
      <c r="C215" s="195"/>
    </row>
    <row r="216" spans="1:3" x14ac:dyDescent="0.2">
      <c r="A216" s="177" t="s">
        <v>191</v>
      </c>
      <c r="B216" s="21">
        <f>+Enero!B216+Febrero!B216+MARZO!B216+'Abril '!B216+'Mayo '!B216+Junio!B216+Julio!B216+Agosto!B216+Septiembre!B216+'Octubre '!B216+Noviembre!B216+'Diciembre '!B216</f>
        <v>0</v>
      </c>
      <c r="C216" s="195"/>
    </row>
    <row r="217" spans="1:3" x14ac:dyDescent="0.2">
      <c r="A217" s="177" t="s">
        <v>192</v>
      </c>
      <c r="B217" s="21">
        <f>+Enero!B217+Febrero!B217+MARZO!B217+'Abril '!B217+'Mayo '!B217+Junio!B217+Julio!B217+Agosto!B217+Septiembre!B217+'Octubre '!B217+Noviembre!B217+'Diciembre '!B217</f>
        <v>0</v>
      </c>
      <c r="C217" s="195"/>
    </row>
    <row r="218" spans="1:3" x14ac:dyDescent="0.2">
      <c r="A218" s="106" t="s">
        <v>193</v>
      </c>
      <c r="B218" s="21">
        <f>+Enero!B218+Febrero!B218+MARZO!B218+'Abril '!B218+'Mayo '!B218+Junio!B218+Julio!B218+Agosto!B218+Septiembre!B218+'Octubre '!B218+Noviembre!B218+'Diciembre '!B218</f>
        <v>0</v>
      </c>
      <c r="C218" s="195"/>
    </row>
    <row r="219" spans="1:3" x14ac:dyDescent="0.2">
      <c r="A219" s="178" t="s">
        <v>194</v>
      </c>
      <c r="B219" s="21">
        <f>+Enero!B219+Febrero!B219+MARZO!B219+'Abril '!B219+'Mayo '!B219+Junio!B219+Julio!B219+Agosto!B219+Septiembre!B219+'Octubre '!B219+Noviembre!B219+'Diciembre '!B219</f>
        <v>0</v>
      </c>
      <c r="C219" s="195"/>
    </row>
    <row r="220" spans="1:3" ht="21.75" x14ac:dyDescent="0.2">
      <c r="A220" s="177" t="s">
        <v>195</v>
      </c>
      <c r="B220" s="21">
        <f>+Enero!B220+Febrero!B220+MARZO!B220+'Abril '!B220+'Mayo '!B220+Junio!B220+Julio!B220+Agosto!B220+Septiembre!B220+'Octubre '!B220+Noviembre!B220+'Diciembre '!B220</f>
        <v>0</v>
      </c>
      <c r="C220" s="195"/>
    </row>
    <row r="221" spans="1:3" x14ac:dyDescent="0.2">
      <c r="A221" s="178" t="s">
        <v>196</v>
      </c>
      <c r="B221" s="21">
        <f>+Enero!B221+Febrero!B221+MARZO!B221+'Abril '!B221+'Mayo '!B221+Junio!B221+Julio!B221+Agosto!B221+Septiembre!B221+'Octubre '!B221+Noviembre!B221+'Diciembre '!B221</f>
        <v>0</v>
      </c>
      <c r="C221" s="195"/>
    </row>
    <row r="222" spans="1:3" x14ac:dyDescent="0.2">
      <c r="A222" s="179" t="s">
        <v>197</v>
      </c>
      <c r="B222" s="21">
        <f>+Enero!B222+Febrero!B222+MARZO!B222+'Abril '!B222+'Mayo '!B222+Junio!B222+Julio!B222+Agosto!B222+Septiembre!B222+'Octubre '!B222+Noviembre!B222+'Diciembre '!B222</f>
        <v>0</v>
      </c>
      <c r="C222" s="195"/>
    </row>
    <row r="223" spans="1:3" x14ac:dyDescent="0.2">
      <c r="A223" s="106" t="s">
        <v>129</v>
      </c>
      <c r="B223" s="21">
        <f>+Enero!B223+Febrero!B223+MARZO!B223+'Abril '!B223+'Mayo '!B223+Junio!B223+Julio!B223+Agosto!B223+Septiembre!B223+'Octubre '!B223+Noviembre!B223+'Diciembre '!B223</f>
        <v>0</v>
      </c>
      <c r="C223" s="195"/>
    </row>
    <row r="224" spans="1:3" ht="21.75" x14ac:dyDescent="0.2">
      <c r="A224" s="177" t="s">
        <v>198</v>
      </c>
      <c r="B224" s="21">
        <f>+Enero!B224+Febrero!B224+MARZO!B224+'Abril '!B224+'Mayo '!B224+Junio!B224+Julio!B224+Agosto!B224+Septiembre!B224+'Octubre '!B224+Noviembre!B224+'Diciembre '!B224</f>
        <v>0</v>
      </c>
      <c r="C224" s="195"/>
    </row>
    <row r="225" spans="1:3" x14ac:dyDescent="0.2">
      <c r="A225" s="106" t="s">
        <v>199</v>
      </c>
      <c r="B225" s="21">
        <f>+Enero!B225+Febrero!B225+MARZO!B225+'Abril '!B225+'Mayo '!B225+Junio!B225+Julio!B225+Agosto!B225+Septiembre!B225+'Octubre '!B225+Noviembre!B225+'Diciembre '!B225</f>
        <v>0</v>
      </c>
      <c r="C225" s="195"/>
    </row>
    <row r="226" spans="1:3" x14ac:dyDescent="0.2">
      <c r="A226" s="177" t="s">
        <v>200</v>
      </c>
      <c r="B226" s="21">
        <f>+Enero!B226+Febrero!B226+MARZO!B226+'Abril '!B226+'Mayo '!B226+Junio!B226+Julio!B226+Agosto!B226+Septiembre!B226+'Octubre '!B226+Noviembre!B226+'Diciembre '!B226</f>
        <v>0</v>
      </c>
      <c r="C226" s="195"/>
    </row>
    <row r="227" spans="1:3" x14ac:dyDescent="0.2">
      <c r="A227" s="106" t="s">
        <v>132</v>
      </c>
      <c r="B227" s="21">
        <f>+Enero!B227+Febrero!B227+MARZO!B227+'Abril '!B227+'Mayo '!B227+Junio!B227+Julio!B227+Agosto!B227+Septiembre!B227+'Octubre '!B227+Noviembre!B227+'Diciembre '!B227</f>
        <v>0</v>
      </c>
      <c r="C227" s="195"/>
    </row>
    <row r="228" spans="1:3" x14ac:dyDescent="0.2">
      <c r="A228" s="106" t="s">
        <v>133</v>
      </c>
      <c r="B228" s="21">
        <f>+Enero!B228+Febrero!B228+MARZO!B228+'Abril '!B228+'Mayo '!B228+Junio!B228+Julio!B228+Agosto!B228+Septiembre!B228+'Octubre '!B228+Noviembre!B228+'Diciembre '!B228</f>
        <v>0</v>
      </c>
      <c r="C228" s="195"/>
    </row>
    <row r="229" spans="1:3" x14ac:dyDescent="0.2">
      <c r="A229" s="178" t="s">
        <v>201</v>
      </c>
      <c r="B229" s="21">
        <f>+Enero!B229+Febrero!B229+MARZO!B229+'Abril '!B229+'Mayo '!B229+Junio!B229+Julio!B229+Agosto!B229+Septiembre!B229+'Octubre '!B229+Noviembre!B229+'Diciembre '!B229</f>
        <v>0</v>
      </c>
      <c r="C229" s="195"/>
    </row>
    <row r="230" spans="1:3" x14ac:dyDescent="0.2">
      <c r="A230" s="180" t="s">
        <v>202</v>
      </c>
      <c r="B230" s="21">
        <f>+Enero!B230+Febrero!B230+MARZO!B230+'Abril '!B230+'Mayo '!B230+Junio!B230+Julio!B230+Agosto!B230+Septiembre!B230+'Octubre '!B230+Noviembre!B230+'Diciembre '!B230</f>
        <v>0</v>
      </c>
      <c r="C230" s="195"/>
    </row>
    <row r="231" spans="1:3" x14ac:dyDescent="0.2">
      <c r="A231" s="155" t="s">
        <v>1</v>
      </c>
      <c r="B231" s="220">
        <f>SUM(B206:B230)</f>
        <v>27751</v>
      </c>
      <c r="C231" s="195"/>
    </row>
    <row r="295" spans="1:2" x14ac:dyDescent="0.2">
      <c r="A295" s="347">
        <f>SUM(B13:B27,D30,B60,B67,B74,B92:E92,B100:E100,B108:E108,C112:C113,D117:D118,B122:B124,B150,B170:B174,B184,B191,B198,B231,C128:J144,B169:AS169,D31:D50,B201:B203,B151,B152:B168)</f>
        <v>48084</v>
      </c>
      <c r="B295" s="348">
        <f>SUM(CG6:CT241)</f>
        <v>0</v>
      </c>
    </row>
  </sheetData>
  <mergeCells count="158">
    <mergeCell ref="A6:N6"/>
    <mergeCell ref="B38:C38"/>
    <mergeCell ref="B39:C39"/>
    <mergeCell ref="B42:C42"/>
    <mergeCell ref="B31:C31"/>
    <mergeCell ref="B32:C32"/>
    <mergeCell ref="B33:C33"/>
    <mergeCell ref="B34:C34"/>
    <mergeCell ref="B46:C46"/>
    <mergeCell ref="B29:C29"/>
    <mergeCell ref="B35:C35"/>
    <mergeCell ref="B36:C36"/>
    <mergeCell ref="B37:C37"/>
    <mergeCell ref="A30:C30"/>
    <mergeCell ref="A10:A12"/>
    <mergeCell ref="B10:D11"/>
    <mergeCell ref="E10:AP10"/>
    <mergeCell ref="AG11:AH11"/>
    <mergeCell ref="AI11:AJ11"/>
    <mergeCell ref="AK11:AL11"/>
    <mergeCell ref="AM11:AN11"/>
    <mergeCell ref="AO11:AP11"/>
    <mergeCell ref="B50:C50"/>
    <mergeCell ref="A52:A54"/>
    <mergeCell ref="B52:D53"/>
    <mergeCell ref="E52:AP52"/>
    <mergeCell ref="A112:B112"/>
    <mergeCell ref="A113:B113"/>
    <mergeCell ref="A115:C116"/>
    <mergeCell ref="D115:D116"/>
    <mergeCell ref="E115:G115"/>
    <mergeCell ref="A110:B111"/>
    <mergeCell ref="C110:C111"/>
    <mergeCell ref="D110:F110"/>
    <mergeCell ref="G110:G111"/>
    <mergeCell ref="H115:H116"/>
    <mergeCell ref="AK53:AL53"/>
    <mergeCell ref="AM53:AN53"/>
    <mergeCell ref="AO53:AP53"/>
    <mergeCell ref="A47:A49"/>
    <mergeCell ref="B47:C47"/>
    <mergeCell ref="B48:C48"/>
    <mergeCell ref="B49:C49"/>
    <mergeCell ref="B40:C40"/>
    <mergeCell ref="B41:C41"/>
    <mergeCell ref="B43:C43"/>
    <mergeCell ref="B44:C44"/>
    <mergeCell ref="B45:C45"/>
    <mergeCell ref="A31:A43"/>
    <mergeCell ref="A44:A46"/>
    <mergeCell ref="AQ11:AQ12"/>
    <mergeCell ref="AR11:AR12"/>
    <mergeCell ref="AS11:AS12"/>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G120:G12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R53:AR54"/>
    <mergeCell ref="AS53:AS54"/>
    <mergeCell ref="AT53:AT54"/>
    <mergeCell ref="AR52:AT52"/>
    <mergeCell ref="AQ52:AQ54"/>
    <mergeCell ref="AG53:AH53"/>
    <mergeCell ref="AI53:AJ53"/>
    <mergeCell ref="A143:A144"/>
    <mergeCell ref="A147:A149"/>
    <mergeCell ref="H120:J120"/>
    <mergeCell ref="K120:K121"/>
    <mergeCell ref="L120:L121"/>
    <mergeCell ref="A126:A127"/>
    <mergeCell ref="B126:B127"/>
    <mergeCell ref="C126:D126"/>
    <mergeCell ref="E126:F126"/>
    <mergeCell ref="G126:H126"/>
    <mergeCell ref="I126:J126"/>
    <mergeCell ref="B147:D148"/>
    <mergeCell ref="E147:AP147"/>
    <mergeCell ref="AI148:AJ148"/>
    <mergeCell ref="AK148:AL148"/>
    <mergeCell ref="AM148:AN148"/>
    <mergeCell ref="AO148:AP148"/>
    <mergeCell ref="A120:A121"/>
    <mergeCell ref="B120:B121"/>
    <mergeCell ref="C120:E120"/>
    <mergeCell ref="F120:F121"/>
    <mergeCell ref="A128:A131"/>
    <mergeCell ref="A132:A136"/>
    <mergeCell ref="A137:A142"/>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Q148:AQ149"/>
    <mergeCell ref="AR148:AS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AG177:AH177"/>
    <mergeCell ref="AI177:AJ177"/>
    <mergeCell ref="AK177:AL177"/>
    <mergeCell ref="AM177:AN177"/>
    <mergeCell ref="AO177:AP177"/>
    <mergeCell ref="W177:X177"/>
    <mergeCell ref="Y177:Z177"/>
    <mergeCell ref="AA177:AB177"/>
    <mergeCell ref="AC177:AD177"/>
    <mergeCell ref="AE177:AF177"/>
  </mergeCells>
  <dataValidations count="2">
    <dataValidation allowBlank="1" showInputMessage="1" showErrorMessage="1" errorTitle="ERROR" error="Por favor ingrese solo Números." sqref="A25:A26 AV150 E175:AP175 AT151 CB150"/>
    <dataValidation type="whole" allowBlank="1" showInputMessage="1" showErrorMessage="1" errorTitle="ERROR" error="Por favor ingrese solo Números." sqref="A27:A1048576 A1:A24 AV151:AV1048576 AT152:AT1048576 AV1:AV149 CB151:CB1048576 AW1:CA1048576 CC1:XFD1048576 CB1:CB149 D125:E127 E176:E1048576 AS175:AS1048576 AQ175:AR178 F176:AP178 E128:E174 AT60:AT150 F1:AT59 AU1:AU1048576 C1:E107 D108:E121 F60:L121 D122:L124 D128:D1048576 C108:C1048576 F125:L149 M60:AS149 F150:AS174 F179:AR1048576 B1:B1048576">
      <formula1>0</formula1>
      <formula2>1000000000</formula2>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96"/>
  <sheetViews>
    <sheetView topLeftCell="A190" workbookViewId="0">
      <selection activeCell="C17" sqref="C17"/>
    </sheetView>
  </sheetViews>
  <sheetFormatPr baseColWidth="10" defaultRowHeight="12.75" x14ac:dyDescent="0.2"/>
  <cols>
    <col min="1" max="1" width="35.42578125" style="171" customWidth="1"/>
    <col min="2" max="2" width="23.5703125" style="171" customWidth="1"/>
    <col min="3" max="3" width="15" style="171" customWidth="1"/>
    <col min="4" max="4" width="15.7109375" style="171" customWidth="1"/>
    <col min="5" max="5" width="13.42578125" style="171" customWidth="1"/>
    <col min="6" max="6" width="13.5703125" style="171" customWidth="1"/>
    <col min="7" max="7" width="14.7109375" style="171" customWidth="1"/>
    <col min="8" max="8" width="13.85546875" style="171" customWidth="1"/>
    <col min="9" max="9" width="12.5703125" style="171" customWidth="1"/>
    <col min="10" max="10" width="11.85546875" style="171" customWidth="1"/>
    <col min="11" max="11" width="10.28515625" style="171" customWidth="1"/>
    <col min="12" max="12" width="9.28515625" style="171" customWidth="1"/>
    <col min="13" max="13" width="9.42578125" style="171" customWidth="1"/>
    <col min="14" max="14" width="9.140625" style="171" customWidth="1"/>
    <col min="15" max="15" width="9.28515625" style="45" customWidth="1"/>
    <col min="16" max="16" width="9.42578125" style="45" customWidth="1"/>
    <col min="17" max="17" width="9.7109375" style="45" customWidth="1"/>
    <col min="18" max="18" width="9.5703125" style="45" customWidth="1"/>
    <col min="19" max="19" width="9.28515625" style="45" customWidth="1"/>
    <col min="20" max="20" width="8.5703125" style="45" customWidth="1"/>
    <col min="21" max="21" width="8.85546875" style="45" customWidth="1"/>
    <col min="22" max="22" width="9.7109375" style="45" customWidth="1"/>
    <col min="23" max="23" width="8.7109375" style="45" customWidth="1"/>
    <col min="24" max="24" width="13.5703125" style="45" customWidth="1"/>
    <col min="25" max="25" width="16.28515625" style="45" customWidth="1"/>
    <col min="26" max="43" width="9.42578125" style="45" customWidth="1"/>
    <col min="44" max="47" width="10.28515625" style="45" customWidth="1"/>
    <col min="48" max="48" width="9.140625" style="45" customWidth="1"/>
    <col min="49" max="49" width="11.42578125" style="46" hidden="1" customWidth="1"/>
    <col min="50" max="67" width="11.42578125" style="45" hidden="1" customWidth="1"/>
    <col min="68" max="68" width="11.42578125" style="46" hidden="1" customWidth="1"/>
    <col min="69" max="78" width="11.42578125" style="45" customWidth="1"/>
    <col min="79" max="83" width="10.28515625" style="45" customWidth="1"/>
    <col min="84" max="92" width="9.42578125" style="45" customWidth="1"/>
    <col min="93" max="256" width="11.42578125" style="45"/>
    <col min="257" max="257" width="35.42578125" style="45" customWidth="1"/>
    <col min="258" max="258" width="23.5703125" style="45" customWidth="1"/>
    <col min="259" max="259" width="15" style="45" customWidth="1"/>
    <col min="260" max="260" width="15.7109375" style="45" customWidth="1"/>
    <col min="261" max="261" width="13.42578125" style="45" customWidth="1"/>
    <col min="262" max="262" width="13.5703125" style="45" customWidth="1"/>
    <col min="263" max="263" width="14.7109375" style="45" customWidth="1"/>
    <col min="264" max="264" width="13.85546875" style="45" customWidth="1"/>
    <col min="265" max="265" width="12.5703125" style="45" customWidth="1"/>
    <col min="266" max="266" width="11.85546875" style="45" customWidth="1"/>
    <col min="267" max="267" width="10.28515625" style="45" customWidth="1"/>
    <col min="268" max="268" width="9.28515625" style="45" customWidth="1"/>
    <col min="269" max="269" width="9.42578125" style="45" customWidth="1"/>
    <col min="270" max="270" width="9.140625" style="45" customWidth="1"/>
    <col min="271" max="271" width="9.28515625" style="45" customWidth="1"/>
    <col min="272" max="272" width="9.42578125" style="45" customWidth="1"/>
    <col min="273" max="273" width="9.7109375" style="45" customWidth="1"/>
    <col min="274" max="274" width="9.5703125" style="45" customWidth="1"/>
    <col min="275" max="275" width="9.28515625" style="45" customWidth="1"/>
    <col min="276" max="276" width="8.5703125" style="45" customWidth="1"/>
    <col min="277" max="277" width="8.85546875" style="45" customWidth="1"/>
    <col min="278" max="278" width="9.7109375" style="45" customWidth="1"/>
    <col min="279" max="279" width="8.7109375" style="45" customWidth="1"/>
    <col min="280" max="280" width="13.5703125" style="45" customWidth="1"/>
    <col min="281" max="281" width="16.28515625" style="45" customWidth="1"/>
    <col min="282" max="299" width="9.42578125" style="45" customWidth="1"/>
    <col min="300" max="303" width="10.28515625" style="45" customWidth="1"/>
    <col min="304" max="304" width="9.140625" style="45" customWidth="1"/>
    <col min="305" max="324" width="0" style="45" hidden="1" customWidth="1"/>
    <col min="325" max="334" width="11.42578125" style="45" customWidth="1"/>
    <col min="335" max="339" width="10.28515625" style="45" customWidth="1"/>
    <col min="340" max="348" width="9.42578125" style="45" customWidth="1"/>
    <col min="349" max="512" width="11.42578125" style="45"/>
    <col min="513" max="513" width="35.42578125" style="45" customWidth="1"/>
    <col min="514" max="514" width="23.5703125" style="45" customWidth="1"/>
    <col min="515" max="515" width="15" style="45" customWidth="1"/>
    <col min="516" max="516" width="15.7109375" style="45" customWidth="1"/>
    <col min="517" max="517" width="13.42578125" style="45" customWidth="1"/>
    <col min="518" max="518" width="13.5703125" style="45" customWidth="1"/>
    <col min="519" max="519" width="14.7109375" style="45" customWidth="1"/>
    <col min="520" max="520" width="13.85546875" style="45" customWidth="1"/>
    <col min="521" max="521" width="12.5703125" style="45" customWidth="1"/>
    <col min="522" max="522" width="11.85546875" style="45" customWidth="1"/>
    <col min="523" max="523" width="10.28515625" style="45" customWidth="1"/>
    <col min="524" max="524" width="9.28515625" style="45" customWidth="1"/>
    <col min="525" max="525" width="9.42578125" style="45" customWidth="1"/>
    <col min="526" max="526" width="9.140625" style="45" customWidth="1"/>
    <col min="527" max="527" width="9.28515625" style="45" customWidth="1"/>
    <col min="528" max="528" width="9.42578125" style="45" customWidth="1"/>
    <col min="529" max="529" width="9.7109375" style="45" customWidth="1"/>
    <col min="530" max="530" width="9.5703125" style="45" customWidth="1"/>
    <col min="531" max="531" width="9.28515625" style="45" customWidth="1"/>
    <col min="532" max="532" width="8.5703125" style="45" customWidth="1"/>
    <col min="533" max="533" width="8.85546875" style="45" customWidth="1"/>
    <col min="534" max="534" width="9.7109375" style="45" customWidth="1"/>
    <col min="535" max="535" width="8.7109375" style="45" customWidth="1"/>
    <col min="536" max="536" width="13.5703125" style="45" customWidth="1"/>
    <col min="537" max="537" width="16.28515625" style="45" customWidth="1"/>
    <col min="538" max="555" width="9.42578125" style="45" customWidth="1"/>
    <col min="556" max="559" width="10.28515625" style="45" customWidth="1"/>
    <col min="560" max="560" width="9.140625" style="45" customWidth="1"/>
    <col min="561" max="580" width="0" style="45" hidden="1" customWidth="1"/>
    <col min="581" max="590" width="11.42578125" style="45" customWidth="1"/>
    <col min="591" max="595" width="10.28515625" style="45" customWidth="1"/>
    <col min="596" max="604" width="9.42578125" style="45" customWidth="1"/>
    <col min="605" max="768" width="11.42578125" style="45"/>
    <col min="769" max="769" width="35.42578125" style="45" customWidth="1"/>
    <col min="770" max="770" width="23.5703125" style="45" customWidth="1"/>
    <col min="771" max="771" width="15" style="45" customWidth="1"/>
    <col min="772" max="772" width="15.7109375" style="45" customWidth="1"/>
    <col min="773" max="773" width="13.42578125" style="45" customWidth="1"/>
    <col min="774" max="774" width="13.5703125" style="45" customWidth="1"/>
    <col min="775" max="775" width="14.7109375" style="45" customWidth="1"/>
    <col min="776" max="776" width="13.85546875" style="45" customWidth="1"/>
    <col min="777" max="777" width="12.5703125" style="45" customWidth="1"/>
    <col min="778" max="778" width="11.85546875" style="45" customWidth="1"/>
    <col min="779" max="779" width="10.28515625" style="45" customWidth="1"/>
    <col min="780" max="780" width="9.28515625" style="45" customWidth="1"/>
    <col min="781" max="781" width="9.42578125" style="45" customWidth="1"/>
    <col min="782" max="782" width="9.140625" style="45" customWidth="1"/>
    <col min="783" max="783" width="9.28515625" style="45" customWidth="1"/>
    <col min="784" max="784" width="9.42578125" style="45" customWidth="1"/>
    <col min="785" max="785" width="9.7109375" style="45" customWidth="1"/>
    <col min="786" max="786" width="9.5703125" style="45" customWidth="1"/>
    <col min="787" max="787" width="9.28515625" style="45" customWidth="1"/>
    <col min="788" max="788" width="8.5703125" style="45" customWidth="1"/>
    <col min="789" max="789" width="8.85546875" style="45" customWidth="1"/>
    <col min="790" max="790" width="9.7109375" style="45" customWidth="1"/>
    <col min="791" max="791" width="8.7109375" style="45" customWidth="1"/>
    <col min="792" max="792" width="13.5703125" style="45" customWidth="1"/>
    <col min="793" max="793" width="16.28515625" style="45" customWidth="1"/>
    <col min="794" max="811" width="9.42578125" style="45" customWidth="1"/>
    <col min="812" max="815" width="10.28515625" style="45" customWidth="1"/>
    <col min="816" max="816" width="9.140625" style="45" customWidth="1"/>
    <col min="817" max="836" width="0" style="45" hidden="1" customWidth="1"/>
    <col min="837" max="846" width="11.42578125" style="45" customWidth="1"/>
    <col min="847" max="851" width="10.28515625" style="45" customWidth="1"/>
    <col min="852" max="860" width="9.42578125" style="45" customWidth="1"/>
    <col min="861" max="1024" width="11.42578125" style="45"/>
    <col min="1025" max="1025" width="35.42578125" style="45" customWidth="1"/>
    <col min="1026" max="1026" width="23.5703125" style="45" customWidth="1"/>
    <col min="1027" max="1027" width="15" style="45" customWidth="1"/>
    <col min="1028" max="1028" width="15.7109375" style="45" customWidth="1"/>
    <col min="1029" max="1029" width="13.42578125" style="45" customWidth="1"/>
    <col min="1030" max="1030" width="13.5703125" style="45" customWidth="1"/>
    <col min="1031" max="1031" width="14.7109375" style="45" customWidth="1"/>
    <col min="1032" max="1032" width="13.85546875" style="45" customWidth="1"/>
    <col min="1033" max="1033" width="12.5703125" style="45" customWidth="1"/>
    <col min="1034" max="1034" width="11.85546875" style="45" customWidth="1"/>
    <col min="1035" max="1035" width="10.28515625" style="45" customWidth="1"/>
    <col min="1036" max="1036" width="9.28515625" style="45" customWidth="1"/>
    <col min="1037" max="1037" width="9.42578125" style="45" customWidth="1"/>
    <col min="1038" max="1038" width="9.140625" style="45" customWidth="1"/>
    <col min="1039" max="1039" width="9.28515625" style="45" customWidth="1"/>
    <col min="1040" max="1040" width="9.42578125" style="45" customWidth="1"/>
    <col min="1041" max="1041" width="9.7109375" style="45" customWidth="1"/>
    <col min="1042" max="1042" width="9.5703125" style="45" customWidth="1"/>
    <col min="1043" max="1043" width="9.28515625" style="45" customWidth="1"/>
    <col min="1044" max="1044" width="8.5703125" style="45" customWidth="1"/>
    <col min="1045" max="1045" width="8.85546875" style="45" customWidth="1"/>
    <col min="1046" max="1046" width="9.7109375" style="45" customWidth="1"/>
    <col min="1047" max="1047" width="8.7109375" style="45" customWidth="1"/>
    <col min="1048" max="1048" width="13.5703125" style="45" customWidth="1"/>
    <col min="1049" max="1049" width="16.28515625" style="45" customWidth="1"/>
    <col min="1050" max="1067" width="9.42578125" style="45" customWidth="1"/>
    <col min="1068" max="1071" width="10.28515625" style="45" customWidth="1"/>
    <col min="1072" max="1072" width="9.140625" style="45" customWidth="1"/>
    <col min="1073" max="1092" width="0" style="45" hidden="1" customWidth="1"/>
    <col min="1093" max="1102" width="11.42578125" style="45" customWidth="1"/>
    <col min="1103" max="1107" width="10.28515625" style="45" customWidth="1"/>
    <col min="1108" max="1116" width="9.42578125" style="45" customWidth="1"/>
    <col min="1117" max="1280" width="11.42578125" style="45"/>
    <col min="1281" max="1281" width="35.42578125" style="45" customWidth="1"/>
    <col min="1282" max="1282" width="23.5703125" style="45" customWidth="1"/>
    <col min="1283" max="1283" width="15" style="45" customWidth="1"/>
    <col min="1284" max="1284" width="15.7109375" style="45" customWidth="1"/>
    <col min="1285" max="1285" width="13.42578125" style="45" customWidth="1"/>
    <col min="1286" max="1286" width="13.5703125" style="45" customWidth="1"/>
    <col min="1287" max="1287" width="14.7109375" style="45" customWidth="1"/>
    <col min="1288" max="1288" width="13.85546875" style="45" customWidth="1"/>
    <col min="1289" max="1289" width="12.5703125" style="45" customWidth="1"/>
    <col min="1290" max="1290" width="11.85546875" style="45" customWidth="1"/>
    <col min="1291" max="1291" width="10.28515625" style="45" customWidth="1"/>
    <col min="1292" max="1292" width="9.28515625" style="45" customWidth="1"/>
    <col min="1293" max="1293" width="9.42578125" style="45" customWidth="1"/>
    <col min="1294" max="1294" width="9.140625" style="45" customWidth="1"/>
    <col min="1295" max="1295" width="9.28515625" style="45" customWidth="1"/>
    <col min="1296" max="1296" width="9.42578125" style="45" customWidth="1"/>
    <col min="1297" max="1297" width="9.7109375" style="45" customWidth="1"/>
    <col min="1298" max="1298" width="9.5703125" style="45" customWidth="1"/>
    <col min="1299" max="1299" width="9.28515625" style="45" customWidth="1"/>
    <col min="1300" max="1300" width="8.5703125" style="45" customWidth="1"/>
    <col min="1301" max="1301" width="8.85546875" style="45" customWidth="1"/>
    <col min="1302" max="1302" width="9.7109375" style="45" customWidth="1"/>
    <col min="1303" max="1303" width="8.7109375" style="45" customWidth="1"/>
    <col min="1304" max="1304" width="13.5703125" style="45" customWidth="1"/>
    <col min="1305" max="1305" width="16.28515625" style="45" customWidth="1"/>
    <col min="1306" max="1323" width="9.42578125" style="45" customWidth="1"/>
    <col min="1324" max="1327" width="10.28515625" style="45" customWidth="1"/>
    <col min="1328" max="1328" width="9.140625" style="45" customWidth="1"/>
    <col min="1329" max="1348" width="0" style="45" hidden="1" customWidth="1"/>
    <col min="1349" max="1358" width="11.42578125" style="45" customWidth="1"/>
    <col min="1359" max="1363" width="10.28515625" style="45" customWidth="1"/>
    <col min="1364" max="1372" width="9.42578125" style="45" customWidth="1"/>
    <col min="1373" max="1536" width="11.42578125" style="45"/>
    <col min="1537" max="1537" width="35.42578125" style="45" customWidth="1"/>
    <col min="1538" max="1538" width="23.5703125" style="45" customWidth="1"/>
    <col min="1539" max="1539" width="15" style="45" customWidth="1"/>
    <col min="1540" max="1540" width="15.7109375" style="45" customWidth="1"/>
    <col min="1541" max="1541" width="13.42578125" style="45" customWidth="1"/>
    <col min="1542" max="1542" width="13.5703125" style="45" customWidth="1"/>
    <col min="1543" max="1543" width="14.7109375" style="45" customWidth="1"/>
    <col min="1544" max="1544" width="13.85546875" style="45" customWidth="1"/>
    <col min="1545" max="1545" width="12.5703125" style="45" customWidth="1"/>
    <col min="1546" max="1546" width="11.85546875" style="45" customWidth="1"/>
    <col min="1547" max="1547" width="10.28515625" style="45" customWidth="1"/>
    <col min="1548" max="1548" width="9.28515625" style="45" customWidth="1"/>
    <col min="1549" max="1549" width="9.42578125" style="45" customWidth="1"/>
    <col min="1550" max="1550" width="9.140625" style="45" customWidth="1"/>
    <col min="1551" max="1551" width="9.28515625" style="45" customWidth="1"/>
    <col min="1552" max="1552" width="9.42578125" style="45" customWidth="1"/>
    <col min="1553" max="1553" width="9.7109375" style="45" customWidth="1"/>
    <col min="1554" max="1554" width="9.5703125" style="45" customWidth="1"/>
    <col min="1555" max="1555" width="9.28515625" style="45" customWidth="1"/>
    <col min="1556" max="1556" width="8.5703125" style="45" customWidth="1"/>
    <col min="1557" max="1557" width="8.85546875" style="45" customWidth="1"/>
    <col min="1558" max="1558" width="9.7109375" style="45" customWidth="1"/>
    <col min="1559" max="1559" width="8.7109375" style="45" customWidth="1"/>
    <col min="1560" max="1560" width="13.5703125" style="45" customWidth="1"/>
    <col min="1561" max="1561" width="16.28515625" style="45" customWidth="1"/>
    <col min="1562" max="1579" width="9.42578125" style="45" customWidth="1"/>
    <col min="1580" max="1583" width="10.28515625" style="45" customWidth="1"/>
    <col min="1584" max="1584" width="9.140625" style="45" customWidth="1"/>
    <col min="1585" max="1604" width="0" style="45" hidden="1" customWidth="1"/>
    <col min="1605" max="1614" width="11.42578125" style="45" customWidth="1"/>
    <col min="1615" max="1619" width="10.28515625" style="45" customWidth="1"/>
    <col min="1620" max="1628" width="9.42578125" style="45" customWidth="1"/>
    <col min="1629" max="1792" width="11.42578125" style="45"/>
    <col min="1793" max="1793" width="35.42578125" style="45" customWidth="1"/>
    <col min="1794" max="1794" width="23.5703125" style="45" customWidth="1"/>
    <col min="1795" max="1795" width="15" style="45" customWidth="1"/>
    <col min="1796" max="1796" width="15.7109375" style="45" customWidth="1"/>
    <col min="1797" max="1797" width="13.42578125" style="45" customWidth="1"/>
    <col min="1798" max="1798" width="13.5703125" style="45" customWidth="1"/>
    <col min="1799" max="1799" width="14.7109375" style="45" customWidth="1"/>
    <col min="1800" max="1800" width="13.85546875" style="45" customWidth="1"/>
    <col min="1801" max="1801" width="12.5703125" style="45" customWidth="1"/>
    <col min="1802" max="1802" width="11.85546875" style="45" customWidth="1"/>
    <col min="1803" max="1803" width="10.28515625" style="45" customWidth="1"/>
    <col min="1804" max="1804" width="9.28515625" style="45" customWidth="1"/>
    <col min="1805" max="1805" width="9.42578125" style="45" customWidth="1"/>
    <col min="1806" max="1806" width="9.140625" style="45" customWidth="1"/>
    <col min="1807" max="1807" width="9.28515625" style="45" customWidth="1"/>
    <col min="1808" max="1808" width="9.42578125" style="45" customWidth="1"/>
    <col min="1809" max="1809" width="9.7109375" style="45" customWidth="1"/>
    <col min="1810" max="1810" width="9.5703125" style="45" customWidth="1"/>
    <col min="1811" max="1811" width="9.28515625" style="45" customWidth="1"/>
    <col min="1812" max="1812" width="8.5703125" style="45" customWidth="1"/>
    <col min="1813" max="1813" width="8.85546875" style="45" customWidth="1"/>
    <col min="1814" max="1814" width="9.7109375" style="45" customWidth="1"/>
    <col min="1815" max="1815" width="8.7109375" style="45" customWidth="1"/>
    <col min="1816" max="1816" width="13.5703125" style="45" customWidth="1"/>
    <col min="1817" max="1817" width="16.28515625" style="45" customWidth="1"/>
    <col min="1818" max="1835" width="9.42578125" style="45" customWidth="1"/>
    <col min="1836" max="1839" width="10.28515625" style="45" customWidth="1"/>
    <col min="1840" max="1840" width="9.140625" style="45" customWidth="1"/>
    <col min="1841" max="1860" width="0" style="45" hidden="1" customWidth="1"/>
    <col min="1861" max="1870" width="11.42578125" style="45" customWidth="1"/>
    <col min="1871" max="1875" width="10.28515625" style="45" customWidth="1"/>
    <col min="1876" max="1884" width="9.42578125" style="45" customWidth="1"/>
    <col min="1885" max="2048" width="11.42578125" style="45"/>
    <col min="2049" max="2049" width="35.42578125" style="45" customWidth="1"/>
    <col min="2050" max="2050" width="23.5703125" style="45" customWidth="1"/>
    <col min="2051" max="2051" width="15" style="45" customWidth="1"/>
    <col min="2052" max="2052" width="15.7109375" style="45" customWidth="1"/>
    <col min="2053" max="2053" width="13.42578125" style="45" customWidth="1"/>
    <col min="2054" max="2054" width="13.5703125" style="45" customWidth="1"/>
    <col min="2055" max="2055" width="14.7109375" style="45" customWidth="1"/>
    <col min="2056" max="2056" width="13.85546875" style="45" customWidth="1"/>
    <col min="2057" max="2057" width="12.5703125" style="45" customWidth="1"/>
    <col min="2058" max="2058" width="11.85546875" style="45" customWidth="1"/>
    <col min="2059" max="2059" width="10.28515625" style="45" customWidth="1"/>
    <col min="2060" max="2060" width="9.28515625" style="45" customWidth="1"/>
    <col min="2061" max="2061" width="9.42578125" style="45" customWidth="1"/>
    <col min="2062" max="2062" width="9.140625" style="45" customWidth="1"/>
    <col min="2063" max="2063" width="9.28515625" style="45" customWidth="1"/>
    <col min="2064" max="2064" width="9.42578125" style="45" customWidth="1"/>
    <col min="2065" max="2065" width="9.7109375" style="45" customWidth="1"/>
    <col min="2066" max="2066" width="9.5703125" style="45" customWidth="1"/>
    <col min="2067" max="2067" width="9.28515625" style="45" customWidth="1"/>
    <col min="2068" max="2068" width="8.5703125" style="45" customWidth="1"/>
    <col min="2069" max="2069" width="8.85546875" style="45" customWidth="1"/>
    <col min="2070" max="2070" width="9.7109375" style="45" customWidth="1"/>
    <col min="2071" max="2071" width="8.7109375" style="45" customWidth="1"/>
    <col min="2072" max="2072" width="13.5703125" style="45" customWidth="1"/>
    <col min="2073" max="2073" width="16.28515625" style="45" customWidth="1"/>
    <col min="2074" max="2091" width="9.42578125" style="45" customWidth="1"/>
    <col min="2092" max="2095" width="10.28515625" style="45" customWidth="1"/>
    <col min="2096" max="2096" width="9.140625" style="45" customWidth="1"/>
    <col min="2097" max="2116" width="0" style="45" hidden="1" customWidth="1"/>
    <col min="2117" max="2126" width="11.42578125" style="45" customWidth="1"/>
    <col min="2127" max="2131" width="10.28515625" style="45" customWidth="1"/>
    <col min="2132" max="2140" width="9.42578125" style="45" customWidth="1"/>
    <col min="2141" max="2304" width="11.42578125" style="45"/>
    <col min="2305" max="2305" width="35.42578125" style="45" customWidth="1"/>
    <col min="2306" max="2306" width="23.5703125" style="45" customWidth="1"/>
    <col min="2307" max="2307" width="15" style="45" customWidth="1"/>
    <col min="2308" max="2308" width="15.7109375" style="45" customWidth="1"/>
    <col min="2309" max="2309" width="13.42578125" style="45" customWidth="1"/>
    <col min="2310" max="2310" width="13.5703125" style="45" customWidth="1"/>
    <col min="2311" max="2311" width="14.7109375" style="45" customWidth="1"/>
    <col min="2312" max="2312" width="13.85546875" style="45" customWidth="1"/>
    <col min="2313" max="2313" width="12.5703125" style="45" customWidth="1"/>
    <col min="2314" max="2314" width="11.85546875" style="45" customWidth="1"/>
    <col min="2315" max="2315" width="10.28515625" style="45" customWidth="1"/>
    <col min="2316" max="2316" width="9.28515625" style="45" customWidth="1"/>
    <col min="2317" max="2317" width="9.42578125" style="45" customWidth="1"/>
    <col min="2318" max="2318" width="9.140625" style="45" customWidth="1"/>
    <col min="2319" max="2319" width="9.28515625" style="45" customWidth="1"/>
    <col min="2320" max="2320" width="9.42578125" style="45" customWidth="1"/>
    <col min="2321" max="2321" width="9.7109375" style="45" customWidth="1"/>
    <col min="2322" max="2322" width="9.5703125" style="45" customWidth="1"/>
    <col min="2323" max="2323" width="9.28515625" style="45" customWidth="1"/>
    <col min="2324" max="2324" width="8.5703125" style="45" customWidth="1"/>
    <col min="2325" max="2325" width="8.85546875" style="45" customWidth="1"/>
    <col min="2326" max="2326" width="9.7109375" style="45" customWidth="1"/>
    <col min="2327" max="2327" width="8.7109375" style="45" customWidth="1"/>
    <col min="2328" max="2328" width="13.5703125" style="45" customWidth="1"/>
    <col min="2329" max="2329" width="16.28515625" style="45" customWidth="1"/>
    <col min="2330" max="2347" width="9.42578125" style="45" customWidth="1"/>
    <col min="2348" max="2351" width="10.28515625" style="45" customWidth="1"/>
    <col min="2352" max="2352" width="9.140625" style="45" customWidth="1"/>
    <col min="2353" max="2372" width="0" style="45" hidden="1" customWidth="1"/>
    <col min="2373" max="2382" width="11.42578125" style="45" customWidth="1"/>
    <col min="2383" max="2387" width="10.28515625" style="45" customWidth="1"/>
    <col min="2388" max="2396" width="9.42578125" style="45" customWidth="1"/>
    <col min="2397" max="2560" width="11.42578125" style="45"/>
    <col min="2561" max="2561" width="35.42578125" style="45" customWidth="1"/>
    <col min="2562" max="2562" width="23.5703125" style="45" customWidth="1"/>
    <col min="2563" max="2563" width="15" style="45" customWidth="1"/>
    <col min="2564" max="2564" width="15.7109375" style="45" customWidth="1"/>
    <col min="2565" max="2565" width="13.42578125" style="45" customWidth="1"/>
    <col min="2566" max="2566" width="13.5703125" style="45" customWidth="1"/>
    <col min="2567" max="2567" width="14.7109375" style="45" customWidth="1"/>
    <col min="2568" max="2568" width="13.85546875" style="45" customWidth="1"/>
    <col min="2569" max="2569" width="12.5703125" style="45" customWidth="1"/>
    <col min="2570" max="2570" width="11.85546875" style="45" customWidth="1"/>
    <col min="2571" max="2571" width="10.28515625" style="45" customWidth="1"/>
    <col min="2572" max="2572" width="9.28515625" style="45" customWidth="1"/>
    <col min="2573" max="2573" width="9.42578125" style="45" customWidth="1"/>
    <col min="2574" max="2574" width="9.140625" style="45" customWidth="1"/>
    <col min="2575" max="2575" width="9.28515625" style="45" customWidth="1"/>
    <col min="2576" max="2576" width="9.42578125" style="45" customWidth="1"/>
    <col min="2577" max="2577" width="9.7109375" style="45" customWidth="1"/>
    <col min="2578" max="2578" width="9.5703125" style="45" customWidth="1"/>
    <col min="2579" max="2579" width="9.28515625" style="45" customWidth="1"/>
    <col min="2580" max="2580" width="8.5703125" style="45" customWidth="1"/>
    <col min="2581" max="2581" width="8.85546875" style="45" customWidth="1"/>
    <col min="2582" max="2582" width="9.7109375" style="45" customWidth="1"/>
    <col min="2583" max="2583" width="8.7109375" style="45" customWidth="1"/>
    <col min="2584" max="2584" width="13.5703125" style="45" customWidth="1"/>
    <col min="2585" max="2585" width="16.28515625" style="45" customWidth="1"/>
    <col min="2586" max="2603" width="9.42578125" style="45" customWidth="1"/>
    <col min="2604" max="2607" width="10.28515625" style="45" customWidth="1"/>
    <col min="2608" max="2608" width="9.140625" style="45" customWidth="1"/>
    <col min="2609" max="2628" width="0" style="45" hidden="1" customWidth="1"/>
    <col min="2629" max="2638" width="11.42578125" style="45" customWidth="1"/>
    <col min="2639" max="2643" width="10.28515625" style="45" customWidth="1"/>
    <col min="2644" max="2652" width="9.42578125" style="45" customWidth="1"/>
    <col min="2653" max="2816" width="11.42578125" style="45"/>
    <col min="2817" max="2817" width="35.42578125" style="45" customWidth="1"/>
    <col min="2818" max="2818" width="23.5703125" style="45" customWidth="1"/>
    <col min="2819" max="2819" width="15" style="45" customWidth="1"/>
    <col min="2820" max="2820" width="15.7109375" style="45" customWidth="1"/>
    <col min="2821" max="2821" width="13.42578125" style="45" customWidth="1"/>
    <col min="2822" max="2822" width="13.5703125" style="45" customWidth="1"/>
    <col min="2823" max="2823" width="14.7109375" style="45" customWidth="1"/>
    <col min="2824" max="2824" width="13.85546875" style="45" customWidth="1"/>
    <col min="2825" max="2825" width="12.5703125" style="45" customWidth="1"/>
    <col min="2826" max="2826" width="11.85546875" style="45" customWidth="1"/>
    <col min="2827" max="2827" width="10.28515625" style="45" customWidth="1"/>
    <col min="2828" max="2828" width="9.28515625" style="45" customWidth="1"/>
    <col min="2829" max="2829" width="9.42578125" style="45" customWidth="1"/>
    <col min="2830" max="2830" width="9.140625" style="45" customWidth="1"/>
    <col min="2831" max="2831" width="9.28515625" style="45" customWidth="1"/>
    <col min="2832" max="2832" width="9.42578125" style="45" customWidth="1"/>
    <col min="2833" max="2833" width="9.7109375" style="45" customWidth="1"/>
    <col min="2834" max="2834" width="9.5703125" style="45" customWidth="1"/>
    <col min="2835" max="2835" width="9.28515625" style="45" customWidth="1"/>
    <col min="2836" max="2836" width="8.5703125" style="45" customWidth="1"/>
    <col min="2837" max="2837" width="8.85546875" style="45" customWidth="1"/>
    <col min="2838" max="2838" width="9.7109375" style="45" customWidth="1"/>
    <col min="2839" max="2839" width="8.7109375" style="45" customWidth="1"/>
    <col min="2840" max="2840" width="13.5703125" style="45" customWidth="1"/>
    <col min="2841" max="2841" width="16.28515625" style="45" customWidth="1"/>
    <col min="2842" max="2859" width="9.42578125" style="45" customWidth="1"/>
    <col min="2860" max="2863" width="10.28515625" style="45" customWidth="1"/>
    <col min="2864" max="2864" width="9.140625" style="45" customWidth="1"/>
    <col min="2865" max="2884" width="0" style="45" hidden="1" customWidth="1"/>
    <col min="2885" max="2894" width="11.42578125" style="45" customWidth="1"/>
    <col min="2895" max="2899" width="10.28515625" style="45" customWidth="1"/>
    <col min="2900" max="2908" width="9.42578125" style="45" customWidth="1"/>
    <col min="2909" max="3072" width="11.42578125" style="45"/>
    <col min="3073" max="3073" width="35.42578125" style="45" customWidth="1"/>
    <col min="3074" max="3074" width="23.5703125" style="45" customWidth="1"/>
    <col min="3075" max="3075" width="15" style="45" customWidth="1"/>
    <col min="3076" max="3076" width="15.7109375" style="45" customWidth="1"/>
    <col min="3077" max="3077" width="13.42578125" style="45" customWidth="1"/>
    <col min="3078" max="3078" width="13.5703125" style="45" customWidth="1"/>
    <col min="3079" max="3079" width="14.7109375" style="45" customWidth="1"/>
    <col min="3080" max="3080" width="13.85546875" style="45" customWidth="1"/>
    <col min="3081" max="3081" width="12.5703125" style="45" customWidth="1"/>
    <col min="3082" max="3082" width="11.85546875" style="45" customWidth="1"/>
    <col min="3083" max="3083" width="10.28515625" style="45" customWidth="1"/>
    <col min="3084" max="3084" width="9.28515625" style="45" customWidth="1"/>
    <col min="3085" max="3085" width="9.42578125" style="45" customWidth="1"/>
    <col min="3086" max="3086" width="9.140625" style="45" customWidth="1"/>
    <col min="3087" max="3087" width="9.28515625" style="45" customWidth="1"/>
    <col min="3088" max="3088" width="9.42578125" style="45" customWidth="1"/>
    <col min="3089" max="3089" width="9.7109375" style="45" customWidth="1"/>
    <col min="3090" max="3090" width="9.5703125" style="45" customWidth="1"/>
    <col min="3091" max="3091" width="9.28515625" style="45" customWidth="1"/>
    <col min="3092" max="3092" width="8.5703125" style="45" customWidth="1"/>
    <col min="3093" max="3093" width="8.85546875" style="45" customWidth="1"/>
    <col min="3094" max="3094" width="9.7109375" style="45" customWidth="1"/>
    <col min="3095" max="3095" width="8.7109375" style="45" customWidth="1"/>
    <col min="3096" max="3096" width="13.5703125" style="45" customWidth="1"/>
    <col min="3097" max="3097" width="16.28515625" style="45" customWidth="1"/>
    <col min="3098" max="3115" width="9.42578125" style="45" customWidth="1"/>
    <col min="3116" max="3119" width="10.28515625" style="45" customWidth="1"/>
    <col min="3120" max="3120" width="9.140625" style="45" customWidth="1"/>
    <col min="3121" max="3140" width="0" style="45" hidden="1" customWidth="1"/>
    <col min="3141" max="3150" width="11.42578125" style="45" customWidth="1"/>
    <col min="3151" max="3155" width="10.28515625" style="45" customWidth="1"/>
    <col min="3156" max="3164" width="9.42578125" style="45" customWidth="1"/>
    <col min="3165" max="3328" width="11.42578125" style="45"/>
    <col min="3329" max="3329" width="35.42578125" style="45" customWidth="1"/>
    <col min="3330" max="3330" width="23.5703125" style="45" customWidth="1"/>
    <col min="3331" max="3331" width="15" style="45" customWidth="1"/>
    <col min="3332" max="3332" width="15.7109375" style="45" customWidth="1"/>
    <col min="3333" max="3333" width="13.42578125" style="45" customWidth="1"/>
    <col min="3334" max="3334" width="13.5703125" style="45" customWidth="1"/>
    <col min="3335" max="3335" width="14.7109375" style="45" customWidth="1"/>
    <col min="3336" max="3336" width="13.85546875" style="45" customWidth="1"/>
    <col min="3337" max="3337" width="12.5703125" style="45" customWidth="1"/>
    <col min="3338" max="3338" width="11.85546875" style="45" customWidth="1"/>
    <col min="3339" max="3339" width="10.28515625" style="45" customWidth="1"/>
    <col min="3340" max="3340" width="9.28515625" style="45" customWidth="1"/>
    <col min="3341" max="3341" width="9.42578125" style="45" customWidth="1"/>
    <col min="3342" max="3342" width="9.140625" style="45" customWidth="1"/>
    <col min="3343" max="3343" width="9.28515625" style="45" customWidth="1"/>
    <col min="3344" max="3344" width="9.42578125" style="45" customWidth="1"/>
    <col min="3345" max="3345" width="9.7109375" style="45" customWidth="1"/>
    <col min="3346" max="3346" width="9.5703125" style="45" customWidth="1"/>
    <col min="3347" max="3347" width="9.28515625" style="45" customWidth="1"/>
    <col min="3348" max="3348" width="8.5703125" style="45" customWidth="1"/>
    <col min="3349" max="3349" width="8.85546875" style="45" customWidth="1"/>
    <col min="3350" max="3350" width="9.7109375" style="45" customWidth="1"/>
    <col min="3351" max="3351" width="8.7109375" style="45" customWidth="1"/>
    <col min="3352" max="3352" width="13.5703125" style="45" customWidth="1"/>
    <col min="3353" max="3353" width="16.28515625" style="45" customWidth="1"/>
    <col min="3354" max="3371" width="9.42578125" style="45" customWidth="1"/>
    <col min="3372" max="3375" width="10.28515625" style="45" customWidth="1"/>
    <col min="3376" max="3376" width="9.140625" style="45" customWidth="1"/>
    <col min="3377" max="3396" width="0" style="45" hidden="1" customWidth="1"/>
    <col min="3397" max="3406" width="11.42578125" style="45" customWidth="1"/>
    <col min="3407" max="3411" width="10.28515625" style="45" customWidth="1"/>
    <col min="3412" max="3420" width="9.42578125" style="45" customWidth="1"/>
    <col min="3421" max="3584" width="11.42578125" style="45"/>
    <col min="3585" max="3585" width="35.42578125" style="45" customWidth="1"/>
    <col min="3586" max="3586" width="23.5703125" style="45" customWidth="1"/>
    <col min="3587" max="3587" width="15" style="45" customWidth="1"/>
    <col min="3588" max="3588" width="15.7109375" style="45" customWidth="1"/>
    <col min="3589" max="3589" width="13.42578125" style="45" customWidth="1"/>
    <col min="3590" max="3590" width="13.5703125" style="45" customWidth="1"/>
    <col min="3591" max="3591" width="14.7109375" style="45" customWidth="1"/>
    <col min="3592" max="3592" width="13.85546875" style="45" customWidth="1"/>
    <col min="3593" max="3593" width="12.5703125" style="45" customWidth="1"/>
    <col min="3594" max="3594" width="11.85546875" style="45" customWidth="1"/>
    <col min="3595" max="3595" width="10.28515625" style="45" customWidth="1"/>
    <col min="3596" max="3596" width="9.28515625" style="45" customWidth="1"/>
    <col min="3597" max="3597" width="9.42578125" style="45" customWidth="1"/>
    <col min="3598" max="3598" width="9.140625" style="45" customWidth="1"/>
    <col min="3599" max="3599" width="9.28515625" style="45" customWidth="1"/>
    <col min="3600" max="3600" width="9.42578125" style="45" customWidth="1"/>
    <col min="3601" max="3601" width="9.7109375" style="45" customWidth="1"/>
    <col min="3602" max="3602" width="9.5703125" style="45" customWidth="1"/>
    <col min="3603" max="3603" width="9.28515625" style="45" customWidth="1"/>
    <col min="3604" max="3604" width="8.5703125" style="45" customWidth="1"/>
    <col min="3605" max="3605" width="8.85546875" style="45" customWidth="1"/>
    <col min="3606" max="3606" width="9.7109375" style="45" customWidth="1"/>
    <col min="3607" max="3607" width="8.7109375" style="45" customWidth="1"/>
    <col min="3608" max="3608" width="13.5703125" style="45" customWidth="1"/>
    <col min="3609" max="3609" width="16.28515625" style="45" customWidth="1"/>
    <col min="3610" max="3627" width="9.42578125" style="45" customWidth="1"/>
    <col min="3628" max="3631" width="10.28515625" style="45" customWidth="1"/>
    <col min="3632" max="3632" width="9.140625" style="45" customWidth="1"/>
    <col min="3633" max="3652" width="0" style="45" hidden="1" customWidth="1"/>
    <col min="3653" max="3662" width="11.42578125" style="45" customWidth="1"/>
    <col min="3663" max="3667" width="10.28515625" style="45" customWidth="1"/>
    <col min="3668" max="3676" width="9.42578125" style="45" customWidth="1"/>
    <col min="3677" max="3840" width="11.42578125" style="45"/>
    <col min="3841" max="3841" width="35.42578125" style="45" customWidth="1"/>
    <col min="3842" max="3842" width="23.5703125" style="45" customWidth="1"/>
    <col min="3843" max="3843" width="15" style="45" customWidth="1"/>
    <col min="3844" max="3844" width="15.7109375" style="45" customWidth="1"/>
    <col min="3845" max="3845" width="13.42578125" style="45" customWidth="1"/>
    <col min="3846" max="3846" width="13.5703125" style="45" customWidth="1"/>
    <col min="3847" max="3847" width="14.7109375" style="45" customWidth="1"/>
    <col min="3848" max="3848" width="13.85546875" style="45" customWidth="1"/>
    <col min="3849" max="3849" width="12.5703125" style="45" customWidth="1"/>
    <col min="3850" max="3850" width="11.85546875" style="45" customWidth="1"/>
    <col min="3851" max="3851" width="10.28515625" style="45" customWidth="1"/>
    <col min="3852" max="3852" width="9.28515625" style="45" customWidth="1"/>
    <col min="3853" max="3853" width="9.42578125" style="45" customWidth="1"/>
    <col min="3854" max="3854" width="9.140625" style="45" customWidth="1"/>
    <col min="3855" max="3855" width="9.28515625" style="45" customWidth="1"/>
    <col min="3856" max="3856" width="9.42578125" style="45" customWidth="1"/>
    <col min="3857" max="3857" width="9.7109375" style="45" customWidth="1"/>
    <col min="3858" max="3858" width="9.5703125" style="45" customWidth="1"/>
    <col min="3859" max="3859" width="9.28515625" style="45" customWidth="1"/>
    <col min="3860" max="3860" width="8.5703125" style="45" customWidth="1"/>
    <col min="3861" max="3861" width="8.85546875" style="45" customWidth="1"/>
    <col min="3862" max="3862" width="9.7109375" style="45" customWidth="1"/>
    <col min="3863" max="3863" width="8.7109375" style="45" customWidth="1"/>
    <col min="3864" max="3864" width="13.5703125" style="45" customWidth="1"/>
    <col min="3865" max="3865" width="16.28515625" style="45" customWidth="1"/>
    <col min="3866" max="3883" width="9.42578125" style="45" customWidth="1"/>
    <col min="3884" max="3887" width="10.28515625" style="45" customWidth="1"/>
    <col min="3888" max="3888" width="9.140625" style="45" customWidth="1"/>
    <col min="3889" max="3908" width="0" style="45" hidden="1" customWidth="1"/>
    <col min="3909" max="3918" width="11.42578125" style="45" customWidth="1"/>
    <col min="3919" max="3923" width="10.28515625" style="45" customWidth="1"/>
    <col min="3924" max="3932" width="9.42578125" style="45" customWidth="1"/>
    <col min="3933" max="4096" width="11.42578125" style="45"/>
    <col min="4097" max="4097" width="35.42578125" style="45" customWidth="1"/>
    <col min="4098" max="4098" width="23.5703125" style="45" customWidth="1"/>
    <col min="4099" max="4099" width="15" style="45" customWidth="1"/>
    <col min="4100" max="4100" width="15.7109375" style="45" customWidth="1"/>
    <col min="4101" max="4101" width="13.42578125" style="45" customWidth="1"/>
    <col min="4102" max="4102" width="13.5703125" style="45" customWidth="1"/>
    <col min="4103" max="4103" width="14.7109375" style="45" customWidth="1"/>
    <col min="4104" max="4104" width="13.85546875" style="45" customWidth="1"/>
    <col min="4105" max="4105" width="12.5703125" style="45" customWidth="1"/>
    <col min="4106" max="4106" width="11.85546875" style="45" customWidth="1"/>
    <col min="4107" max="4107" width="10.28515625" style="45" customWidth="1"/>
    <col min="4108" max="4108" width="9.28515625" style="45" customWidth="1"/>
    <col min="4109" max="4109" width="9.42578125" style="45" customWidth="1"/>
    <col min="4110" max="4110" width="9.140625" style="45" customWidth="1"/>
    <col min="4111" max="4111" width="9.28515625" style="45" customWidth="1"/>
    <col min="4112" max="4112" width="9.42578125" style="45" customWidth="1"/>
    <col min="4113" max="4113" width="9.7109375" style="45" customWidth="1"/>
    <col min="4114" max="4114" width="9.5703125" style="45" customWidth="1"/>
    <col min="4115" max="4115" width="9.28515625" style="45" customWidth="1"/>
    <col min="4116" max="4116" width="8.5703125" style="45" customWidth="1"/>
    <col min="4117" max="4117" width="8.85546875" style="45" customWidth="1"/>
    <col min="4118" max="4118" width="9.7109375" style="45" customWidth="1"/>
    <col min="4119" max="4119" width="8.7109375" style="45" customWidth="1"/>
    <col min="4120" max="4120" width="13.5703125" style="45" customWidth="1"/>
    <col min="4121" max="4121" width="16.28515625" style="45" customWidth="1"/>
    <col min="4122" max="4139" width="9.42578125" style="45" customWidth="1"/>
    <col min="4140" max="4143" width="10.28515625" style="45" customWidth="1"/>
    <col min="4144" max="4144" width="9.140625" style="45" customWidth="1"/>
    <col min="4145" max="4164" width="0" style="45" hidden="1" customWidth="1"/>
    <col min="4165" max="4174" width="11.42578125" style="45" customWidth="1"/>
    <col min="4175" max="4179" width="10.28515625" style="45" customWidth="1"/>
    <col min="4180" max="4188" width="9.42578125" style="45" customWidth="1"/>
    <col min="4189" max="4352" width="11.42578125" style="45"/>
    <col min="4353" max="4353" width="35.42578125" style="45" customWidth="1"/>
    <col min="4354" max="4354" width="23.5703125" style="45" customWidth="1"/>
    <col min="4355" max="4355" width="15" style="45" customWidth="1"/>
    <col min="4356" max="4356" width="15.7109375" style="45" customWidth="1"/>
    <col min="4357" max="4357" width="13.42578125" style="45" customWidth="1"/>
    <col min="4358" max="4358" width="13.5703125" style="45" customWidth="1"/>
    <col min="4359" max="4359" width="14.7109375" style="45" customWidth="1"/>
    <col min="4360" max="4360" width="13.85546875" style="45" customWidth="1"/>
    <col min="4361" max="4361" width="12.5703125" style="45" customWidth="1"/>
    <col min="4362" max="4362" width="11.85546875" style="45" customWidth="1"/>
    <col min="4363" max="4363" width="10.28515625" style="45" customWidth="1"/>
    <col min="4364" max="4364" width="9.28515625" style="45" customWidth="1"/>
    <col min="4365" max="4365" width="9.42578125" style="45" customWidth="1"/>
    <col min="4366" max="4366" width="9.140625" style="45" customWidth="1"/>
    <col min="4367" max="4367" width="9.28515625" style="45" customWidth="1"/>
    <col min="4368" max="4368" width="9.42578125" style="45" customWidth="1"/>
    <col min="4369" max="4369" width="9.7109375" style="45" customWidth="1"/>
    <col min="4370" max="4370" width="9.5703125" style="45" customWidth="1"/>
    <col min="4371" max="4371" width="9.28515625" style="45" customWidth="1"/>
    <col min="4372" max="4372" width="8.5703125" style="45" customWidth="1"/>
    <col min="4373" max="4373" width="8.85546875" style="45" customWidth="1"/>
    <col min="4374" max="4374" width="9.7109375" style="45" customWidth="1"/>
    <col min="4375" max="4375" width="8.7109375" style="45" customWidth="1"/>
    <col min="4376" max="4376" width="13.5703125" style="45" customWidth="1"/>
    <col min="4377" max="4377" width="16.28515625" style="45" customWidth="1"/>
    <col min="4378" max="4395" width="9.42578125" style="45" customWidth="1"/>
    <col min="4396" max="4399" width="10.28515625" style="45" customWidth="1"/>
    <col min="4400" max="4400" width="9.140625" style="45" customWidth="1"/>
    <col min="4401" max="4420" width="0" style="45" hidden="1" customWidth="1"/>
    <col min="4421" max="4430" width="11.42578125" style="45" customWidth="1"/>
    <col min="4431" max="4435" width="10.28515625" style="45" customWidth="1"/>
    <col min="4436" max="4444" width="9.42578125" style="45" customWidth="1"/>
    <col min="4445" max="4608" width="11.42578125" style="45"/>
    <col min="4609" max="4609" width="35.42578125" style="45" customWidth="1"/>
    <col min="4610" max="4610" width="23.5703125" style="45" customWidth="1"/>
    <col min="4611" max="4611" width="15" style="45" customWidth="1"/>
    <col min="4612" max="4612" width="15.7109375" style="45" customWidth="1"/>
    <col min="4613" max="4613" width="13.42578125" style="45" customWidth="1"/>
    <col min="4614" max="4614" width="13.5703125" style="45" customWidth="1"/>
    <col min="4615" max="4615" width="14.7109375" style="45" customWidth="1"/>
    <col min="4616" max="4616" width="13.85546875" style="45" customWidth="1"/>
    <col min="4617" max="4617" width="12.5703125" style="45" customWidth="1"/>
    <col min="4618" max="4618" width="11.85546875" style="45" customWidth="1"/>
    <col min="4619" max="4619" width="10.28515625" style="45" customWidth="1"/>
    <col min="4620" max="4620" width="9.28515625" style="45" customWidth="1"/>
    <col min="4621" max="4621" width="9.42578125" style="45" customWidth="1"/>
    <col min="4622" max="4622" width="9.140625" style="45" customWidth="1"/>
    <col min="4623" max="4623" width="9.28515625" style="45" customWidth="1"/>
    <col min="4624" max="4624" width="9.42578125" style="45" customWidth="1"/>
    <col min="4625" max="4625" width="9.7109375" style="45" customWidth="1"/>
    <col min="4626" max="4626" width="9.5703125" style="45" customWidth="1"/>
    <col min="4627" max="4627" width="9.28515625" style="45" customWidth="1"/>
    <col min="4628" max="4628" width="8.5703125" style="45" customWidth="1"/>
    <col min="4629" max="4629" width="8.85546875" style="45" customWidth="1"/>
    <col min="4630" max="4630" width="9.7109375" style="45" customWidth="1"/>
    <col min="4631" max="4631" width="8.7109375" style="45" customWidth="1"/>
    <col min="4632" max="4632" width="13.5703125" style="45" customWidth="1"/>
    <col min="4633" max="4633" width="16.28515625" style="45" customWidth="1"/>
    <col min="4634" max="4651" width="9.42578125" style="45" customWidth="1"/>
    <col min="4652" max="4655" width="10.28515625" style="45" customWidth="1"/>
    <col min="4656" max="4656" width="9.140625" style="45" customWidth="1"/>
    <col min="4657" max="4676" width="0" style="45" hidden="1" customWidth="1"/>
    <col min="4677" max="4686" width="11.42578125" style="45" customWidth="1"/>
    <col min="4687" max="4691" width="10.28515625" style="45" customWidth="1"/>
    <col min="4692" max="4700" width="9.42578125" style="45" customWidth="1"/>
    <col min="4701" max="4864" width="11.42578125" style="45"/>
    <col min="4865" max="4865" width="35.42578125" style="45" customWidth="1"/>
    <col min="4866" max="4866" width="23.5703125" style="45" customWidth="1"/>
    <col min="4867" max="4867" width="15" style="45" customWidth="1"/>
    <col min="4868" max="4868" width="15.7109375" style="45" customWidth="1"/>
    <col min="4869" max="4869" width="13.42578125" style="45" customWidth="1"/>
    <col min="4870" max="4870" width="13.5703125" style="45" customWidth="1"/>
    <col min="4871" max="4871" width="14.7109375" style="45" customWidth="1"/>
    <col min="4872" max="4872" width="13.85546875" style="45" customWidth="1"/>
    <col min="4873" max="4873" width="12.5703125" style="45" customWidth="1"/>
    <col min="4874" max="4874" width="11.85546875" style="45" customWidth="1"/>
    <col min="4875" max="4875" width="10.28515625" style="45" customWidth="1"/>
    <col min="4876" max="4876" width="9.28515625" style="45" customWidth="1"/>
    <col min="4877" max="4877" width="9.42578125" style="45" customWidth="1"/>
    <col min="4878" max="4878" width="9.140625" style="45" customWidth="1"/>
    <col min="4879" max="4879" width="9.28515625" style="45" customWidth="1"/>
    <col min="4880" max="4880" width="9.42578125" style="45" customWidth="1"/>
    <col min="4881" max="4881" width="9.7109375" style="45" customWidth="1"/>
    <col min="4882" max="4882" width="9.5703125" style="45" customWidth="1"/>
    <col min="4883" max="4883" width="9.28515625" style="45" customWidth="1"/>
    <col min="4884" max="4884" width="8.5703125" style="45" customWidth="1"/>
    <col min="4885" max="4885" width="8.85546875" style="45" customWidth="1"/>
    <col min="4886" max="4886" width="9.7109375" style="45" customWidth="1"/>
    <col min="4887" max="4887" width="8.7109375" style="45" customWidth="1"/>
    <col min="4888" max="4888" width="13.5703125" style="45" customWidth="1"/>
    <col min="4889" max="4889" width="16.28515625" style="45" customWidth="1"/>
    <col min="4890" max="4907" width="9.42578125" style="45" customWidth="1"/>
    <col min="4908" max="4911" width="10.28515625" style="45" customWidth="1"/>
    <col min="4912" max="4912" width="9.140625" style="45" customWidth="1"/>
    <col min="4913" max="4932" width="0" style="45" hidden="1" customWidth="1"/>
    <col min="4933" max="4942" width="11.42578125" style="45" customWidth="1"/>
    <col min="4943" max="4947" width="10.28515625" style="45" customWidth="1"/>
    <col min="4948" max="4956" width="9.42578125" style="45" customWidth="1"/>
    <col min="4957" max="5120" width="11.42578125" style="45"/>
    <col min="5121" max="5121" width="35.42578125" style="45" customWidth="1"/>
    <col min="5122" max="5122" width="23.5703125" style="45" customWidth="1"/>
    <col min="5123" max="5123" width="15" style="45" customWidth="1"/>
    <col min="5124" max="5124" width="15.7109375" style="45" customWidth="1"/>
    <col min="5125" max="5125" width="13.42578125" style="45" customWidth="1"/>
    <col min="5126" max="5126" width="13.5703125" style="45" customWidth="1"/>
    <col min="5127" max="5127" width="14.7109375" style="45" customWidth="1"/>
    <col min="5128" max="5128" width="13.85546875" style="45" customWidth="1"/>
    <col min="5129" max="5129" width="12.5703125" style="45" customWidth="1"/>
    <col min="5130" max="5130" width="11.85546875" style="45" customWidth="1"/>
    <col min="5131" max="5131" width="10.28515625" style="45" customWidth="1"/>
    <col min="5132" max="5132" width="9.28515625" style="45" customWidth="1"/>
    <col min="5133" max="5133" width="9.42578125" style="45" customWidth="1"/>
    <col min="5134" max="5134" width="9.140625" style="45" customWidth="1"/>
    <col min="5135" max="5135" width="9.28515625" style="45" customWidth="1"/>
    <col min="5136" max="5136" width="9.42578125" style="45" customWidth="1"/>
    <col min="5137" max="5137" width="9.7109375" style="45" customWidth="1"/>
    <col min="5138" max="5138" width="9.5703125" style="45" customWidth="1"/>
    <col min="5139" max="5139" width="9.28515625" style="45" customWidth="1"/>
    <col min="5140" max="5140" width="8.5703125" style="45" customWidth="1"/>
    <col min="5141" max="5141" width="8.85546875" style="45" customWidth="1"/>
    <col min="5142" max="5142" width="9.7109375" style="45" customWidth="1"/>
    <col min="5143" max="5143" width="8.7109375" style="45" customWidth="1"/>
    <col min="5144" max="5144" width="13.5703125" style="45" customWidth="1"/>
    <col min="5145" max="5145" width="16.28515625" style="45" customWidth="1"/>
    <col min="5146" max="5163" width="9.42578125" style="45" customWidth="1"/>
    <col min="5164" max="5167" width="10.28515625" style="45" customWidth="1"/>
    <col min="5168" max="5168" width="9.140625" style="45" customWidth="1"/>
    <col min="5169" max="5188" width="0" style="45" hidden="1" customWidth="1"/>
    <col min="5189" max="5198" width="11.42578125" style="45" customWidth="1"/>
    <col min="5199" max="5203" width="10.28515625" style="45" customWidth="1"/>
    <col min="5204" max="5212" width="9.42578125" style="45" customWidth="1"/>
    <col min="5213" max="5376" width="11.42578125" style="45"/>
    <col min="5377" max="5377" width="35.42578125" style="45" customWidth="1"/>
    <col min="5378" max="5378" width="23.5703125" style="45" customWidth="1"/>
    <col min="5379" max="5379" width="15" style="45" customWidth="1"/>
    <col min="5380" max="5380" width="15.7109375" style="45" customWidth="1"/>
    <col min="5381" max="5381" width="13.42578125" style="45" customWidth="1"/>
    <col min="5382" max="5382" width="13.5703125" style="45" customWidth="1"/>
    <col min="5383" max="5383" width="14.7109375" style="45" customWidth="1"/>
    <col min="5384" max="5384" width="13.85546875" style="45" customWidth="1"/>
    <col min="5385" max="5385" width="12.5703125" style="45" customWidth="1"/>
    <col min="5386" max="5386" width="11.85546875" style="45" customWidth="1"/>
    <col min="5387" max="5387" width="10.28515625" style="45" customWidth="1"/>
    <col min="5388" max="5388" width="9.28515625" style="45" customWidth="1"/>
    <col min="5389" max="5389" width="9.42578125" style="45" customWidth="1"/>
    <col min="5390" max="5390" width="9.140625" style="45" customWidth="1"/>
    <col min="5391" max="5391" width="9.28515625" style="45" customWidth="1"/>
    <col min="5392" max="5392" width="9.42578125" style="45" customWidth="1"/>
    <col min="5393" max="5393" width="9.7109375" style="45" customWidth="1"/>
    <col min="5394" max="5394" width="9.5703125" style="45" customWidth="1"/>
    <col min="5395" max="5395" width="9.28515625" style="45" customWidth="1"/>
    <col min="5396" max="5396" width="8.5703125" style="45" customWidth="1"/>
    <col min="5397" max="5397" width="8.85546875" style="45" customWidth="1"/>
    <col min="5398" max="5398" width="9.7109375" style="45" customWidth="1"/>
    <col min="5399" max="5399" width="8.7109375" style="45" customWidth="1"/>
    <col min="5400" max="5400" width="13.5703125" style="45" customWidth="1"/>
    <col min="5401" max="5401" width="16.28515625" style="45" customWidth="1"/>
    <col min="5402" max="5419" width="9.42578125" style="45" customWidth="1"/>
    <col min="5420" max="5423" width="10.28515625" style="45" customWidth="1"/>
    <col min="5424" max="5424" width="9.140625" style="45" customWidth="1"/>
    <col min="5425" max="5444" width="0" style="45" hidden="1" customWidth="1"/>
    <col min="5445" max="5454" width="11.42578125" style="45" customWidth="1"/>
    <col min="5455" max="5459" width="10.28515625" style="45" customWidth="1"/>
    <col min="5460" max="5468" width="9.42578125" style="45" customWidth="1"/>
    <col min="5469" max="5632" width="11.42578125" style="45"/>
    <col min="5633" max="5633" width="35.42578125" style="45" customWidth="1"/>
    <col min="5634" max="5634" width="23.5703125" style="45" customWidth="1"/>
    <col min="5635" max="5635" width="15" style="45" customWidth="1"/>
    <col min="5636" max="5636" width="15.7109375" style="45" customWidth="1"/>
    <col min="5637" max="5637" width="13.42578125" style="45" customWidth="1"/>
    <col min="5638" max="5638" width="13.5703125" style="45" customWidth="1"/>
    <col min="5639" max="5639" width="14.7109375" style="45" customWidth="1"/>
    <col min="5640" max="5640" width="13.85546875" style="45" customWidth="1"/>
    <col min="5641" max="5641" width="12.5703125" style="45" customWidth="1"/>
    <col min="5642" max="5642" width="11.85546875" style="45" customWidth="1"/>
    <col min="5643" max="5643" width="10.28515625" style="45" customWidth="1"/>
    <col min="5644" max="5644" width="9.28515625" style="45" customWidth="1"/>
    <col min="5645" max="5645" width="9.42578125" style="45" customWidth="1"/>
    <col min="5646" max="5646" width="9.140625" style="45" customWidth="1"/>
    <col min="5647" max="5647" width="9.28515625" style="45" customWidth="1"/>
    <col min="5648" max="5648" width="9.42578125" style="45" customWidth="1"/>
    <col min="5649" max="5649" width="9.7109375" style="45" customWidth="1"/>
    <col min="5650" max="5650" width="9.5703125" style="45" customWidth="1"/>
    <col min="5651" max="5651" width="9.28515625" style="45" customWidth="1"/>
    <col min="5652" max="5652" width="8.5703125" style="45" customWidth="1"/>
    <col min="5653" max="5653" width="8.85546875" style="45" customWidth="1"/>
    <col min="5654" max="5654" width="9.7109375" style="45" customWidth="1"/>
    <col min="5655" max="5655" width="8.7109375" style="45" customWidth="1"/>
    <col min="5656" max="5656" width="13.5703125" style="45" customWidth="1"/>
    <col min="5657" max="5657" width="16.28515625" style="45" customWidth="1"/>
    <col min="5658" max="5675" width="9.42578125" style="45" customWidth="1"/>
    <col min="5676" max="5679" width="10.28515625" style="45" customWidth="1"/>
    <col min="5680" max="5680" width="9.140625" style="45" customWidth="1"/>
    <col min="5681" max="5700" width="0" style="45" hidden="1" customWidth="1"/>
    <col min="5701" max="5710" width="11.42578125" style="45" customWidth="1"/>
    <col min="5711" max="5715" width="10.28515625" style="45" customWidth="1"/>
    <col min="5716" max="5724" width="9.42578125" style="45" customWidth="1"/>
    <col min="5725" max="5888" width="11.42578125" style="45"/>
    <col min="5889" max="5889" width="35.42578125" style="45" customWidth="1"/>
    <col min="5890" max="5890" width="23.5703125" style="45" customWidth="1"/>
    <col min="5891" max="5891" width="15" style="45" customWidth="1"/>
    <col min="5892" max="5892" width="15.7109375" style="45" customWidth="1"/>
    <col min="5893" max="5893" width="13.42578125" style="45" customWidth="1"/>
    <col min="5894" max="5894" width="13.5703125" style="45" customWidth="1"/>
    <col min="5895" max="5895" width="14.7109375" style="45" customWidth="1"/>
    <col min="5896" max="5896" width="13.85546875" style="45" customWidth="1"/>
    <col min="5897" max="5897" width="12.5703125" style="45" customWidth="1"/>
    <col min="5898" max="5898" width="11.85546875" style="45" customWidth="1"/>
    <col min="5899" max="5899" width="10.28515625" style="45" customWidth="1"/>
    <col min="5900" max="5900" width="9.28515625" style="45" customWidth="1"/>
    <col min="5901" max="5901" width="9.42578125" style="45" customWidth="1"/>
    <col min="5902" max="5902" width="9.140625" style="45" customWidth="1"/>
    <col min="5903" max="5903" width="9.28515625" style="45" customWidth="1"/>
    <col min="5904" max="5904" width="9.42578125" style="45" customWidth="1"/>
    <col min="5905" max="5905" width="9.7109375" style="45" customWidth="1"/>
    <col min="5906" max="5906" width="9.5703125" style="45" customWidth="1"/>
    <col min="5907" max="5907" width="9.28515625" style="45" customWidth="1"/>
    <col min="5908" max="5908" width="8.5703125" style="45" customWidth="1"/>
    <col min="5909" max="5909" width="8.85546875" style="45" customWidth="1"/>
    <col min="5910" max="5910" width="9.7109375" style="45" customWidth="1"/>
    <col min="5911" max="5911" width="8.7109375" style="45" customWidth="1"/>
    <col min="5912" max="5912" width="13.5703125" style="45" customWidth="1"/>
    <col min="5913" max="5913" width="16.28515625" style="45" customWidth="1"/>
    <col min="5914" max="5931" width="9.42578125" style="45" customWidth="1"/>
    <col min="5932" max="5935" width="10.28515625" style="45" customWidth="1"/>
    <col min="5936" max="5936" width="9.140625" style="45" customWidth="1"/>
    <col min="5937" max="5956" width="0" style="45" hidden="1" customWidth="1"/>
    <col min="5957" max="5966" width="11.42578125" style="45" customWidth="1"/>
    <col min="5967" max="5971" width="10.28515625" style="45" customWidth="1"/>
    <col min="5972" max="5980" width="9.42578125" style="45" customWidth="1"/>
    <col min="5981" max="6144" width="11.42578125" style="45"/>
    <col min="6145" max="6145" width="35.42578125" style="45" customWidth="1"/>
    <col min="6146" max="6146" width="23.5703125" style="45" customWidth="1"/>
    <col min="6147" max="6147" width="15" style="45" customWidth="1"/>
    <col min="6148" max="6148" width="15.7109375" style="45" customWidth="1"/>
    <col min="6149" max="6149" width="13.42578125" style="45" customWidth="1"/>
    <col min="6150" max="6150" width="13.5703125" style="45" customWidth="1"/>
    <col min="6151" max="6151" width="14.7109375" style="45" customWidth="1"/>
    <col min="6152" max="6152" width="13.85546875" style="45" customWidth="1"/>
    <col min="6153" max="6153" width="12.5703125" style="45" customWidth="1"/>
    <col min="6154" max="6154" width="11.85546875" style="45" customWidth="1"/>
    <col min="6155" max="6155" width="10.28515625" style="45" customWidth="1"/>
    <col min="6156" max="6156" width="9.28515625" style="45" customWidth="1"/>
    <col min="6157" max="6157" width="9.42578125" style="45" customWidth="1"/>
    <col min="6158" max="6158" width="9.140625" style="45" customWidth="1"/>
    <col min="6159" max="6159" width="9.28515625" style="45" customWidth="1"/>
    <col min="6160" max="6160" width="9.42578125" style="45" customWidth="1"/>
    <col min="6161" max="6161" width="9.7109375" style="45" customWidth="1"/>
    <col min="6162" max="6162" width="9.5703125" style="45" customWidth="1"/>
    <col min="6163" max="6163" width="9.28515625" style="45" customWidth="1"/>
    <col min="6164" max="6164" width="8.5703125" style="45" customWidth="1"/>
    <col min="6165" max="6165" width="8.85546875" style="45" customWidth="1"/>
    <col min="6166" max="6166" width="9.7109375" style="45" customWidth="1"/>
    <col min="6167" max="6167" width="8.7109375" style="45" customWidth="1"/>
    <col min="6168" max="6168" width="13.5703125" style="45" customWidth="1"/>
    <col min="6169" max="6169" width="16.28515625" style="45" customWidth="1"/>
    <col min="6170" max="6187" width="9.42578125" style="45" customWidth="1"/>
    <col min="6188" max="6191" width="10.28515625" style="45" customWidth="1"/>
    <col min="6192" max="6192" width="9.140625" style="45" customWidth="1"/>
    <col min="6193" max="6212" width="0" style="45" hidden="1" customWidth="1"/>
    <col min="6213" max="6222" width="11.42578125" style="45" customWidth="1"/>
    <col min="6223" max="6227" width="10.28515625" style="45" customWidth="1"/>
    <col min="6228" max="6236" width="9.42578125" style="45" customWidth="1"/>
    <col min="6237" max="6400" width="11.42578125" style="45"/>
    <col min="6401" max="6401" width="35.42578125" style="45" customWidth="1"/>
    <col min="6402" max="6402" width="23.5703125" style="45" customWidth="1"/>
    <col min="6403" max="6403" width="15" style="45" customWidth="1"/>
    <col min="6404" max="6404" width="15.7109375" style="45" customWidth="1"/>
    <col min="6405" max="6405" width="13.42578125" style="45" customWidth="1"/>
    <col min="6406" max="6406" width="13.5703125" style="45" customWidth="1"/>
    <col min="6407" max="6407" width="14.7109375" style="45" customWidth="1"/>
    <col min="6408" max="6408" width="13.85546875" style="45" customWidth="1"/>
    <col min="6409" max="6409" width="12.5703125" style="45" customWidth="1"/>
    <col min="6410" max="6410" width="11.85546875" style="45" customWidth="1"/>
    <col min="6411" max="6411" width="10.28515625" style="45" customWidth="1"/>
    <col min="6412" max="6412" width="9.28515625" style="45" customWidth="1"/>
    <col min="6413" max="6413" width="9.42578125" style="45" customWidth="1"/>
    <col min="6414" max="6414" width="9.140625" style="45" customWidth="1"/>
    <col min="6415" max="6415" width="9.28515625" style="45" customWidth="1"/>
    <col min="6416" max="6416" width="9.42578125" style="45" customWidth="1"/>
    <col min="6417" max="6417" width="9.7109375" style="45" customWidth="1"/>
    <col min="6418" max="6418" width="9.5703125" style="45" customWidth="1"/>
    <col min="6419" max="6419" width="9.28515625" style="45" customWidth="1"/>
    <col min="6420" max="6420" width="8.5703125" style="45" customWidth="1"/>
    <col min="6421" max="6421" width="8.85546875" style="45" customWidth="1"/>
    <col min="6422" max="6422" width="9.7109375" style="45" customWidth="1"/>
    <col min="6423" max="6423" width="8.7109375" style="45" customWidth="1"/>
    <col min="6424" max="6424" width="13.5703125" style="45" customWidth="1"/>
    <col min="6425" max="6425" width="16.28515625" style="45" customWidth="1"/>
    <col min="6426" max="6443" width="9.42578125" style="45" customWidth="1"/>
    <col min="6444" max="6447" width="10.28515625" style="45" customWidth="1"/>
    <col min="6448" max="6448" width="9.140625" style="45" customWidth="1"/>
    <col min="6449" max="6468" width="0" style="45" hidden="1" customWidth="1"/>
    <col min="6469" max="6478" width="11.42578125" style="45" customWidth="1"/>
    <col min="6479" max="6483" width="10.28515625" style="45" customWidth="1"/>
    <col min="6484" max="6492" width="9.42578125" style="45" customWidth="1"/>
    <col min="6493" max="6656" width="11.42578125" style="45"/>
    <col min="6657" max="6657" width="35.42578125" style="45" customWidth="1"/>
    <col min="6658" max="6658" width="23.5703125" style="45" customWidth="1"/>
    <col min="6659" max="6659" width="15" style="45" customWidth="1"/>
    <col min="6660" max="6660" width="15.7109375" style="45" customWidth="1"/>
    <col min="6661" max="6661" width="13.42578125" style="45" customWidth="1"/>
    <col min="6662" max="6662" width="13.5703125" style="45" customWidth="1"/>
    <col min="6663" max="6663" width="14.7109375" style="45" customWidth="1"/>
    <col min="6664" max="6664" width="13.85546875" style="45" customWidth="1"/>
    <col min="6665" max="6665" width="12.5703125" style="45" customWidth="1"/>
    <col min="6666" max="6666" width="11.85546875" style="45" customWidth="1"/>
    <col min="6667" max="6667" width="10.28515625" style="45" customWidth="1"/>
    <col min="6668" max="6668" width="9.28515625" style="45" customWidth="1"/>
    <col min="6669" max="6669" width="9.42578125" style="45" customWidth="1"/>
    <col min="6670" max="6670" width="9.140625" style="45" customWidth="1"/>
    <col min="6671" max="6671" width="9.28515625" style="45" customWidth="1"/>
    <col min="6672" max="6672" width="9.42578125" style="45" customWidth="1"/>
    <col min="6673" max="6673" width="9.7109375" style="45" customWidth="1"/>
    <col min="6674" max="6674" width="9.5703125" style="45" customWidth="1"/>
    <col min="6675" max="6675" width="9.28515625" style="45" customWidth="1"/>
    <col min="6676" max="6676" width="8.5703125" style="45" customWidth="1"/>
    <col min="6677" max="6677" width="8.85546875" style="45" customWidth="1"/>
    <col min="6678" max="6678" width="9.7109375" style="45" customWidth="1"/>
    <col min="6679" max="6679" width="8.7109375" style="45" customWidth="1"/>
    <col min="6680" max="6680" width="13.5703125" style="45" customWidth="1"/>
    <col min="6681" max="6681" width="16.28515625" style="45" customWidth="1"/>
    <col min="6682" max="6699" width="9.42578125" style="45" customWidth="1"/>
    <col min="6700" max="6703" width="10.28515625" style="45" customWidth="1"/>
    <col min="6704" max="6704" width="9.140625" style="45" customWidth="1"/>
    <col min="6705" max="6724" width="0" style="45" hidden="1" customWidth="1"/>
    <col min="6725" max="6734" width="11.42578125" style="45" customWidth="1"/>
    <col min="6735" max="6739" width="10.28515625" style="45" customWidth="1"/>
    <col min="6740" max="6748" width="9.42578125" style="45" customWidth="1"/>
    <col min="6749" max="6912" width="11.42578125" style="45"/>
    <col min="6913" max="6913" width="35.42578125" style="45" customWidth="1"/>
    <col min="6914" max="6914" width="23.5703125" style="45" customWidth="1"/>
    <col min="6915" max="6915" width="15" style="45" customWidth="1"/>
    <col min="6916" max="6916" width="15.7109375" style="45" customWidth="1"/>
    <col min="6917" max="6917" width="13.42578125" style="45" customWidth="1"/>
    <col min="6918" max="6918" width="13.5703125" style="45" customWidth="1"/>
    <col min="6919" max="6919" width="14.7109375" style="45" customWidth="1"/>
    <col min="6920" max="6920" width="13.85546875" style="45" customWidth="1"/>
    <col min="6921" max="6921" width="12.5703125" style="45" customWidth="1"/>
    <col min="6922" max="6922" width="11.85546875" style="45" customWidth="1"/>
    <col min="6923" max="6923" width="10.28515625" style="45" customWidth="1"/>
    <col min="6924" max="6924" width="9.28515625" style="45" customWidth="1"/>
    <col min="6925" max="6925" width="9.42578125" style="45" customWidth="1"/>
    <col min="6926" max="6926" width="9.140625" style="45" customWidth="1"/>
    <col min="6927" max="6927" width="9.28515625" style="45" customWidth="1"/>
    <col min="6928" max="6928" width="9.42578125" style="45" customWidth="1"/>
    <col min="6929" max="6929" width="9.7109375" style="45" customWidth="1"/>
    <col min="6930" max="6930" width="9.5703125" style="45" customWidth="1"/>
    <col min="6931" max="6931" width="9.28515625" style="45" customWidth="1"/>
    <col min="6932" max="6932" width="8.5703125" style="45" customWidth="1"/>
    <col min="6933" max="6933" width="8.85546875" style="45" customWidth="1"/>
    <col min="6934" max="6934" width="9.7109375" style="45" customWidth="1"/>
    <col min="6935" max="6935" width="8.7109375" style="45" customWidth="1"/>
    <col min="6936" max="6936" width="13.5703125" style="45" customWidth="1"/>
    <col min="6937" max="6937" width="16.28515625" style="45" customWidth="1"/>
    <col min="6938" max="6955" width="9.42578125" style="45" customWidth="1"/>
    <col min="6956" max="6959" width="10.28515625" style="45" customWidth="1"/>
    <col min="6960" max="6960" width="9.140625" style="45" customWidth="1"/>
    <col min="6961" max="6980" width="0" style="45" hidden="1" customWidth="1"/>
    <col min="6981" max="6990" width="11.42578125" style="45" customWidth="1"/>
    <col min="6991" max="6995" width="10.28515625" style="45" customWidth="1"/>
    <col min="6996" max="7004" width="9.42578125" style="45" customWidth="1"/>
    <col min="7005" max="7168" width="11.42578125" style="45"/>
    <col min="7169" max="7169" width="35.42578125" style="45" customWidth="1"/>
    <col min="7170" max="7170" width="23.5703125" style="45" customWidth="1"/>
    <col min="7171" max="7171" width="15" style="45" customWidth="1"/>
    <col min="7172" max="7172" width="15.7109375" style="45" customWidth="1"/>
    <col min="7173" max="7173" width="13.42578125" style="45" customWidth="1"/>
    <col min="7174" max="7174" width="13.5703125" style="45" customWidth="1"/>
    <col min="7175" max="7175" width="14.7109375" style="45" customWidth="1"/>
    <col min="7176" max="7176" width="13.85546875" style="45" customWidth="1"/>
    <col min="7177" max="7177" width="12.5703125" style="45" customWidth="1"/>
    <col min="7178" max="7178" width="11.85546875" style="45" customWidth="1"/>
    <col min="7179" max="7179" width="10.28515625" style="45" customWidth="1"/>
    <col min="7180" max="7180" width="9.28515625" style="45" customWidth="1"/>
    <col min="7181" max="7181" width="9.42578125" style="45" customWidth="1"/>
    <col min="7182" max="7182" width="9.140625" style="45" customWidth="1"/>
    <col min="7183" max="7183" width="9.28515625" style="45" customWidth="1"/>
    <col min="7184" max="7184" width="9.42578125" style="45" customWidth="1"/>
    <col min="7185" max="7185" width="9.7109375" style="45" customWidth="1"/>
    <col min="7186" max="7186" width="9.5703125" style="45" customWidth="1"/>
    <col min="7187" max="7187" width="9.28515625" style="45" customWidth="1"/>
    <col min="7188" max="7188" width="8.5703125" style="45" customWidth="1"/>
    <col min="7189" max="7189" width="8.85546875" style="45" customWidth="1"/>
    <col min="7190" max="7190" width="9.7109375" style="45" customWidth="1"/>
    <col min="7191" max="7191" width="8.7109375" style="45" customWidth="1"/>
    <col min="7192" max="7192" width="13.5703125" style="45" customWidth="1"/>
    <col min="7193" max="7193" width="16.28515625" style="45" customWidth="1"/>
    <col min="7194" max="7211" width="9.42578125" style="45" customWidth="1"/>
    <col min="7212" max="7215" width="10.28515625" style="45" customWidth="1"/>
    <col min="7216" max="7216" width="9.140625" style="45" customWidth="1"/>
    <col min="7217" max="7236" width="0" style="45" hidden="1" customWidth="1"/>
    <col min="7237" max="7246" width="11.42578125" style="45" customWidth="1"/>
    <col min="7247" max="7251" width="10.28515625" style="45" customWidth="1"/>
    <col min="7252" max="7260" width="9.42578125" style="45" customWidth="1"/>
    <col min="7261" max="7424" width="11.42578125" style="45"/>
    <col min="7425" max="7425" width="35.42578125" style="45" customWidth="1"/>
    <col min="7426" max="7426" width="23.5703125" style="45" customWidth="1"/>
    <col min="7427" max="7427" width="15" style="45" customWidth="1"/>
    <col min="7428" max="7428" width="15.7109375" style="45" customWidth="1"/>
    <col min="7429" max="7429" width="13.42578125" style="45" customWidth="1"/>
    <col min="7430" max="7430" width="13.5703125" style="45" customWidth="1"/>
    <col min="7431" max="7431" width="14.7109375" style="45" customWidth="1"/>
    <col min="7432" max="7432" width="13.85546875" style="45" customWidth="1"/>
    <col min="7433" max="7433" width="12.5703125" style="45" customWidth="1"/>
    <col min="7434" max="7434" width="11.85546875" style="45" customWidth="1"/>
    <col min="7435" max="7435" width="10.28515625" style="45" customWidth="1"/>
    <col min="7436" max="7436" width="9.28515625" style="45" customWidth="1"/>
    <col min="7437" max="7437" width="9.42578125" style="45" customWidth="1"/>
    <col min="7438" max="7438" width="9.140625" style="45" customWidth="1"/>
    <col min="7439" max="7439" width="9.28515625" style="45" customWidth="1"/>
    <col min="7440" max="7440" width="9.42578125" style="45" customWidth="1"/>
    <col min="7441" max="7441" width="9.7109375" style="45" customWidth="1"/>
    <col min="7442" max="7442" width="9.5703125" style="45" customWidth="1"/>
    <col min="7443" max="7443" width="9.28515625" style="45" customWidth="1"/>
    <col min="7444" max="7444" width="8.5703125" style="45" customWidth="1"/>
    <col min="7445" max="7445" width="8.85546875" style="45" customWidth="1"/>
    <col min="7446" max="7446" width="9.7109375" style="45" customWidth="1"/>
    <col min="7447" max="7447" width="8.7109375" style="45" customWidth="1"/>
    <col min="7448" max="7448" width="13.5703125" style="45" customWidth="1"/>
    <col min="7449" max="7449" width="16.28515625" style="45" customWidth="1"/>
    <col min="7450" max="7467" width="9.42578125" style="45" customWidth="1"/>
    <col min="7468" max="7471" width="10.28515625" style="45" customWidth="1"/>
    <col min="7472" max="7472" width="9.140625" style="45" customWidth="1"/>
    <col min="7473" max="7492" width="0" style="45" hidden="1" customWidth="1"/>
    <col min="7493" max="7502" width="11.42578125" style="45" customWidth="1"/>
    <col min="7503" max="7507" width="10.28515625" style="45" customWidth="1"/>
    <col min="7508" max="7516" width="9.42578125" style="45" customWidth="1"/>
    <col min="7517" max="7680" width="11.42578125" style="45"/>
    <col min="7681" max="7681" width="35.42578125" style="45" customWidth="1"/>
    <col min="7682" max="7682" width="23.5703125" style="45" customWidth="1"/>
    <col min="7683" max="7683" width="15" style="45" customWidth="1"/>
    <col min="7684" max="7684" width="15.7109375" style="45" customWidth="1"/>
    <col min="7685" max="7685" width="13.42578125" style="45" customWidth="1"/>
    <col min="7686" max="7686" width="13.5703125" style="45" customWidth="1"/>
    <col min="7687" max="7687" width="14.7109375" style="45" customWidth="1"/>
    <col min="7688" max="7688" width="13.85546875" style="45" customWidth="1"/>
    <col min="7689" max="7689" width="12.5703125" style="45" customWidth="1"/>
    <col min="7690" max="7690" width="11.85546875" style="45" customWidth="1"/>
    <col min="7691" max="7691" width="10.28515625" style="45" customWidth="1"/>
    <col min="7692" max="7692" width="9.28515625" style="45" customWidth="1"/>
    <col min="7693" max="7693" width="9.42578125" style="45" customWidth="1"/>
    <col min="7694" max="7694" width="9.140625" style="45" customWidth="1"/>
    <col min="7695" max="7695" width="9.28515625" style="45" customWidth="1"/>
    <col min="7696" max="7696" width="9.42578125" style="45" customWidth="1"/>
    <col min="7697" max="7697" width="9.7109375" style="45" customWidth="1"/>
    <col min="7698" max="7698" width="9.5703125" style="45" customWidth="1"/>
    <col min="7699" max="7699" width="9.28515625" style="45" customWidth="1"/>
    <col min="7700" max="7700" width="8.5703125" style="45" customWidth="1"/>
    <col min="7701" max="7701" width="8.85546875" style="45" customWidth="1"/>
    <col min="7702" max="7702" width="9.7109375" style="45" customWidth="1"/>
    <col min="7703" max="7703" width="8.7109375" style="45" customWidth="1"/>
    <col min="7704" max="7704" width="13.5703125" style="45" customWidth="1"/>
    <col min="7705" max="7705" width="16.28515625" style="45" customWidth="1"/>
    <col min="7706" max="7723" width="9.42578125" style="45" customWidth="1"/>
    <col min="7724" max="7727" width="10.28515625" style="45" customWidth="1"/>
    <col min="7728" max="7728" width="9.140625" style="45" customWidth="1"/>
    <col min="7729" max="7748" width="0" style="45" hidden="1" customWidth="1"/>
    <col min="7749" max="7758" width="11.42578125" style="45" customWidth="1"/>
    <col min="7759" max="7763" width="10.28515625" style="45" customWidth="1"/>
    <col min="7764" max="7772" width="9.42578125" style="45" customWidth="1"/>
    <col min="7773" max="7936" width="11.42578125" style="45"/>
    <col min="7937" max="7937" width="35.42578125" style="45" customWidth="1"/>
    <col min="7938" max="7938" width="23.5703125" style="45" customWidth="1"/>
    <col min="7939" max="7939" width="15" style="45" customWidth="1"/>
    <col min="7940" max="7940" width="15.7109375" style="45" customWidth="1"/>
    <col min="7941" max="7941" width="13.42578125" style="45" customWidth="1"/>
    <col min="7942" max="7942" width="13.5703125" style="45" customWidth="1"/>
    <col min="7943" max="7943" width="14.7109375" style="45" customWidth="1"/>
    <col min="7944" max="7944" width="13.85546875" style="45" customWidth="1"/>
    <col min="7945" max="7945" width="12.5703125" style="45" customWidth="1"/>
    <col min="7946" max="7946" width="11.85546875" style="45" customWidth="1"/>
    <col min="7947" max="7947" width="10.28515625" style="45" customWidth="1"/>
    <col min="7948" max="7948" width="9.28515625" style="45" customWidth="1"/>
    <col min="7949" max="7949" width="9.42578125" style="45" customWidth="1"/>
    <col min="7950" max="7950" width="9.140625" style="45" customWidth="1"/>
    <col min="7951" max="7951" width="9.28515625" style="45" customWidth="1"/>
    <col min="7952" max="7952" width="9.42578125" style="45" customWidth="1"/>
    <col min="7953" max="7953" width="9.7109375" style="45" customWidth="1"/>
    <col min="7954" max="7954" width="9.5703125" style="45" customWidth="1"/>
    <col min="7955" max="7955" width="9.28515625" style="45" customWidth="1"/>
    <col min="7956" max="7956" width="8.5703125" style="45" customWidth="1"/>
    <col min="7957" max="7957" width="8.85546875" style="45" customWidth="1"/>
    <col min="7958" max="7958" width="9.7109375" style="45" customWidth="1"/>
    <col min="7959" max="7959" width="8.7109375" style="45" customWidth="1"/>
    <col min="7960" max="7960" width="13.5703125" style="45" customWidth="1"/>
    <col min="7961" max="7961" width="16.28515625" style="45" customWidth="1"/>
    <col min="7962" max="7979" width="9.42578125" style="45" customWidth="1"/>
    <col min="7980" max="7983" width="10.28515625" style="45" customWidth="1"/>
    <col min="7984" max="7984" width="9.140625" style="45" customWidth="1"/>
    <col min="7985" max="8004" width="0" style="45" hidden="1" customWidth="1"/>
    <col min="8005" max="8014" width="11.42578125" style="45" customWidth="1"/>
    <col min="8015" max="8019" width="10.28515625" style="45" customWidth="1"/>
    <col min="8020" max="8028" width="9.42578125" style="45" customWidth="1"/>
    <col min="8029" max="8192" width="11.42578125" style="45"/>
    <col min="8193" max="8193" width="35.42578125" style="45" customWidth="1"/>
    <col min="8194" max="8194" width="23.5703125" style="45" customWidth="1"/>
    <col min="8195" max="8195" width="15" style="45" customWidth="1"/>
    <col min="8196" max="8196" width="15.7109375" style="45" customWidth="1"/>
    <col min="8197" max="8197" width="13.42578125" style="45" customWidth="1"/>
    <col min="8198" max="8198" width="13.5703125" style="45" customWidth="1"/>
    <col min="8199" max="8199" width="14.7109375" style="45" customWidth="1"/>
    <col min="8200" max="8200" width="13.85546875" style="45" customWidth="1"/>
    <col min="8201" max="8201" width="12.5703125" style="45" customWidth="1"/>
    <col min="8202" max="8202" width="11.85546875" style="45" customWidth="1"/>
    <col min="8203" max="8203" width="10.28515625" style="45" customWidth="1"/>
    <col min="8204" max="8204" width="9.28515625" style="45" customWidth="1"/>
    <col min="8205" max="8205" width="9.42578125" style="45" customWidth="1"/>
    <col min="8206" max="8206" width="9.140625" style="45" customWidth="1"/>
    <col min="8207" max="8207" width="9.28515625" style="45" customWidth="1"/>
    <col min="8208" max="8208" width="9.42578125" style="45" customWidth="1"/>
    <col min="8209" max="8209" width="9.7109375" style="45" customWidth="1"/>
    <col min="8210" max="8210" width="9.5703125" style="45" customWidth="1"/>
    <col min="8211" max="8211" width="9.28515625" style="45" customWidth="1"/>
    <col min="8212" max="8212" width="8.5703125" style="45" customWidth="1"/>
    <col min="8213" max="8213" width="8.85546875" style="45" customWidth="1"/>
    <col min="8214" max="8214" width="9.7109375" style="45" customWidth="1"/>
    <col min="8215" max="8215" width="8.7109375" style="45" customWidth="1"/>
    <col min="8216" max="8216" width="13.5703125" style="45" customWidth="1"/>
    <col min="8217" max="8217" width="16.28515625" style="45" customWidth="1"/>
    <col min="8218" max="8235" width="9.42578125" style="45" customWidth="1"/>
    <col min="8236" max="8239" width="10.28515625" style="45" customWidth="1"/>
    <col min="8240" max="8240" width="9.140625" style="45" customWidth="1"/>
    <col min="8241" max="8260" width="0" style="45" hidden="1" customWidth="1"/>
    <col min="8261" max="8270" width="11.42578125" style="45" customWidth="1"/>
    <col min="8271" max="8275" width="10.28515625" style="45" customWidth="1"/>
    <col min="8276" max="8284" width="9.42578125" style="45" customWidth="1"/>
    <col min="8285" max="8448" width="11.42578125" style="45"/>
    <col min="8449" max="8449" width="35.42578125" style="45" customWidth="1"/>
    <col min="8450" max="8450" width="23.5703125" style="45" customWidth="1"/>
    <col min="8451" max="8451" width="15" style="45" customWidth="1"/>
    <col min="8452" max="8452" width="15.7109375" style="45" customWidth="1"/>
    <col min="8453" max="8453" width="13.42578125" style="45" customWidth="1"/>
    <col min="8454" max="8454" width="13.5703125" style="45" customWidth="1"/>
    <col min="8455" max="8455" width="14.7109375" style="45" customWidth="1"/>
    <col min="8456" max="8456" width="13.85546875" style="45" customWidth="1"/>
    <col min="8457" max="8457" width="12.5703125" style="45" customWidth="1"/>
    <col min="8458" max="8458" width="11.85546875" style="45" customWidth="1"/>
    <col min="8459" max="8459" width="10.28515625" style="45" customWidth="1"/>
    <col min="8460" max="8460" width="9.28515625" style="45" customWidth="1"/>
    <col min="8461" max="8461" width="9.42578125" style="45" customWidth="1"/>
    <col min="8462" max="8462" width="9.140625" style="45" customWidth="1"/>
    <col min="8463" max="8463" width="9.28515625" style="45" customWidth="1"/>
    <col min="8464" max="8464" width="9.42578125" style="45" customWidth="1"/>
    <col min="8465" max="8465" width="9.7109375" style="45" customWidth="1"/>
    <col min="8466" max="8466" width="9.5703125" style="45" customWidth="1"/>
    <col min="8467" max="8467" width="9.28515625" style="45" customWidth="1"/>
    <col min="8468" max="8468" width="8.5703125" style="45" customWidth="1"/>
    <col min="8469" max="8469" width="8.85546875" style="45" customWidth="1"/>
    <col min="8470" max="8470" width="9.7109375" style="45" customWidth="1"/>
    <col min="8471" max="8471" width="8.7109375" style="45" customWidth="1"/>
    <col min="8472" max="8472" width="13.5703125" style="45" customWidth="1"/>
    <col min="8473" max="8473" width="16.28515625" style="45" customWidth="1"/>
    <col min="8474" max="8491" width="9.42578125" style="45" customWidth="1"/>
    <col min="8492" max="8495" width="10.28515625" style="45" customWidth="1"/>
    <col min="8496" max="8496" width="9.140625" style="45" customWidth="1"/>
    <col min="8497" max="8516" width="0" style="45" hidden="1" customWidth="1"/>
    <col min="8517" max="8526" width="11.42578125" style="45" customWidth="1"/>
    <col min="8527" max="8531" width="10.28515625" style="45" customWidth="1"/>
    <col min="8532" max="8540" width="9.42578125" style="45" customWidth="1"/>
    <col min="8541" max="8704" width="11.42578125" style="45"/>
    <col min="8705" max="8705" width="35.42578125" style="45" customWidth="1"/>
    <col min="8706" max="8706" width="23.5703125" style="45" customWidth="1"/>
    <col min="8707" max="8707" width="15" style="45" customWidth="1"/>
    <col min="8708" max="8708" width="15.7109375" style="45" customWidth="1"/>
    <col min="8709" max="8709" width="13.42578125" style="45" customWidth="1"/>
    <col min="8710" max="8710" width="13.5703125" style="45" customWidth="1"/>
    <col min="8711" max="8711" width="14.7109375" style="45" customWidth="1"/>
    <col min="8712" max="8712" width="13.85546875" style="45" customWidth="1"/>
    <col min="8713" max="8713" width="12.5703125" style="45" customWidth="1"/>
    <col min="8714" max="8714" width="11.85546875" style="45" customWidth="1"/>
    <col min="8715" max="8715" width="10.28515625" style="45" customWidth="1"/>
    <col min="8716" max="8716" width="9.28515625" style="45" customWidth="1"/>
    <col min="8717" max="8717" width="9.42578125" style="45" customWidth="1"/>
    <col min="8718" max="8718" width="9.140625" style="45" customWidth="1"/>
    <col min="8719" max="8719" width="9.28515625" style="45" customWidth="1"/>
    <col min="8720" max="8720" width="9.42578125" style="45" customWidth="1"/>
    <col min="8721" max="8721" width="9.7109375" style="45" customWidth="1"/>
    <col min="8722" max="8722" width="9.5703125" style="45" customWidth="1"/>
    <col min="8723" max="8723" width="9.28515625" style="45" customWidth="1"/>
    <col min="8724" max="8724" width="8.5703125" style="45" customWidth="1"/>
    <col min="8725" max="8725" width="8.85546875" style="45" customWidth="1"/>
    <col min="8726" max="8726" width="9.7109375" style="45" customWidth="1"/>
    <col min="8727" max="8727" width="8.7109375" style="45" customWidth="1"/>
    <col min="8728" max="8728" width="13.5703125" style="45" customWidth="1"/>
    <col min="8729" max="8729" width="16.28515625" style="45" customWidth="1"/>
    <col min="8730" max="8747" width="9.42578125" style="45" customWidth="1"/>
    <col min="8748" max="8751" width="10.28515625" style="45" customWidth="1"/>
    <col min="8752" max="8752" width="9.140625" style="45" customWidth="1"/>
    <col min="8753" max="8772" width="0" style="45" hidden="1" customWidth="1"/>
    <col min="8773" max="8782" width="11.42578125" style="45" customWidth="1"/>
    <col min="8783" max="8787" width="10.28515625" style="45" customWidth="1"/>
    <col min="8788" max="8796" width="9.42578125" style="45" customWidth="1"/>
    <col min="8797" max="8960" width="11.42578125" style="45"/>
    <col min="8961" max="8961" width="35.42578125" style="45" customWidth="1"/>
    <col min="8962" max="8962" width="23.5703125" style="45" customWidth="1"/>
    <col min="8963" max="8963" width="15" style="45" customWidth="1"/>
    <col min="8964" max="8964" width="15.7109375" style="45" customWidth="1"/>
    <col min="8965" max="8965" width="13.42578125" style="45" customWidth="1"/>
    <col min="8966" max="8966" width="13.5703125" style="45" customWidth="1"/>
    <col min="8967" max="8967" width="14.7109375" style="45" customWidth="1"/>
    <col min="8968" max="8968" width="13.85546875" style="45" customWidth="1"/>
    <col min="8969" max="8969" width="12.5703125" style="45" customWidth="1"/>
    <col min="8970" max="8970" width="11.85546875" style="45" customWidth="1"/>
    <col min="8971" max="8971" width="10.28515625" style="45" customWidth="1"/>
    <col min="8972" max="8972" width="9.28515625" style="45" customWidth="1"/>
    <col min="8973" max="8973" width="9.42578125" style="45" customWidth="1"/>
    <col min="8974" max="8974" width="9.140625" style="45" customWidth="1"/>
    <col min="8975" max="8975" width="9.28515625" style="45" customWidth="1"/>
    <col min="8976" max="8976" width="9.42578125" style="45" customWidth="1"/>
    <col min="8977" max="8977" width="9.7109375" style="45" customWidth="1"/>
    <col min="8978" max="8978" width="9.5703125" style="45" customWidth="1"/>
    <col min="8979" max="8979" width="9.28515625" style="45" customWidth="1"/>
    <col min="8980" max="8980" width="8.5703125" style="45" customWidth="1"/>
    <col min="8981" max="8981" width="8.85546875" style="45" customWidth="1"/>
    <col min="8982" max="8982" width="9.7109375" style="45" customWidth="1"/>
    <col min="8983" max="8983" width="8.7109375" style="45" customWidth="1"/>
    <col min="8984" max="8984" width="13.5703125" style="45" customWidth="1"/>
    <col min="8985" max="8985" width="16.28515625" style="45" customWidth="1"/>
    <col min="8986" max="9003" width="9.42578125" style="45" customWidth="1"/>
    <col min="9004" max="9007" width="10.28515625" style="45" customWidth="1"/>
    <col min="9008" max="9008" width="9.140625" style="45" customWidth="1"/>
    <col min="9009" max="9028" width="0" style="45" hidden="1" customWidth="1"/>
    <col min="9029" max="9038" width="11.42578125" style="45" customWidth="1"/>
    <col min="9039" max="9043" width="10.28515625" style="45" customWidth="1"/>
    <col min="9044" max="9052" width="9.42578125" style="45" customWidth="1"/>
    <col min="9053" max="9216" width="11.42578125" style="45"/>
    <col min="9217" max="9217" width="35.42578125" style="45" customWidth="1"/>
    <col min="9218" max="9218" width="23.5703125" style="45" customWidth="1"/>
    <col min="9219" max="9219" width="15" style="45" customWidth="1"/>
    <col min="9220" max="9220" width="15.7109375" style="45" customWidth="1"/>
    <col min="9221" max="9221" width="13.42578125" style="45" customWidth="1"/>
    <col min="9222" max="9222" width="13.5703125" style="45" customWidth="1"/>
    <col min="9223" max="9223" width="14.7109375" style="45" customWidth="1"/>
    <col min="9224" max="9224" width="13.85546875" style="45" customWidth="1"/>
    <col min="9225" max="9225" width="12.5703125" style="45" customWidth="1"/>
    <col min="9226" max="9226" width="11.85546875" style="45" customWidth="1"/>
    <col min="9227" max="9227" width="10.28515625" style="45" customWidth="1"/>
    <col min="9228" max="9228" width="9.28515625" style="45" customWidth="1"/>
    <col min="9229" max="9229" width="9.42578125" style="45" customWidth="1"/>
    <col min="9230" max="9230" width="9.140625" style="45" customWidth="1"/>
    <col min="9231" max="9231" width="9.28515625" style="45" customWidth="1"/>
    <col min="9232" max="9232" width="9.42578125" style="45" customWidth="1"/>
    <col min="9233" max="9233" width="9.7109375" style="45" customWidth="1"/>
    <col min="9234" max="9234" width="9.5703125" style="45" customWidth="1"/>
    <col min="9235" max="9235" width="9.28515625" style="45" customWidth="1"/>
    <col min="9236" max="9236" width="8.5703125" style="45" customWidth="1"/>
    <col min="9237" max="9237" width="8.85546875" style="45" customWidth="1"/>
    <col min="9238" max="9238" width="9.7109375" style="45" customWidth="1"/>
    <col min="9239" max="9239" width="8.7109375" style="45" customWidth="1"/>
    <col min="9240" max="9240" width="13.5703125" style="45" customWidth="1"/>
    <col min="9241" max="9241" width="16.28515625" style="45" customWidth="1"/>
    <col min="9242" max="9259" width="9.42578125" style="45" customWidth="1"/>
    <col min="9260" max="9263" width="10.28515625" style="45" customWidth="1"/>
    <col min="9264" max="9264" width="9.140625" style="45" customWidth="1"/>
    <col min="9265" max="9284" width="0" style="45" hidden="1" customWidth="1"/>
    <col min="9285" max="9294" width="11.42578125" style="45" customWidth="1"/>
    <col min="9295" max="9299" width="10.28515625" style="45" customWidth="1"/>
    <col min="9300" max="9308" width="9.42578125" style="45" customWidth="1"/>
    <col min="9309" max="9472" width="11.42578125" style="45"/>
    <col min="9473" max="9473" width="35.42578125" style="45" customWidth="1"/>
    <col min="9474" max="9474" width="23.5703125" style="45" customWidth="1"/>
    <col min="9475" max="9475" width="15" style="45" customWidth="1"/>
    <col min="9476" max="9476" width="15.7109375" style="45" customWidth="1"/>
    <col min="9477" max="9477" width="13.42578125" style="45" customWidth="1"/>
    <col min="9478" max="9478" width="13.5703125" style="45" customWidth="1"/>
    <col min="9479" max="9479" width="14.7109375" style="45" customWidth="1"/>
    <col min="9480" max="9480" width="13.85546875" style="45" customWidth="1"/>
    <col min="9481" max="9481" width="12.5703125" style="45" customWidth="1"/>
    <col min="9482" max="9482" width="11.85546875" style="45" customWidth="1"/>
    <col min="9483" max="9483" width="10.28515625" style="45" customWidth="1"/>
    <col min="9484" max="9484" width="9.28515625" style="45" customWidth="1"/>
    <col min="9485" max="9485" width="9.42578125" style="45" customWidth="1"/>
    <col min="9486" max="9486" width="9.140625" style="45" customWidth="1"/>
    <col min="9487" max="9487" width="9.28515625" style="45" customWidth="1"/>
    <col min="9488" max="9488" width="9.42578125" style="45" customWidth="1"/>
    <col min="9489" max="9489" width="9.7109375" style="45" customWidth="1"/>
    <col min="9490" max="9490" width="9.5703125" style="45" customWidth="1"/>
    <col min="9491" max="9491" width="9.28515625" style="45" customWidth="1"/>
    <col min="9492" max="9492" width="8.5703125" style="45" customWidth="1"/>
    <col min="9493" max="9493" width="8.85546875" style="45" customWidth="1"/>
    <col min="9494" max="9494" width="9.7109375" style="45" customWidth="1"/>
    <col min="9495" max="9495" width="8.7109375" style="45" customWidth="1"/>
    <col min="9496" max="9496" width="13.5703125" style="45" customWidth="1"/>
    <col min="9497" max="9497" width="16.28515625" style="45" customWidth="1"/>
    <col min="9498" max="9515" width="9.42578125" style="45" customWidth="1"/>
    <col min="9516" max="9519" width="10.28515625" style="45" customWidth="1"/>
    <col min="9520" max="9520" width="9.140625" style="45" customWidth="1"/>
    <col min="9521" max="9540" width="0" style="45" hidden="1" customWidth="1"/>
    <col min="9541" max="9550" width="11.42578125" style="45" customWidth="1"/>
    <col min="9551" max="9555" width="10.28515625" style="45" customWidth="1"/>
    <col min="9556" max="9564" width="9.42578125" style="45" customWidth="1"/>
    <col min="9565" max="9728" width="11.42578125" style="45"/>
    <col min="9729" max="9729" width="35.42578125" style="45" customWidth="1"/>
    <col min="9730" max="9730" width="23.5703125" style="45" customWidth="1"/>
    <col min="9731" max="9731" width="15" style="45" customWidth="1"/>
    <col min="9732" max="9732" width="15.7109375" style="45" customWidth="1"/>
    <col min="9733" max="9733" width="13.42578125" style="45" customWidth="1"/>
    <col min="9734" max="9734" width="13.5703125" style="45" customWidth="1"/>
    <col min="9735" max="9735" width="14.7109375" style="45" customWidth="1"/>
    <col min="9736" max="9736" width="13.85546875" style="45" customWidth="1"/>
    <col min="9737" max="9737" width="12.5703125" style="45" customWidth="1"/>
    <col min="9738" max="9738" width="11.85546875" style="45" customWidth="1"/>
    <col min="9739" max="9739" width="10.28515625" style="45" customWidth="1"/>
    <col min="9740" max="9740" width="9.28515625" style="45" customWidth="1"/>
    <col min="9741" max="9741" width="9.42578125" style="45" customWidth="1"/>
    <col min="9742" max="9742" width="9.140625" style="45" customWidth="1"/>
    <col min="9743" max="9743" width="9.28515625" style="45" customWidth="1"/>
    <col min="9744" max="9744" width="9.42578125" style="45" customWidth="1"/>
    <col min="9745" max="9745" width="9.7109375" style="45" customWidth="1"/>
    <col min="9746" max="9746" width="9.5703125" style="45" customWidth="1"/>
    <col min="9747" max="9747" width="9.28515625" style="45" customWidth="1"/>
    <col min="9748" max="9748" width="8.5703125" style="45" customWidth="1"/>
    <col min="9749" max="9749" width="8.85546875" style="45" customWidth="1"/>
    <col min="9750" max="9750" width="9.7109375" style="45" customWidth="1"/>
    <col min="9751" max="9751" width="8.7109375" style="45" customWidth="1"/>
    <col min="9752" max="9752" width="13.5703125" style="45" customWidth="1"/>
    <col min="9753" max="9753" width="16.28515625" style="45" customWidth="1"/>
    <col min="9754" max="9771" width="9.42578125" style="45" customWidth="1"/>
    <col min="9772" max="9775" width="10.28515625" style="45" customWidth="1"/>
    <col min="9776" max="9776" width="9.140625" style="45" customWidth="1"/>
    <col min="9777" max="9796" width="0" style="45" hidden="1" customWidth="1"/>
    <col min="9797" max="9806" width="11.42578125" style="45" customWidth="1"/>
    <col min="9807" max="9811" width="10.28515625" style="45" customWidth="1"/>
    <col min="9812" max="9820" width="9.42578125" style="45" customWidth="1"/>
    <col min="9821" max="9984" width="11.42578125" style="45"/>
    <col min="9985" max="9985" width="35.42578125" style="45" customWidth="1"/>
    <col min="9986" max="9986" width="23.5703125" style="45" customWidth="1"/>
    <col min="9987" max="9987" width="15" style="45" customWidth="1"/>
    <col min="9988" max="9988" width="15.7109375" style="45" customWidth="1"/>
    <col min="9989" max="9989" width="13.42578125" style="45" customWidth="1"/>
    <col min="9990" max="9990" width="13.5703125" style="45" customWidth="1"/>
    <col min="9991" max="9991" width="14.7109375" style="45" customWidth="1"/>
    <col min="9992" max="9992" width="13.85546875" style="45" customWidth="1"/>
    <col min="9993" max="9993" width="12.5703125" style="45" customWidth="1"/>
    <col min="9994" max="9994" width="11.85546875" style="45" customWidth="1"/>
    <col min="9995" max="9995" width="10.28515625" style="45" customWidth="1"/>
    <col min="9996" max="9996" width="9.28515625" style="45" customWidth="1"/>
    <col min="9997" max="9997" width="9.42578125" style="45" customWidth="1"/>
    <col min="9998" max="9998" width="9.140625" style="45" customWidth="1"/>
    <col min="9999" max="9999" width="9.28515625" style="45" customWidth="1"/>
    <col min="10000" max="10000" width="9.42578125" style="45" customWidth="1"/>
    <col min="10001" max="10001" width="9.7109375" style="45" customWidth="1"/>
    <col min="10002" max="10002" width="9.5703125" style="45" customWidth="1"/>
    <col min="10003" max="10003" width="9.28515625" style="45" customWidth="1"/>
    <col min="10004" max="10004" width="8.5703125" style="45" customWidth="1"/>
    <col min="10005" max="10005" width="8.85546875" style="45" customWidth="1"/>
    <col min="10006" max="10006" width="9.7109375" style="45" customWidth="1"/>
    <col min="10007" max="10007" width="8.7109375" style="45" customWidth="1"/>
    <col min="10008" max="10008" width="13.5703125" style="45" customWidth="1"/>
    <col min="10009" max="10009" width="16.28515625" style="45" customWidth="1"/>
    <col min="10010" max="10027" width="9.42578125" style="45" customWidth="1"/>
    <col min="10028" max="10031" width="10.28515625" style="45" customWidth="1"/>
    <col min="10032" max="10032" width="9.140625" style="45" customWidth="1"/>
    <col min="10033" max="10052" width="0" style="45" hidden="1" customWidth="1"/>
    <col min="10053" max="10062" width="11.42578125" style="45" customWidth="1"/>
    <col min="10063" max="10067" width="10.28515625" style="45" customWidth="1"/>
    <col min="10068" max="10076" width="9.42578125" style="45" customWidth="1"/>
    <col min="10077" max="10240" width="11.42578125" style="45"/>
    <col min="10241" max="10241" width="35.42578125" style="45" customWidth="1"/>
    <col min="10242" max="10242" width="23.5703125" style="45" customWidth="1"/>
    <col min="10243" max="10243" width="15" style="45" customWidth="1"/>
    <col min="10244" max="10244" width="15.7109375" style="45" customWidth="1"/>
    <col min="10245" max="10245" width="13.42578125" style="45" customWidth="1"/>
    <col min="10246" max="10246" width="13.5703125" style="45" customWidth="1"/>
    <col min="10247" max="10247" width="14.7109375" style="45" customWidth="1"/>
    <col min="10248" max="10248" width="13.85546875" style="45" customWidth="1"/>
    <col min="10249" max="10249" width="12.5703125" style="45" customWidth="1"/>
    <col min="10250" max="10250" width="11.85546875" style="45" customWidth="1"/>
    <col min="10251" max="10251" width="10.28515625" style="45" customWidth="1"/>
    <col min="10252" max="10252" width="9.28515625" style="45" customWidth="1"/>
    <col min="10253" max="10253" width="9.42578125" style="45" customWidth="1"/>
    <col min="10254" max="10254" width="9.140625" style="45" customWidth="1"/>
    <col min="10255" max="10255" width="9.28515625" style="45" customWidth="1"/>
    <col min="10256" max="10256" width="9.42578125" style="45" customWidth="1"/>
    <col min="10257" max="10257" width="9.7109375" style="45" customWidth="1"/>
    <col min="10258" max="10258" width="9.5703125" style="45" customWidth="1"/>
    <col min="10259" max="10259" width="9.28515625" style="45" customWidth="1"/>
    <col min="10260" max="10260" width="8.5703125" style="45" customWidth="1"/>
    <col min="10261" max="10261" width="8.85546875" style="45" customWidth="1"/>
    <col min="10262" max="10262" width="9.7109375" style="45" customWidth="1"/>
    <col min="10263" max="10263" width="8.7109375" style="45" customWidth="1"/>
    <col min="10264" max="10264" width="13.5703125" style="45" customWidth="1"/>
    <col min="10265" max="10265" width="16.28515625" style="45" customWidth="1"/>
    <col min="10266" max="10283" width="9.42578125" style="45" customWidth="1"/>
    <col min="10284" max="10287" width="10.28515625" style="45" customWidth="1"/>
    <col min="10288" max="10288" width="9.140625" style="45" customWidth="1"/>
    <col min="10289" max="10308" width="0" style="45" hidden="1" customWidth="1"/>
    <col min="10309" max="10318" width="11.42578125" style="45" customWidth="1"/>
    <col min="10319" max="10323" width="10.28515625" style="45" customWidth="1"/>
    <col min="10324" max="10332" width="9.42578125" style="45" customWidth="1"/>
    <col min="10333" max="10496" width="11.42578125" style="45"/>
    <col min="10497" max="10497" width="35.42578125" style="45" customWidth="1"/>
    <col min="10498" max="10498" width="23.5703125" style="45" customWidth="1"/>
    <col min="10499" max="10499" width="15" style="45" customWidth="1"/>
    <col min="10500" max="10500" width="15.7109375" style="45" customWidth="1"/>
    <col min="10501" max="10501" width="13.42578125" style="45" customWidth="1"/>
    <col min="10502" max="10502" width="13.5703125" style="45" customWidth="1"/>
    <col min="10503" max="10503" width="14.7109375" style="45" customWidth="1"/>
    <col min="10504" max="10504" width="13.85546875" style="45" customWidth="1"/>
    <col min="10505" max="10505" width="12.5703125" style="45" customWidth="1"/>
    <col min="10506" max="10506" width="11.85546875" style="45" customWidth="1"/>
    <col min="10507" max="10507" width="10.28515625" style="45" customWidth="1"/>
    <col min="10508" max="10508" width="9.28515625" style="45" customWidth="1"/>
    <col min="10509" max="10509" width="9.42578125" style="45" customWidth="1"/>
    <col min="10510" max="10510" width="9.140625" style="45" customWidth="1"/>
    <col min="10511" max="10511" width="9.28515625" style="45" customWidth="1"/>
    <col min="10512" max="10512" width="9.42578125" style="45" customWidth="1"/>
    <col min="10513" max="10513" width="9.7109375" style="45" customWidth="1"/>
    <col min="10514" max="10514" width="9.5703125" style="45" customWidth="1"/>
    <col min="10515" max="10515" width="9.28515625" style="45" customWidth="1"/>
    <col min="10516" max="10516" width="8.5703125" style="45" customWidth="1"/>
    <col min="10517" max="10517" width="8.85546875" style="45" customWidth="1"/>
    <col min="10518" max="10518" width="9.7109375" style="45" customWidth="1"/>
    <col min="10519" max="10519" width="8.7109375" style="45" customWidth="1"/>
    <col min="10520" max="10520" width="13.5703125" style="45" customWidth="1"/>
    <col min="10521" max="10521" width="16.28515625" style="45" customWidth="1"/>
    <col min="10522" max="10539" width="9.42578125" style="45" customWidth="1"/>
    <col min="10540" max="10543" width="10.28515625" style="45" customWidth="1"/>
    <col min="10544" max="10544" width="9.140625" style="45" customWidth="1"/>
    <col min="10545" max="10564" width="0" style="45" hidden="1" customWidth="1"/>
    <col min="10565" max="10574" width="11.42578125" style="45" customWidth="1"/>
    <col min="10575" max="10579" width="10.28515625" style="45" customWidth="1"/>
    <col min="10580" max="10588" width="9.42578125" style="45" customWidth="1"/>
    <col min="10589" max="10752" width="11.42578125" style="45"/>
    <col min="10753" max="10753" width="35.42578125" style="45" customWidth="1"/>
    <col min="10754" max="10754" width="23.5703125" style="45" customWidth="1"/>
    <col min="10755" max="10755" width="15" style="45" customWidth="1"/>
    <col min="10756" max="10756" width="15.7109375" style="45" customWidth="1"/>
    <col min="10757" max="10757" width="13.42578125" style="45" customWidth="1"/>
    <col min="10758" max="10758" width="13.5703125" style="45" customWidth="1"/>
    <col min="10759" max="10759" width="14.7109375" style="45" customWidth="1"/>
    <col min="10760" max="10760" width="13.85546875" style="45" customWidth="1"/>
    <col min="10761" max="10761" width="12.5703125" style="45" customWidth="1"/>
    <col min="10762" max="10762" width="11.85546875" style="45" customWidth="1"/>
    <col min="10763" max="10763" width="10.28515625" style="45" customWidth="1"/>
    <col min="10764" max="10764" width="9.28515625" style="45" customWidth="1"/>
    <col min="10765" max="10765" width="9.42578125" style="45" customWidth="1"/>
    <col min="10766" max="10766" width="9.140625" style="45" customWidth="1"/>
    <col min="10767" max="10767" width="9.28515625" style="45" customWidth="1"/>
    <col min="10768" max="10768" width="9.42578125" style="45" customWidth="1"/>
    <col min="10769" max="10769" width="9.7109375" style="45" customWidth="1"/>
    <col min="10770" max="10770" width="9.5703125" style="45" customWidth="1"/>
    <col min="10771" max="10771" width="9.28515625" style="45" customWidth="1"/>
    <col min="10772" max="10772" width="8.5703125" style="45" customWidth="1"/>
    <col min="10773" max="10773" width="8.85546875" style="45" customWidth="1"/>
    <col min="10774" max="10774" width="9.7109375" style="45" customWidth="1"/>
    <col min="10775" max="10775" width="8.7109375" style="45" customWidth="1"/>
    <col min="10776" max="10776" width="13.5703125" style="45" customWidth="1"/>
    <col min="10777" max="10777" width="16.28515625" style="45" customWidth="1"/>
    <col min="10778" max="10795" width="9.42578125" style="45" customWidth="1"/>
    <col min="10796" max="10799" width="10.28515625" style="45" customWidth="1"/>
    <col min="10800" max="10800" width="9.140625" style="45" customWidth="1"/>
    <col min="10801" max="10820" width="0" style="45" hidden="1" customWidth="1"/>
    <col min="10821" max="10830" width="11.42578125" style="45" customWidth="1"/>
    <col min="10831" max="10835" width="10.28515625" style="45" customWidth="1"/>
    <col min="10836" max="10844" width="9.42578125" style="45" customWidth="1"/>
    <col min="10845" max="11008" width="11.42578125" style="45"/>
    <col min="11009" max="11009" width="35.42578125" style="45" customWidth="1"/>
    <col min="11010" max="11010" width="23.5703125" style="45" customWidth="1"/>
    <col min="11011" max="11011" width="15" style="45" customWidth="1"/>
    <col min="11012" max="11012" width="15.7109375" style="45" customWidth="1"/>
    <col min="11013" max="11013" width="13.42578125" style="45" customWidth="1"/>
    <col min="11014" max="11014" width="13.5703125" style="45" customWidth="1"/>
    <col min="11015" max="11015" width="14.7109375" style="45" customWidth="1"/>
    <col min="11016" max="11016" width="13.85546875" style="45" customWidth="1"/>
    <col min="11017" max="11017" width="12.5703125" style="45" customWidth="1"/>
    <col min="11018" max="11018" width="11.85546875" style="45" customWidth="1"/>
    <col min="11019" max="11019" width="10.28515625" style="45" customWidth="1"/>
    <col min="11020" max="11020" width="9.28515625" style="45" customWidth="1"/>
    <col min="11021" max="11021" width="9.42578125" style="45" customWidth="1"/>
    <col min="11022" max="11022" width="9.140625" style="45" customWidth="1"/>
    <col min="11023" max="11023" width="9.28515625" style="45" customWidth="1"/>
    <col min="11024" max="11024" width="9.42578125" style="45" customWidth="1"/>
    <col min="11025" max="11025" width="9.7109375" style="45" customWidth="1"/>
    <col min="11026" max="11026" width="9.5703125" style="45" customWidth="1"/>
    <col min="11027" max="11027" width="9.28515625" style="45" customWidth="1"/>
    <col min="11028" max="11028" width="8.5703125" style="45" customWidth="1"/>
    <col min="11029" max="11029" width="8.85546875" style="45" customWidth="1"/>
    <col min="11030" max="11030" width="9.7109375" style="45" customWidth="1"/>
    <col min="11031" max="11031" width="8.7109375" style="45" customWidth="1"/>
    <col min="11032" max="11032" width="13.5703125" style="45" customWidth="1"/>
    <col min="11033" max="11033" width="16.28515625" style="45" customWidth="1"/>
    <col min="11034" max="11051" width="9.42578125" style="45" customWidth="1"/>
    <col min="11052" max="11055" width="10.28515625" style="45" customWidth="1"/>
    <col min="11056" max="11056" width="9.140625" style="45" customWidth="1"/>
    <col min="11057" max="11076" width="0" style="45" hidden="1" customWidth="1"/>
    <col min="11077" max="11086" width="11.42578125" style="45" customWidth="1"/>
    <col min="11087" max="11091" width="10.28515625" style="45" customWidth="1"/>
    <col min="11092" max="11100" width="9.42578125" style="45" customWidth="1"/>
    <col min="11101" max="11264" width="11.42578125" style="45"/>
    <col min="11265" max="11265" width="35.42578125" style="45" customWidth="1"/>
    <col min="11266" max="11266" width="23.5703125" style="45" customWidth="1"/>
    <col min="11267" max="11267" width="15" style="45" customWidth="1"/>
    <col min="11268" max="11268" width="15.7109375" style="45" customWidth="1"/>
    <col min="11269" max="11269" width="13.42578125" style="45" customWidth="1"/>
    <col min="11270" max="11270" width="13.5703125" style="45" customWidth="1"/>
    <col min="11271" max="11271" width="14.7109375" style="45" customWidth="1"/>
    <col min="11272" max="11272" width="13.85546875" style="45" customWidth="1"/>
    <col min="11273" max="11273" width="12.5703125" style="45" customWidth="1"/>
    <col min="11274" max="11274" width="11.85546875" style="45" customWidth="1"/>
    <col min="11275" max="11275" width="10.28515625" style="45" customWidth="1"/>
    <col min="11276" max="11276" width="9.28515625" style="45" customWidth="1"/>
    <col min="11277" max="11277" width="9.42578125" style="45" customWidth="1"/>
    <col min="11278" max="11278" width="9.140625" style="45" customWidth="1"/>
    <col min="11279" max="11279" width="9.28515625" style="45" customWidth="1"/>
    <col min="11280" max="11280" width="9.42578125" style="45" customWidth="1"/>
    <col min="11281" max="11281" width="9.7109375" style="45" customWidth="1"/>
    <col min="11282" max="11282" width="9.5703125" style="45" customWidth="1"/>
    <col min="11283" max="11283" width="9.28515625" style="45" customWidth="1"/>
    <col min="11284" max="11284" width="8.5703125" style="45" customWidth="1"/>
    <col min="11285" max="11285" width="8.85546875" style="45" customWidth="1"/>
    <col min="11286" max="11286" width="9.7109375" style="45" customWidth="1"/>
    <col min="11287" max="11287" width="8.7109375" style="45" customWidth="1"/>
    <col min="11288" max="11288" width="13.5703125" style="45" customWidth="1"/>
    <col min="11289" max="11289" width="16.28515625" style="45" customWidth="1"/>
    <col min="11290" max="11307" width="9.42578125" style="45" customWidth="1"/>
    <col min="11308" max="11311" width="10.28515625" style="45" customWidth="1"/>
    <col min="11312" max="11312" width="9.140625" style="45" customWidth="1"/>
    <col min="11313" max="11332" width="0" style="45" hidden="1" customWidth="1"/>
    <col min="11333" max="11342" width="11.42578125" style="45" customWidth="1"/>
    <col min="11343" max="11347" width="10.28515625" style="45" customWidth="1"/>
    <col min="11348" max="11356" width="9.42578125" style="45" customWidth="1"/>
    <col min="11357" max="11520" width="11.42578125" style="45"/>
    <col min="11521" max="11521" width="35.42578125" style="45" customWidth="1"/>
    <col min="11522" max="11522" width="23.5703125" style="45" customWidth="1"/>
    <col min="11523" max="11523" width="15" style="45" customWidth="1"/>
    <col min="11524" max="11524" width="15.7109375" style="45" customWidth="1"/>
    <col min="11525" max="11525" width="13.42578125" style="45" customWidth="1"/>
    <col min="11526" max="11526" width="13.5703125" style="45" customWidth="1"/>
    <col min="11527" max="11527" width="14.7109375" style="45" customWidth="1"/>
    <col min="11528" max="11528" width="13.85546875" style="45" customWidth="1"/>
    <col min="11529" max="11529" width="12.5703125" style="45" customWidth="1"/>
    <col min="11530" max="11530" width="11.85546875" style="45" customWidth="1"/>
    <col min="11531" max="11531" width="10.28515625" style="45" customWidth="1"/>
    <col min="11532" max="11532" width="9.28515625" style="45" customWidth="1"/>
    <col min="11533" max="11533" width="9.42578125" style="45" customWidth="1"/>
    <col min="11534" max="11534" width="9.140625" style="45" customWidth="1"/>
    <col min="11535" max="11535" width="9.28515625" style="45" customWidth="1"/>
    <col min="11536" max="11536" width="9.42578125" style="45" customWidth="1"/>
    <col min="11537" max="11537" width="9.7109375" style="45" customWidth="1"/>
    <col min="11538" max="11538" width="9.5703125" style="45" customWidth="1"/>
    <col min="11539" max="11539" width="9.28515625" style="45" customWidth="1"/>
    <col min="11540" max="11540" width="8.5703125" style="45" customWidth="1"/>
    <col min="11541" max="11541" width="8.85546875" style="45" customWidth="1"/>
    <col min="11542" max="11542" width="9.7109375" style="45" customWidth="1"/>
    <col min="11543" max="11543" width="8.7109375" style="45" customWidth="1"/>
    <col min="11544" max="11544" width="13.5703125" style="45" customWidth="1"/>
    <col min="11545" max="11545" width="16.28515625" style="45" customWidth="1"/>
    <col min="11546" max="11563" width="9.42578125" style="45" customWidth="1"/>
    <col min="11564" max="11567" width="10.28515625" style="45" customWidth="1"/>
    <col min="11568" max="11568" width="9.140625" style="45" customWidth="1"/>
    <col min="11569" max="11588" width="0" style="45" hidden="1" customWidth="1"/>
    <col min="11589" max="11598" width="11.42578125" style="45" customWidth="1"/>
    <col min="11599" max="11603" width="10.28515625" style="45" customWidth="1"/>
    <col min="11604" max="11612" width="9.42578125" style="45" customWidth="1"/>
    <col min="11613" max="11776" width="11.42578125" style="45"/>
    <col min="11777" max="11777" width="35.42578125" style="45" customWidth="1"/>
    <col min="11778" max="11778" width="23.5703125" style="45" customWidth="1"/>
    <col min="11779" max="11779" width="15" style="45" customWidth="1"/>
    <col min="11780" max="11780" width="15.7109375" style="45" customWidth="1"/>
    <col min="11781" max="11781" width="13.42578125" style="45" customWidth="1"/>
    <col min="11782" max="11782" width="13.5703125" style="45" customWidth="1"/>
    <col min="11783" max="11783" width="14.7109375" style="45" customWidth="1"/>
    <col min="11784" max="11784" width="13.85546875" style="45" customWidth="1"/>
    <col min="11785" max="11785" width="12.5703125" style="45" customWidth="1"/>
    <col min="11786" max="11786" width="11.85546875" style="45" customWidth="1"/>
    <col min="11787" max="11787" width="10.28515625" style="45" customWidth="1"/>
    <col min="11788" max="11788" width="9.28515625" style="45" customWidth="1"/>
    <col min="11789" max="11789" width="9.42578125" style="45" customWidth="1"/>
    <col min="11790" max="11790" width="9.140625" style="45" customWidth="1"/>
    <col min="11791" max="11791" width="9.28515625" style="45" customWidth="1"/>
    <col min="11792" max="11792" width="9.42578125" style="45" customWidth="1"/>
    <col min="11793" max="11793" width="9.7109375" style="45" customWidth="1"/>
    <col min="11794" max="11794" width="9.5703125" style="45" customWidth="1"/>
    <col min="11795" max="11795" width="9.28515625" style="45" customWidth="1"/>
    <col min="11796" max="11796" width="8.5703125" style="45" customWidth="1"/>
    <col min="11797" max="11797" width="8.85546875" style="45" customWidth="1"/>
    <col min="11798" max="11798" width="9.7109375" style="45" customWidth="1"/>
    <col min="11799" max="11799" width="8.7109375" style="45" customWidth="1"/>
    <col min="11800" max="11800" width="13.5703125" style="45" customWidth="1"/>
    <col min="11801" max="11801" width="16.28515625" style="45" customWidth="1"/>
    <col min="11802" max="11819" width="9.42578125" style="45" customWidth="1"/>
    <col min="11820" max="11823" width="10.28515625" style="45" customWidth="1"/>
    <col min="11824" max="11824" width="9.140625" style="45" customWidth="1"/>
    <col min="11825" max="11844" width="0" style="45" hidden="1" customWidth="1"/>
    <col min="11845" max="11854" width="11.42578125" style="45" customWidth="1"/>
    <col min="11855" max="11859" width="10.28515625" style="45" customWidth="1"/>
    <col min="11860" max="11868" width="9.42578125" style="45" customWidth="1"/>
    <col min="11869" max="12032" width="11.42578125" style="45"/>
    <col min="12033" max="12033" width="35.42578125" style="45" customWidth="1"/>
    <col min="12034" max="12034" width="23.5703125" style="45" customWidth="1"/>
    <col min="12035" max="12035" width="15" style="45" customWidth="1"/>
    <col min="12036" max="12036" width="15.7109375" style="45" customWidth="1"/>
    <col min="12037" max="12037" width="13.42578125" style="45" customWidth="1"/>
    <col min="12038" max="12038" width="13.5703125" style="45" customWidth="1"/>
    <col min="12039" max="12039" width="14.7109375" style="45" customWidth="1"/>
    <col min="12040" max="12040" width="13.85546875" style="45" customWidth="1"/>
    <col min="12041" max="12041" width="12.5703125" style="45" customWidth="1"/>
    <col min="12042" max="12042" width="11.85546875" style="45" customWidth="1"/>
    <col min="12043" max="12043" width="10.28515625" style="45" customWidth="1"/>
    <col min="12044" max="12044" width="9.28515625" style="45" customWidth="1"/>
    <col min="12045" max="12045" width="9.42578125" style="45" customWidth="1"/>
    <col min="12046" max="12046" width="9.140625" style="45" customWidth="1"/>
    <col min="12047" max="12047" width="9.28515625" style="45" customWidth="1"/>
    <col min="12048" max="12048" width="9.42578125" style="45" customWidth="1"/>
    <col min="12049" max="12049" width="9.7109375" style="45" customWidth="1"/>
    <col min="12050" max="12050" width="9.5703125" style="45" customWidth="1"/>
    <col min="12051" max="12051" width="9.28515625" style="45" customWidth="1"/>
    <col min="12052" max="12052" width="8.5703125" style="45" customWidth="1"/>
    <col min="12053" max="12053" width="8.85546875" style="45" customWidth="1"/>
    <col min="12054" max="12054" width="9.7109375" style="45" customWidth="1"/>
    <col min="12055" max="12055" width="8.7109375" style="45" customWidth="1"/>
    <col min="12056" max="12056" width="13.5703125" style="45" customWidth="1"/>
    <col min="12057" max="12057" width="16.28515625" style="45" customWidth="1"/>
    <col min="12058" max="12075" width="9.42578125" style="45" customWidth="1"/>
    <col min="12076" max="12079" width="10.28515625" style="45" customWidth="1"/>
    <col min="12080" max="12080" width="9.140625" style="45" customWidth="1"/>
    <col min="12081" max="12100" width="0" style="45" hidden="1" customWidth="1"/>
    <col min="12101" max="12110" width="11.42578125" style="45" customWidth="1"/>
    <col min="12111" max="12115" width="10.28515625" style="45" customWidth="1"/>
    <col min="12116" max="12124" width="9.42578125" style="45" customWidth="1"/>
    <col min="12125" max="12288" width="11.42578125" style="45"/>
    <col min="12289" max="12289" width="35.42578125" style="45" customWidth="1"/>
    <col min="12290" max="12290" width="23.5703125" style="45" customWidth="1"/>
    <col min="12291" max="12291" width="15" style="45" customWidth="1"/>
    <col min="12292" max="12292" width="15.7109375" style="45" customWidth="1"/>
    <col min="12293" max="12293" width="13.42578125" style="45" customWidth="1"/>
    <col min="12294" max="12294" width="13.5703125" style="45" customWidth="1"/>
    <col min="12295" max="12295" width="14.7109375" style="45" customWidth="1"/>
    <col min="12296" max="12296" width="13.85546875" style="45" customWidth="1"/>
    <col min="12297" max="12297" width="12.5703125" style="45" customWidth="1"/>
    <col min="12298" max="12298" width="11.85546875" style="45" customWidth="1"/>
    <col min="12299" max="12299" width="10.28515625" style="45" customWidth="1"/>
    <col min="12300" max="12300" width="9.28515625" style="45" customWidth="1"/>
    <col min="12301" max="12301" width="9.42578125" style="45" customWidth="1"/>
    <col min="12302" max="12302" width="9.140625" style="45" customWidth="1"/>
    <col min="12303" max="12303" width="9.28515625" style="45" customWidth="1"/>
    <col min="12304" max="12304" width="9.42578125" style="45" customWidth="1"/>
    <col min="12305" max="12305" width="9.7109375" style="45" customWidth="1"/>
    <col min="12306" max="12306" width="9.5703125" style="45" customWidth="1"/>
    <col min="12307" max="12307" width="9.28515625" style="45" customWidth="1"/>
    <col min="12308" max="12308" width="8.5703125" style="45" customWidth="1"/>
    <col min="12309" max="12309" width="8.85546875" style="45" customWidth="1"/>
    <col min="12310" max="12310" width="9.7109375" style="45" customWidth="1"/>
    <col min="12311" max="12311" width="8.7109375" style="45" customWidth="1"/>
    <col min="12312" max="12312" width="13.5703125" style="45" customWidth="1"/>
    <col min="12313" max="12313" width="16.28515625" style="45" customWidth="1"/>
    <col min="12314" max="12331" width="9.42578125" style="45" customWidth="1"/>
    <col min="12332" max="12335" width="10.28515625" style="45" customWidth="1"/>
    <col min="12336" max="12336" width="9.140625" style="45" customWidth="1"/>
    <col min="12337" max="12356" width="0" style="45" hidden="1" customWidth="1"/>
    <col min="12357" max="12366" width="11.42578125" style="45" customWidth="1"/>
    <col min="12367" max="12371" width="10.28515625" style="45" customWidth="1"/>
    <col min="12372" max="12380" width="9.42578125" style="45" customWidth="1"/>
    <col min="12381" max="12544" width="11.42578125" style="45"/>
    <col min="12545" max="12545" width="35.42578125" style="45" customWidth="1"/>
    <col min="12546" max="12546" width="23.5703125" style="45" customWidth="1"/>
    <col min="12547" max="12547" width="15" style="45" customWidth="1"/>
    <col min="12548" max="12548" width="15.7109375" style="45" customWidth="1"/>
    <col min="12549" max="12549" width="13.42578125" style="45" customWidth="1"/>
    <col min="12550" max="12550" width="13.5703125" style="45" customWidth="1"/>
    <col min="12551" max="12551" width="14.7109375" style="45" customWidth="1"/>
    <col min="12552" max="12552" width="13.85546875" style="45" customWidth="1"/>
    <col min="12553" max="12553" width="12.5703125" style="45" customWidth="1"/>
    <col min="12554" max="12554" width="11.85546875" style="45" customWidth="1"/>
    <col min="12555" max="12555" width="10.28515625" style="45" customWidth="1"/>
    <col min="12556" max="12556" width="9.28515625" style="45" customWidth="1"/>
    <col min="12557" max="12557" width="9.42578125" style="45" customWidth="1"/>
    <col min="12558" max="12558" width="9.140625" style="45" customWidth="1"/>
    <col min="12559" max="12559" width="9.28515625" style="45" customWidth="1"/>
    <col min="12560" max="12560" width="9.42578125" style="45" customWidth="1"/>
    <col min="12561" max="12561" width="9.7109375" style="45" customWidth="1"/>
    <col min="12562" max="12562" width="9.5703125" style="45" customWidth="1"/>
    <col min="12563" max="12563" width="9.28515625" style="45" customWidth="1"/>
    <col min="12564" max="12564" width="8.5703125" style="45" customWidth="1"/>
    <col min="12565" max="12565" width="8.85546875" style="45" customWidth="1"/>
    <col min="12566" max="12566" width="9.7109375" style="45" customWidth="1"/>
    <col min="12567" max="12567" width="8.7109375" style="45" customWidth="1"/>
    <col min="12568" max="12568" width="13.5703125" style="45" customWidth="1"/>
    <col min="12569" max="12569" width="16.28515625" style="45" customWidth="1"/>
    <col min="12570" max="12587" width="9.42578125" style="45" customWidth="1"/>
    <col min="12588" max="12591" width="10.28515625" style="45" customWidth="1"/>
    <col min="12592" max="12592" width="9.140625" style="45" customWidth="1"/>
    <col min="12593" max="12612" width="0" style="45" hidden="1" customWidth="1"/>
    <col min="12613" max="12622" width="11.42578125" style="45" customWidth="1"/>
    <col min="12623" max="12627" width="10.28515625" style="45" customWidth="1"/>
    <col min="12628" max="12636" width="9.42578125" style="45" customWidth="1"/>
    <col min="12637" max="12800" width="11.42578125" style="45"/>
    <col min="12801" max="12801" width="35.42578125" style="45" customWidth="1"/>
    <col min="12802" max="12802" width="23.5703125" style="45" customWidth="1"/>
    <col min="12803" max="12803" width="15" style="45" customWidth="1"/>
    <col min="12804" max="12804" width="15.7109375" style="45" customWidth="1"/>
    <col min="12805" max="12805" width="13.42578125" style="45" customWidth="1"/>
    <col min="12806" max="12806" width="13.5703125" style="45" customWidth="1"/>
    <col min="12807" max="12807" width="14.7109375" style="45" customWidth="1"/>
    <col min="12808" max="12808" width="13.85546875" style="45" customWidth="1"/>
    <col min="12809" max="12809" width="12.5703125" style="45" customWidth="1"/>
    <col min="12810" max="12810" width="11.85546875" style="45" customWidth="1"/>
    <col min="12811" max="12811" width="10.28515625" style="45" customWidth="1"/>
    <col min="12812" max="12812" width="9.28515625" style="45" customWidth="1"/>
    <col min="12813" max="12813" width="9.42578125" style="45" customWidth="1"/>
    <col min="12814" max="12814" width="9.140625" style="45" customWidth="1"/>
    <col min="12815" max="12815" width="9.28515625" style="45" customWidth="1"/>
    <col min="12816" max="12816" width="9.42578125" style="45" customWidth="1"/>
    <col min="12817" max="12817" width="9.7109375" style="45" customWidth="1"/>
    <col min="12818" max="12818" width="9.5703125" style="45" customWidth="1"/>
    <col min="12819" max="12819" width="9.28515625" style="45" customWidth="1"/>
    <col min="12820" max="12820" width="8.5703125" style="45" customWidth="1"/>
    <col min="12821" max="12821" width="8.85546875" style="45" customWidth="1"/>
    <col min="12822" max="12822" width="9.7109375" style="45" customWidth="1"/>
    <col min="12823" max="12823" width="8.7109375" style="45" customWidth="1"/>
    <col min="12824" max="12824" width="13.5703125" style="45" customWidth="1"/>
    <col min="12825" max="12825" width="16.28515625" style="45" customWidth="1"/>
    <col min="12826" max="12843" width="9.42578125" style="45" customWidth="1"/>
    <col min="12844" max="12847" width="10.28515625" style="45" customWidth="1"/>
    <col min="12848" max="12848" width="9.140625" style="45" customWidth="1"/>
    <col min="12849" max="12868" width="0" style="45" hidden="1" customWidth="1"/>
    <col min="12869" max="12878" width="11.42578125" style="45" customWidth="1"/>
    <col min="12879" max="12883" width="10.28515625" style="45" customWidth="1"/>
    <col min="12884" max="12892" width="9.42578125" style="45" customWidth="1"/>
    <col min="12893" max="13056" width="11.42578125" style="45"/>
    <col min="13057" max="13057" width="35.42578125" style="45" customWidth="1"/>
    <col min="13058" max="13058" width="23.5703125" style="45" customWidth="1"/>
    <col min="13059" max="13059" width="15" style="45" customWidth="1"/>
    <col min="13060" max="13060" width="15.7109375" style="45" customWidth="1"/>
    <col min="13061" max="13061" width="13.42578125" style="45" customWidth="1"/>
    <col min="13062" max="13062" width="13.5703125" style="45" customWidth="1"/>
    <col min="13063" max="13063" width="14.7109375" style="45" customWidth="1"/>
    <col min="13064" max="13064" width="13.85546875" style="45" customWidth="1"/>
    <col min="13065" max="13065" width="12.5703125" style="45" customWidth="1"/>
    <col min="13066" max="13066" width="11.85546875" style="45" customWidth="1"/>
    <col min="13067" max="13067" width="10.28515625" style="45" customWidth="1"/>
    <col min="13068" max="13068" width="9.28515625" style="45" customWidth="1"/>
    <col min="13069" max="13069" width="9.42578125" style="45" customWidth="1"/>
    <col min="13070" max="13070" width="9.140625" style="45" customWidth="1"/>
    <col min="13071" max="13071" width="9.28515625" style="45" customWidth="1"/>
    <col min="13072" max="13072" width="9.42578125" style="45" customWidth="1"/>
    <col min="13073" max="13073" width="9.7109375" style="45" customWidth="1"/>
    <col min="13074" max="13074" width="9.5703125" style="45" customWidth="1"/>
    <col min="13075" max="13075" width="9.28515625" style="45" customWidth="1"/>
    <col min="13076" max="13076" width="8.5703125" style="45" customWidth="1"/>
    <col min="13077" max="13077" width="8.85546875" style="45" customWidth="1"/>
    <col min="13078" max="13078" width="9.7109375" style="45" customWidth="1"/>
    <col min="13079" max="13079" width="8.7109375" style="45" customWidth="1"/>
    <col min="13080" max="13080" width="13.5703125" style="45" customWidth="1"/>
    <col min="13081" max="13081" width="16.28515625" style="45" customWidth="1"/>
    <col min="13082" max="13099" width="9.42578125" style="45" customWidth="1"/>
    <col min="13100" max="13103" width="10.28515625" style="45" customWidth="1"/>
    <col min="13104" max="13104" width="9.140625" style="45" customWidth="1"/>
    <col min="13105" max="13124" width="0" style="45" hidden="1" customWidth="1"/>
    <col min="13125" max="13134" width="11.42578125" style="45" customWidth="1"/>
    <col min="13135" max="13139" width="10.28515625" style="45" customWidth="1"/>
    <col min="13140" max="13148" width="9.42578125" style="45" customWidth="1"/>
    <col min="13149" max="13312" width="11.42578125" style="45"/>
    <col min="13313" max="13313" width="35.42578125" style="45" customWidth="1"/>
    <col min="13314" max="13314" width="23.5703125" style="45" customWidth="1"/>
    <col min="13315" max="13315" width="15" style="45" customWidth="1"/>
    <col min="13316" max="13316" width="15.7109375" style="45" customWidth="1"/>
    <col min="13317" max="13317" width="13.42578125" style="45" customWidth="1"/>
    <col min="13318" max="13318" width="13.5703125" style="45" customWidth="1"/>
    <col min="13319" max="13319" width="14.7109375" style="45" customWidth="1"/>
    <col min="13320" max="13320" width="13.85546875" style="45" customWidth="1"/>
    <col min="13321" max="13321" width="12.5703125" style="45" customWidth="1"/>
    <col min="13322" max="13322" width="11.85546875" style="45" customWidth="1"/>
    <col min="13323" max="13323" width="10.28515625" style="45" customWidth="1"/>
    <col min="13324" max="13324" width="9.28515625" style="45" customWidth="1"/>
    <col min="13325" max="13325" width="9.42578125" style="45" customWidth="1"/>
    <col min="13326" max="13326" width="9.140625" style="45" customWidth="1"/>
    <col min="13327" max="13327" width="9.28515625" style="45" customWidth="1"/>
    <col min="13328" max="13328" width="9.42578125" style="45" customWidth="1"/>
    <col min="13329" max="13329" width="9.7109375" style="45" customWidth="1"/>
    <col min="13330" max="13330" width="9.5703125" style="45" customWidth="1"/>
    <col min="13331" max="13331" width="9.28515625" style="45" customWidth="1"/>
    <col min="13332" max="13332" width="8.5703125" style="45" customWidth="1"/>
    <col min="13333" max="13333" width="8.85546875" style="45" customWidth="1"/>
    <col min="13334" max="13334" width="9.7109375" style="45" customWidth="1"/>
    <col min="13335" max="13335" width="8.7109375" style="45" customWidth="1"/>
    <col min="13336" max="13336" width="13.5703125" style="45" customWidth="1"/>
    <col min="13337" max="13337" width="16.28515625" style="45" customWidth="1"/>
    <col min="13338" max="13355" width="9.42578125" style="45" customWidth="1"/>
    <col min="13356" max="13359" width="10.28515625" style="45" customWidth="1"/>
    <col min="13360" max="13360" width="9.140625" style="45" customWidth="1"/>
    <col min="13361" max="13380" width="0" style="45" hidden="1" customWidth="1"/>
    <col min="13381" max="13390" width="11.42578125" style="45" customWidth="1"/>
    <col min="13391" max="13395" width="10.28515625" style="45" customWidth="1"/>
    <col min="13396" max="13404" width="9.42578125" style="45" customWidth="1"/>
    <col min="13405" max="13568" width="11.42578125" style="45"/>
    <col min="13569" max="13569" width="35.42578125" style="45" customWidth="1"/>
    <col min="13570" max="13570" width="23.5703125" style="45" customWidth="1"/>
    <col min="13571" max="13571" width="15" style="45" customWidth="1"/>
    <col min="13572" max="13572" width="15.7109375" style="45" customWidth="1"/>
    <col min="13573" max="13573" width="13.42578125" style="45" customWidth="1"/>
    <col min="13574" max="13574" width="13.5703125" style="45" customWidth="1"/>
    <col min="13575" max="13575" width="14.7109375" style="45" customWidth="1"/>
    <col min="13576" max="13576" width="13.85546875" style="45" customWidth="1"/>
    <col min="13577" max="13577" width="12.5703125" style="45" customWidth="1"/>
    <col min="13578" max="13578" width="11.85546875" style="45" customWidth="1"/>
    <col min="13579" max="13579" width="10.28515625" style="45" customWidth="1"/>
    <col min="13580" max="13580" width="9.28515625" style="45" customWidth="1"/>
    <col min="13581" max="13581" width="9.42578125" style="45" customWidth="1"/>
    <col min="13582" max="13582" width="9.140625" style="45" customWidth="1"/>
    <col min="13583" max="13583" width="9.28515625" style="45" customWidth="1"/>
    <col min="13584" max="13584" width="9.42578125" style="45" customWidth="1"/>
    <col min="13585" max="13585" width="9.7109375" style="45" customWidth="1"/>
    <col min="13586" max="13586" width="9.5703125" style="45" customWidth="1"/>
    <col min="13587" max="13587" width="9.28515625" style="45" customWidth="1"/>
    <col min="13588" max="13588" width="8.5703125" style="45" customWidth="1"/>
    <col min="13589" max="13589" width="8.85546875" style="45" customWidth="1"/>
    <col min="13590" max="13590" width="9.7109375" style="45" customWidth="1"/>
    <col min="13591" max="13591" width="8.7109375" style="45" customWidth="1"/>
    <col min="13592" max="13592" width="13.5703125" style="45" customWidth="1"/>
    <col min="13593" max="13593" width="16.28515625" style="45" customWidth="1"/>
    <col min="13594" max="13611" width="9.42578125" style="45" customWidth="1"/>
    <col min="13612" max="13615" width="10.28515625" style="45" customWidth="1"/>
    <col min="13616" max="13616" width="9.140625" style="45" customWidth="1"/>
    <col min="13617" max="13636" width="0" style="45" hidden="1" customWidth="1"/>
    <col min="13637" max="13646" width="11.42578125" style="45" customWidth="1"/>
    <col min="13647" max="13651" width="10.28515625" style="45" customWidth="1"/>
    <col min="13652" max="13660" width="9.42578125" style="45" customWidth="1"/>
    <col min="13661" max="13824" width="11.42578125" style="45"/>
    <col min="13825" max="13825" width="35.42578125" style="45" customWidth="1"/>
    <col min="13826" max="13826" width="23.5703125" style="45" customWidth="1"/>
    <col min="13827" max="13827" width="15" style="45" customWidth="1"/>
    <col min="13828" max="13828" width="15.7109375" style="45" customWidth="1"/>
    <col min="13829" max="13829" width="13.42578125" style="45" customWidth="1"/>
    <col min="13830" max="13830" width="13.5703125" style="45" customWidth="1"/>
    <col min="13831" max="13831" width="14.7109375" style="45" customWidth="1"/>
    <col min="13832" max="13832" width="13.85546875" style="45" customWidth="1"/>
    <col min="13833" max="13833" width="12.5703125" style="45" customWidth="1"/>
    <col min="13834" max="13834" width="11.85546875" style="45" customWidth="1"/>
    <col min="13835" max="13835" width="10.28515625" style="45" customWidth="1"/>
    <col min="13836" max="13836" width="9.28515625" style="45" customWidth="1"/>
    <col min="13837" max="13837" width="9.42578125" style="45" customWidth="1"/>
    <col min="13838" max="13838" width="9.140625" style="45" customWidth="1"/>
    <col min="13839" max="13839" width="9.28515625" style="45" customWidth="1"/>
    <col min="13840" max="13840" width="9.42578125" style="45" customWidth="1"/>
    <col min="13841" max="13841" width="9.7109375" style="45" customWidth="1"/>
    <col min="13842" max="13842" width="9.5703125" style="45" customWidth="1"/>
    <col min="13843" max="13843" width="9.28515625" style="45" customWidth="1"/>
    <col min="13844" max="13844" width="8.5703125" style="45" customWidth="1"/>
    <col min="13845" max="13845" width="8.85546875" style="45" customWidth="1"/>
    <col min="13846" max="13846" width="9.7109375" style="45" customWidth="1"/>
    <col min="13847" max="13847" width="8.7109375" style="45" customWidth="1"/>
    <col min="13848" max="13848" width="13.5703125" style="45" customWidth="1"/>
    <col min="13849" max="13849" width="16.28515625" style="45" customWidth="1"/>
    <col min="13850" max="13867" width="9.42578125" style="45" customWidth="1"/>
    <col min="13868" max="13871" width="10.28515625" style="45" customWidth="1"/>
    <col min="13872" max="13872" width="9.140625" style="45" customWidth="1"/>
    <col min="13873" max="13892" width="0" style="45" hidden="1" customWidth="1"/>
    <col min="13893" max="13902" width="11.42578125" style="45" customWidth="1"/>
    <col min="13903" max="13907" width="10.28515625" style="45" customWidth="1"/>
    <col min="13908" max="13916" width="9.42578125" style="45" customWidth="1"/>
    <col min="13917" max="14080" width="11.42578125" style="45"/>
    <col min="14081" max="14081" width="35.42578125" style="45" customWidth="1"/>
    <col min="14082" max="14082" width="23.5703125" style="45" customWidth="1"/>
    <col min="14083" max="14083" width="15" style="45" customWidth="1"/>
    <col min="14084" max="14084" width="15.7109375" style="45" customWidth="1"/>
    <col min="14085" max="14085" width="13.42578125" style="45" customWidth="1"/>
    <col min="14086" max="14086" width="13.5703125" style="45" customWidth="1"/>
    <col min="14087" max="14087" width="14.7109375" style="45" customWidth="1"/>
    <col min="14088" max="14088" width="13.85546875" style="45" customWidth="1"/>
    <col min="14089" max="14089" width="12.5703125" style="45" customWidth="1"/>
    <col min="14090" max="14090" width="11.85546875" style="45" customWidth="1"/>
    <col min="14091" max="14091" width="10.28515625" style="45" customWidth="1"/>
    <col min="14092" max="14092" width="9.28515625" style="45" customWidth="1"/>
    <col min="14093" max="14093" width="9.42578125" style="45" customWidth="1"/>
    <col min="14094" max="14094" width="9.140625" style="45" customWidth="1"/>
    <col min="14095" max="14095" width="9.28515625" style="45" customWidth="1"/>
    <col min="14096" max="14096" width="9.42578125" style="45" customWidth="1"/>
    <col min="14097" max="14097" width="9.7109375" style="45" customWidth="1"/>
    <col min="14098" max="14098" width="9.5703125" style="45" customWidth="1"/>
    <col min="14099" max="14099" width="9.28515625" style="45" customWidth="1"/>
    <col min="14100" max="14100" width="8.5703125" style="45" customWidth="1"/>
    <col min="14101" max="14101" width="8.85546875" style="45" customWidth="1"/>
    <col min="14102" max="14102" width="9.7109375" style="45" customWidth="1"/>
    <col min="14103" max="14103" width="8.7109375" style="45" customWidth="1"/>
    <col min="14104" max="14104" width="13.5703125" style="45" customWidth="1"/>
    <col min="14105" max="14105" width="16.28515625" style="45" customWidth="1"/>
    <col min="14106" max="14123" width="9.42578125" style="45" customWidth="1"/>
    <col min="14124" max="14127" width="10.28515625" style="45" customWidth="1"/>
    <col min="14128" max="14128" width="9.140625" style="45" customWidth="1"/>
    <col min="14129" max="14148" width="0" style="45" hidden="1" customWidth="1"/>
    <col min="14149" max="14158" width="11.42578125" style="45" customWidth="1"/>
    <col min="14159" max="14163" width="10.28515625" style="45" customWidth="1"/>
    <col min="14164" max="14172" width="9.42578125" style="45" customWidth="1"/>
    <col min="14173" max="14336" width="11.42578125" style="45"/>
    <col min="14337" max="14337" width="35.42578125" style="45" customWidth="1"/>
    <col min="14338" max="14338" width="23.5703125" style="45" customWidth="1"/>
    <col min="14339" max="14339" width="15" style="45" customWidth="1"/>
    <col min="14340" max="14340" width="15.7109375" style="45" customWidth="1"/>
    <col min="14341" max="14341" width="13.42578125" style="45" customWidth="1"/>
    <col min="14342" max="14342" width="13.5703125" style="45" customWidth="1"/>
    <col min="14343" max="14343" width="14.7109375" style="45" customWidth="1"/>
    <col min="14344" max="14344" width="13.85546875" style="45" customWidth="1"/>
    <col min="14345" max="14345" width="12.5703125" style="45" customWidth="1"/>
    <col min="14346" max="14346" width="11.85546875" style="45" customWidth="1"/>
    <col min="14347" max="14347" width="10.28515625" style="45" customWidth="1"/>
    <col min="14348" max="14348" width="9.28515625" style="45" customWidth="1"/>
    <col min="14349" max="14349" width="9.42578125" style="45" customWidth="1"/>
    <col min="14350" max="14350" width="9.140625" style="45" customWidth="1"/>
    <col min="14351" max="14351" width="9.28515625" style="45" customWidth="1"/>
    <col min="14352" max="14352" width="9.42578125" style="45" customWidth="1"/>
    <col min="14353" max="14353" width="9.7109375" style="45" customWidth="1"/>
    <col min="14354" max="14354" width="9.5703125" style="45" customWidth="1"/>
    <col min="14355" max="14355" width="9.28515625" style="45" customWidth="1"/>
    <col min="14356" max="14356" width="8.5703125" style="45" customWidth="1"/>
    <col min="14357" max="14357" width="8.85546875" style="45" customWidth="1"/>
    <col min="14358" max="14358" width="9.7109375" style="45" customWidth="1"/>
    <col min="14359" max="14359" width="8.7109375" style="45" customWidth="1"/>
    <col min="14360" max="14360" width="13.5703125" style="45" customWidth="1"/>
    <col min="14361" max="14361" width="16.28515625" style="45" customWidth="1"/>
    <col min="14362" max="14379" width="9.42578125" style="45" customWidth="1"/>
    <col min="14380" max="14383" width="10.28515625" style="45" customWidth="1"/>
    <col min="14384" max="14384" width="9.140625" style="45" customWidth="1"/>
    <col min="14385" max="14404" width="0" style="45" hidden="1" customWidth="1"/>
    <col min="14405" max="14414" width="11.42578125" style="45" customWidth="1"/>
    <col min="14415" max="14419" width="10.28515625" style="45" customWidth="1"/>
    <col min="14420" max="14428" width="9.42578125" style="45" customWidth="1"/>
    <col min="14429" max="14592" width="11.42578125" style="45"/>
    <col min="14593" max="14593" width="35.42578125" style="45" customWidth="1"/>
    <col min="14594" max="14594" width="23.5703125" style="45" customWidth="1"/>
    <col min="14595" max="14595" width="15" style="45" customWidth="1"/>
    <col min="14596" max="14596" width="15.7109375" style="45" customWidth="1"/>
    <col min="14597" max="14597" width="13.42578125" style="45" customWidth="1"/>
    <col min="14598" max="14598" width="13.5703125" style="45" customWidth="1"/>
    <col min="14599" max="14599" width="14.7109375" style="45" customWidth="1"/>
    <col min="14600" max="14600" width="13.85546875" style="45" customWidth="1"/>
    <col min="14601" max="14601" width="12.5703125" style="45" customWidth="1"/>
    <col min="14602" max="14602" width="11.85546875" style="45" customWidth="1"/>
    <col min="14603" max="14603" width="10.28515625" style="45" customWidth="1"/>
    <col min="14604" max="14604" width="9.28515625" style="45" customWidth="1"/>
    <col min="14605" max="14605" width="9.42578125" style="45" customWidth="1"/>
    <col min="14606" max="14606" width="9.140625" style="45" customWidth="1"/>
    <col min="14607" max="14607" width="9.28515625" style="45" customWidth="1"/>
    <col min="14608" max="14608" width="9.42578125" style="45" customWidth="1"/>
    <col min="14609" max="14609" width="9.7109375" style="45" customWidth="1"/>
    <col min="14610" max="14610" width="9.5703125" style="45" customWidth="1"/>
    <col min="14611" max="14611" width="9.28515625" style="45" customWidth="1"/>
    <col min="14612" max="14612" width="8.5703125" style="45" customWidth="1"/>
    <col min="14613" max="14613" width="8.85546875" style="45" customWidth="1"/>
    <col min="14614" max="14614" width="9.7109375" style="45" customWidth="1"/>
    <col min="14615" max="14615" width="8.7109375" style="45" customWidth="1"/>
    <col min="14616" max="14616" width="13.5703125" style="45" customWidth="1"/>
    <col min="14617" max="14617" width="16.28515625" style="45" customWidth="1"/>
    <col min="14618" max="14635" width="9.42578125" style="45" customWidth="1"/>
    <col min="14636" max="14639" width="10.28515625" style="45" customWidth="1"/>
    <col min="14640" max="14640" width="9.140625" style="45" customWidth="1"/>
    <col min="14641" max="14660" width="0" style="45" hidden="1" customWidth="1"/>
    <col min="14661" max="14670" width="11.42578125" style="45" customWidth="1"/>
    <col min="14671" max="14675" width="10.28515625" style="45" customWidth="1"/>
    <col min="14676" max="14684" width="9.42578125" style="45" customWidth="1"/>
    <col min="14685" max="14848" width="11.42578125" style="45"/>
    <col min="14849" max="14849" width="35.42578125" style="45" customWidth="1"/>
    <col min="14850" max="14850" width="23.5703125" style="45" customWidth="1"/>
    <col min="14851" max="14851" width="15" style="45" customWidth="1"/>
    <col min="14852" max="14852" width="15.7109375" style="45" customWidth="1"/>
    <col min="14853" max="14853" width="13.42578125" style="45" customWidth="1"/>
    <col min="14854" max="14854" width="13.5703125" style="45" customWidth="1"/>
    <col min="14855" max="14855" width="14.7109375" style="45" customWidth="1"/>
    <col min="14856" max="14856" width="13.85546875" style="45" customWidth="1"/>
    <col min="14857" max="14857" width="12.5703125" style="45" customWidth="1"/>
    <col min="14858" max="14858" width="11.85546875" style="45" customWidth="1"/>
    <col min="14859" max="14859" width="10.28515625" style="45" customWidth="1"/>
    <col min="14860" max="14860" width="9.28515625" style="45" customWidth="1"/>
    <col min="14861" max="14861" width="9.42578125" style="45" customWidth="1"/>
    <col min="14862" max="14862" width="9.140625" style="45" customWidth="1"/>
    <col min="14863" max="14863" width="9.28515625" style="45" customWidth="1"/>
    <col min="14864" max="14864" width="9.42578125" style="45" customWidth="1"/>
    <col min="14865" max="14865" width="9.7109375" style="45" customWidth="1"/>
    <col min="14866" max="14866" width="9.5703125" style="45" customWidth="1"/>
    <col min="14867" max="14867" width="9.28515625" style="45" customWidth="1"/>
    <col min="14868" max="14868" width="8.5703125" style="45" customWidth="1"/>
    <col min="14869" max="14869" width="8.85546875" style="45" customWidth="1"/>
    <col min="14870" max="14870" width="9.7109375" style="45" customWidth="1"/>
    <col min="14871" max="14871" width="8.7109375" style="45" customWidth="1"/>
    <col min="14872" max="14872" width="13.5703125" style="45" customWidth="1"/>
    <col min="14873" max="14873" width="16.28515625" style="45" customWidth="1"/>
    <col min="14874" max="14891" width="9.42578125" style="45" customWidth="1"/>
    <col min="14892" max="14895" width="10.28515625" style="45" customWidth="1"/>
    <col min="14896" max="14896" width="9.140625" style="45" customWidth="1"/>
    <col min="14897" max="14916" width="0" style="45" hidden="1" customWidth="1"/>
    <col min="14917" max="14926" width="11.42578125" style="45" customWidth="1"/>
    <col min="14927" max="14931" width="10.28515625" style="45" customWidth="1"/>
    <col min="14932" max="14940" width="9.42578125" style="45" customWidth="1"/>
    <col min="14941" max="15104" width="11.42578125" style="45"/>
    <col min="15105" max="15105" width="35.42578125" style="45" customWidth="1"/>
    <col min="15106" max="15106" width="23.5703125" style="45" customWidth="1"/>
    <col min="15107" max="15107" width="15" style="45" customWidth="1"/>
    <col min="15108" max="15108" width="15.7109375" style="45" customWidth="1"/>
    <col min="15109" max="15109" width="13.42578125" style="45" customWidth="1"/>
    <col min="15110" max="15110" width="13.5703125" style="45" customWidth="1"/>
    <col min="15111" max="15111" width="14.7109375" style="45" customWidth="1"/>
    <col min="15112" max="15112" width="13.85546875" style="45" customWidth="1"/>
    <col min="15113" max="15113" width="12.5703125" style="45" customWidth="1"/>
    <col min="15114" max="15114" width="11.85546875" style="45" customWidth="1"/>
    <col min="15115" max="15115" width="10.28515625" style="45" customWidth="1"/>
    <col min="15116" max="15116" width="9.28515625" style="45" customWidth="1"/>
    <col min="15117" max="15117" width="9.42578125" style="45" customWidth="1"/>
    <col min="15118" max="15118" width="9.140625" style="45" customWidth="1"/>
    <col min="15119" max="15119" width="9.28515625" style="45" customWidth="1"/>
    <col min="15120" max="15120" width="9.42578125" style="45" customWidth="1"/>
    <col min="15121" max="15121" width="9.7109375" style="45" customWidth="1"/>
    <col min="15122" max="15122" width="9.5703125" style="45" customWidth="1"/>
    <col min="15123" max="15123" width="9.28515625" style="45" customWidth="1"/>
    <col min="15124" max="15124" width="8.5703125" style="45" customWidth="1"/>
    <col min="15125" max="15125" width="8.85546875" style="45" customWidth="1"/>
    <col min="15126" max="15126" width="9.7109375" style="45" customWidth="1"/>
    <col min="15127" max="15127" width="8.7109375" style="45" customWidth="1"/>
    <col min="15128" max="15128" width="13.5703125" style="45" customWidth="1"/>
    <col min="15129" max="15129" width="16.28515625" style="45" customWidth="1"/>
    <col min="15130" max="15147" width="9.42578125" style="45" customWidth="1"/>
    <col min="15148" max="15151" width="10.28515625" style="45" customWidth="1"/>
    <col min="15152" max="15152" width="9.140625" style="45" customWidth="1"/>
    <col min="15153" max="15172" width="0" style="45" hidden="1" customWidth="1"/>
    <col min="15173" max="15182" width="11.42578125" style="45" customWidth="1"/>
    <col min="15183" max="15187" width="10.28515625" style="45" customWidth="1"/>
    <col min="15188" max="15196" width="9.42578125" style="45" customWidth="1"/>
    <col min="15197" max="15360" width="11.42578125" style="45"/>
    <col min="15361" max="15361" width="35.42578125" style="45" customWidth="1"/>
    <col min="15362" max="15362" width="23.5703125" style="45" customWidth="1"/>
    <col min="15363" max="15363" width="15" style="45" customWidth="1"/>
    <col min="15364" max="15364" width="15.7109375" style="45" customWidth="1"/>
    <col min="15365" max="15365" width="13.42578125" style="45" customWidth="1"/>
    <col min="15366" max="15366" width="13.5703125" style="45" customWidth="1"/>
    <col min="15367" max="15367" width="14.7109375" style="45" customWidth="1"/>
    <col min="15368" max="15368" width="13.85546875" style="45" customWidth="1"/>
    <col min="15369" max="15369" width="12.5703125" style="45" customWidth="1"/>
    <col min="15370" max="15370" width="11.85546875" style="45" customWidth="1"/>
    <col min="15371" max="15371" width="10.28515625" style="45" customWidth="1"/>
    <col min="15372" max="15372" width="9.28515625" style="45" customWidth="1"/>
    <col min="15373" max="15373" width="9.42578125" style="45" customWidth="1"/>
    <col min="15374" max="15374" width="9.140625" style="45" customWidth="1"/>
    <col min="15375" max="15375" width="9.28515625" style="45" customWidth="1"/>
    <col min="15376" max="15376" width="9.42578125" style="45" customWidth="1"/>
    <col min="15377" max="15377" width="9.7109375" style="45" customWidth="1"/>
    <col min="15378" max="15378" width="9.5703125" style="45" customWidth="1"/>
    <col min="15379" max="15379" width="9.28515625" style="45" customWidth="1"/>
    <col min="15380" max="15380" width="8.5703125" style="45" customWidth="1"/>
    <col min="15381" max="15381" width="8.85546875" style="45" customWidth="1"/>
    <col min="15382" max="15382" width="9.7109375" style="45" customWidth="1"/>
    <col min="15383" max="15383" width="8.7109375" style="45" customWidth="1"/>
    <col min="15384" max="15384" width="13.5703125" style="45" customWidth="1"/>
    <col min="15385" max="15385" width="16.28515625" style="45" customWidth="1"/>
    <col min="15386" max="15403" width="9.42578125" style="45" customWidth="1"/>
    <col min="15404" max="15407" width="10.28515625" style="45" customWidth="1"/>
    <col min="15408" max="15408" width="9.140625" style="45" customWidth="1"/>
    <col min="15409" max="15428" width="0" style="45" hidden="1" customWidth="1"/>
    <col min="15429" max="15438" width="11.42578125" style="45" customWidth="1"/>
    <col min="15439" max="15443" width="10.28515625" style="45" customWidth="1"/>
    <col min="15444" max="15452" width="9.42578125" style="45" customWidth="1"/>
    <col min="15453" max="15616" width="11.42578125" style="45"/>
    <col min="15617" max="15617" width="35.42578125" style="45" customWidth="1"/>
    <col min="15618" max="15618" width="23.5703125" style="45" customWidth="1"/>
    <col min="15619" max="15619" width="15" style="45" customWidth="1"/>
    <col min="15620" max="15620" width="15.7109375" style="45" customWidth="1"/>
    <col min="15621" max="15621" width="13.42578125" style="45" customWidth="1"/>
    <col min="15622" max="15622" width="13.5703125" style="45" customWidth="1"/>
    <col min="15623" max="15623" width="14.7109375" style="45" customWidth="1"/>
    <col min="15624" max="15624" width="13.85546875" style="45" customWidth="1"/>
    <col min="15625" max="15625" width="12.5703125" style="45" customWidth="1"/>
    <col min="15626" max="15626" width="11.85546875" style="45" customWidth="1"/>
    <col min="15627" max="15627" width="10.28515625" style="45" customWidth="1"/>
    <col min="15628" max="15628" width="9.28515625" style="45" customWidth="1"/>
    <col min="15629" max="15629" width="9.42578125" style="45" customWidth="1"/>
    <col min="15630" max="15630" width="9.140625" style="45" customWidth="1"/>
    <col min="15631" max="15631" width="9.28515625" style="45" customWidth="1"/>
    <col min="15632" max="15632" width="9.42578125" style="45" customWidth="1"/>
    <col min="15633" max="15633" width="9.7109375" style="45" customWidth="1"/>
    <col min="15634" max="15634" width="9.5703125" style="45" customWidth="1"/>
    <col min="15635" max="15635" width="9.28515625" style="45" customWidth="1"/>
    <col min="15636" max="15636" width="8.5703125" style="45" customWidth="1"/>
    <col min="15637" max="15637" width="8.85546875" style="45" customWidth="1"/>
    <col min="15638" max="15638" width="9.7109375" style="45" customWidth="1"/>
    <col min="15639" max="15639" width="8.7109375" style="45" customWidth="1"/>
    <col min="15640" max="15640" width="13.5703125" style="45" customWidth="1"/>
    <col min="15641" max="15641" width="16.28515625" style="45" customWidth="1"/>
    <col min="15642" max="15659" width="9.42578125" style="45" customWidth="1"/>
    <col min="15660" max="15663" width="10.28515625" style="45" customWidth="1"/>
    <col min="15664" max="15664" width="9.140625" style="45" customWidth="1"/>
    <col min="15665" max="15684" width="0" style="45" hidden="1" customWidth="1"/>
    <col min="15685" max="15694" width="11.42578125" style="45" customWidth="1"/>
    <col min="15695" max="15699" width="10.28515625" style="45" customWidth="1"/>
    <col min="15700" max="15708" width="9.42578125" style="45" customWidth="1"/>
    <col min="15709" max="15872" width="11.42578125" style="45"/>
    <col min="15873" max="15873" width="35.42578125" style="45" customWidth="1"/>
    <col min="15874" max="15874" width="23.5703125" style="45" customWidth="1"/>
    <col min="15875" max="15875" width="15" style="45" customWidth="1"/>
    <col min="15876" max="15876" width="15.7109375" style="45" customWidth="1"/>
    <col min="15877" max="15877" width="13.42578125" style="45" customWidth="1"/>
    <col min="15878" max="15878" width="13.5703125" style="45" customWidth="1"/>
    <col min="15879" max="15879" width="14.7109375" style="45" customWidth="1"/>
    <col min="15880" max="15880" width="13.85546875" style="45" customWidth="1"/>
    <col min="15881" max="15881" width="12.5703125" style="45" customWidth="1"/>
    <col min="15882" max="15882" width="11.85546875" style="45" customWidth="1"/>
    <col min="15883" max="15883" width="10.28515625" style="45" customWidth="1"/>
    <col min="15884" max="15884" width="9.28515625" style="45" customWidth="1"/>
    <col min="15885" max="15885" width="9.42578125" style="45" customWidth="1"/>
    <col min="15886" max="15886" width="9.140625" style="45" customWidth="1"/>
    <col min="15887" max="15887" width="9.28515625" style="45" customWidth="1"/>
    <col min="15888" max="15888" width="9.42578125" style="45" customWidth="1"/>
    <col min="15889" max="15889" width="9.7109375" style="45" customWidth="1"/>
    <col min="15890" max="15890" width="9.5703125" style="45" customWidth="1"/>
    <col min="15891" max="15891" width="9.28515625" style="45" customWidth="1"/>
    <col min="15892" max="15892" width="8.5703125" style="45" customWidth="1"/>
    <col min="15893" max="15893" width="8.85546875" style="45" customWidth="1"/>
    <col min="15894" max="15894" width="9.7109375" style="45" customWidth="1"/>
    <col min="15895" max="15895" width="8.7109375" style="45" customWidth="1"/>
    <col min="15896" max="15896" width="13.5703125" style="45" customWidth="1"/>
    <col min="15897" max="15897" width="16.28515625" style="45" customWidth="1"/>
    <col min="15898" max="15915" width="9.42578125" style="45" customWidth="1"/>
    <col min="15916" max="15919" width="10.28515625" style="45" customWidth="1"/>
    <col min="15920" max="15920" width="9.140625" style="45" customWidth="1"/>
    <col min="15921" max="15940" width="0" style="45" hidden="1" customWidth="1"/>
    <col min="15941" max="15950" width="11.42578125" style="45" customWidth="1"/>
    <col min="15951" max="15955" width="10.28515625" style="45" customWidth="1"/>
    <col min="15956" max="15964" width="9.42578125" style="45" customWidth="1"/>
    <col min="15965" max="16128" width="11.42578125" style="45"/>
    <col min="16129" max="16129" width="35.42578125" style="45" customWidth="1"/>
    <col min="16130" max="16130" width="23.5703125" style="45" customWidth="1"/>
    <col min="16131" max="16131" width="15" style="45" customWidth="1"/>
    <col min="16132" max="16132" width="15.7109375" style="45" customWidth="1"/>
    <col min="16133" max="16133" width="13.42578125" style="45" customWidth="1"/>
    <col min="16134" max="16134" width="13.5703125" style="45" customWidth="1"/>
    <col min="16135" max="16135" width="14.7109375" style="45" customWidth="1"/>
    <col min="16136" max="16136" width="13.85546875" style="45" customWidth="1"/>
    <col min="16137" max="16137" width="12.5703125" style="45" customWidth="1"/>
    <col min="16138" max="16138" width="11.85546875" style="45" customWidth="1"/>
    <col min="16139" max="16139" width="10.28515625" style="45" customWidth="1"/>
    <col min="16140" max="16140" width="9.28515625" style="45" customWidth="1"/>
    <col min="16141" max="16141" width="9.42578125" style="45" customWidth="1"/>
    <col min="16142" max="16142" width="9.140625" style="45" customWidth="1"/>
    <col min="16143" max="16143" width="9.28515625" style="45" customWidth="1"/>
    <col min="16144" max="16144" width="9.42578125" style="45" customWidth="1"/>
    <col min="16145" max="16145" width="9.7109375" style="45" customWidth="1"/>
    <col min="16146" max="16146" width="9.5703125" style="45" customWidth="1"/>
    <col min="16147" max="16147" width="9.28515625" style="45" customWidth="1"/>
    <col min="16148" max="16148" width="8.5703125" style="45" customWidth="1"/>
    <col min="16149" max="16149" width="8.85546875" style="45" customWidth="1"/>
    <col min="16150" max="16150" width="9.7109375" style="45" customWidth="1"/>
    <col min="16151" max="16151" width="8.7109375" style="45" customWidth="1"/>
    <col min="16152" max="16152" width="13.5703125" style="45" customWidth="1"/>
    <col min="16153" max="16153" width="16.28515625" style="45" customWidth="1"/>
    <col min="16154" max="16171" width="9.42578125" style="45" customWidth="1"/>
    <col min="16172" max="16175" width="10.28515625" style="45" customWidth="1"/>
    <col min="16176" max="16176" width="9.140625" style="45" customWidth="1"/>
    <col min="16177" max="16196" width="0" style="45" hidden="1" customWidth="1"/>
    <col min="16197" max="16206" width="11.42578125" style="45" customWidth="1"/>
    <col min="16207" max="16211" width="10.28515625" style="45" customWidth="1"/>
    <col min="16212" max="16220" width="9.42578125" style="45" customWidth="1"/>
    <col min="16221" max="16384" width="11.42578125" style="45"/>
  </cols>
  <sheetData>
    <row r="1" spans="1:81" s="43" customFormat="1" ht="14.25" x14ac:dyDescent="0.2">
      <c r="A1" s="365"/>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7"/>
      <c r="BZ1" s="367"/>
      <c r="CA1" s="367"/>
      <c r="CB1" s="367"/>
      <c r="CC1" s="44"/>
    </row>
    <row r="2" spans="1:81" s="43" customFormat="1" ht="14.25" x14ac:dyDescent="0.2">
      <c r="A2" s="365"/>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c r="AF2" s="366"/>
      <c r="AG2" s="366"/>
      <c r="AH2" s="366"/>
      <c r="AI2" s="366"/>
      <c r="AJ2" s="366"/>
      <c r="AK2" s="366"/>
      <c r="AL2" s="366"/>
      <c r="AM2" s="366"/>
      <c r="AN2" s="366"/>
      <c r="AO2" s="366"/>
      <c r="AP2" s="366"/>
      <c r="AQ2" s="366"/>
      <c r="AR2" s="366"/>
      <c r="AS2" s="366"/>
      <c r="AT2" s="366"/>
      <c r="AU2" s="366"/>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7"/>
      <c r="BZ2" s="367"/>
      <c r="CA2" s="367"/>
      <c r="CB2" s="367"/>
      <c r="CC2" s="44"/>
    </row>
    <row r="3" spans="1:81" s="43" customFormat="1" ht="14.25" x14ac:dyDescent="0.2">
      <c r="A3" s="365"/>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7"/>
      <c r="BZ3" s="367"/>
      <c r="CA3" s="367"/>
      <c r="CB3" s="367"/>
      <c r="CC3" s="44"/>
    </row>
    <row r="4" spans="1:81" s="43" customFormat="1" ht="14.25" x14ac:dyDescent="0.2">
      <c r="A4" s="36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6"/>
      <c r="BG4" s="366"/>
      <c r="BH4" s="366"/>
      <c r="BI4" s="366"/>
      <c r="BJ4" s="366"/>
      <c r="BK4" s="366"/>
      <c r="BL4" s="366"/>
      <c r="BM4" s="366"/>
      <c r="BN4" s="366"/>
      <c r="BO4" s="366"/>
      <c r="BP4" s="366"/>
      <c r="BQ4" s="366"/>
      <c r="BR4" s="366"/>
      <c r="BS4" s="366"/>
      <c r="BT4" s="366"/>
      <c r="BU4" s="366"/>
      <c r="BV4" s="366"/>
      <c r="BW4" s="366"/>
      <c r="BX4" s="366"/>
      <c r="BY4" s="367"/>
      <c r="BZ4" s="367"/>
      <c r="CA4" s="367"/>
      <c r="CB4" s="367"/>
      <c r="CC4" s="44"/>
    </row>
    <row r="5" spans="1:81" s="43" customFormat="1" ht="14.25" x14ac:dyDescent="0.2">
      <c r="A5" s="365"/>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7"/>
      <c r="BZ5" s="367"/>
      <c r="CA5" s="367"/>
      <c r="CB5" s="367"/>
      <c r="CC5" s="44"/>
    </row>
    <row r="6" spans="1:81" s="43" customFormat="1" ht="14.25" customHeight="1" x14ac:dyDescent="0.2">
      <c r="A6" s="927"/>
      <c r="B6" s="927"/>
      <c r="C6" s="927"/>
      <c r="D6" s="927"/>
      <c r="E6" s="927"/>
      <c r="F6" s="927"/>
      <c r="G6" s="927"/>
      <c r="H6" s="927"/>
      <c r="I6" s="927"/>
      <c r="J6" s="927"/>
      <c r="K6" s="927"/>
      <c r="L6" s="927"/>
      <c r="M6" s="927"/>
      <c r="N6" s="927"/>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c r="AP6" s="366"/>
      <c r="AQ6" s="366"/>
      <c r="AR6" s="366"/>
      <c r="AS6" s="366"/>
      <c r="AT6" s="366"/>
      <c r="AU6" s="366"/>
      <c r="AV6" s="366"/>
      <c r="AW6" s="366"/>
      <c r="AX6" s="366"/>
      <c r="AY6" s="366"/>
      <c r="AZ6" s="366"/>
      <c r="BA6" s="366"/>
      <c r="BB6" s="366"/>
      <c r="BC6" s="366"/>
      <c r="BD6" s="366"/>
      <c r="BE6" s="366"/>
      <c r="BF6" s="366"/>
      <c r="BG6" s="366"/>
      <c r="BH6" s="366"/>
      <c r="BI6" s="366"/>
      <c r="BJ6" s="366"/>
      <c r="BK6" s="366"/>
      <c r="BL6" s="366"/>
      <c r="BM6" s="366"/>
      <c r="BN6" s="366"/>
      <c r="BO6" s="366"/>
      <c r="BP6" s="366"/>
      <c r="BQ6" s="366"/>
      <c r="BR6" s="366"/>
      <c r="BS6" s="366"/>
      <c r="BT6" s="366"/>
      <c r="BU6" s="366"/>
      <c r="BV6" s="366"/>
      <c r="BW6" s="366"/>
      <c r="BX6" s="366"/>
      <c r="BY6" s="367"/>
      <c r="BZ6" s="367"/>
      <c r="CA6" s="367"/>
      <c r="CB6" s="367"/>
      <c r="CC6" s="44"/>
    </row>
    <row r="7" spans="1:81" s="43" customFormat="1" ht="14.25"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c r="AP7" s="366"/>
      <c r="AQ7" s="366"/>
      <c r="AR7" s="366"/>
      <c r="AS7" s="366"/>
      <c r="AT7" s="366"/>
      <c r="AU7" s="366"/>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7"/>
      <c r="BZ7" s="367"/>
      <c r="CA7" s="367"/>
      <c r="CB7" s="367"/>
      <c r="CC7" s="44"/>
    </row>
    <row r="8" spans="1:81" s="43" customFormat="1" ht="14.25" x14ac:dyDescent="0.2">
      <c r="A8" s="372"/>
      <c r="B8" s="371"/>
      <c r="C8" s="371"/>
      <c r="D8" s="371"/>
      <c r="E8" s="371"/>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6"/>
      <c r="BF8" s="366"/>
      <c r="BG8" s="366"/>
      <c r="BH8" s="366"/>
      <c r="BI8" s="366"/>
      <c r="BJ8" s="366"/>
      <c r="BK8" s="366"/>
      <c r="BL8" s="366"/>
      <c r="BM8" s="366"/>
      <c r="BN8" s="366"/>
      <c r="BO8" s="366"/>
      <c r="BP8" s="366"/>
      <c r="BQ8" s="366"/>
      <c r="BR8" s="366"/>
      <c r="BS8" s="366"/>
      <c r="BT8" s="366"/>
      <c r="BU8" s="366"/>
      <c r="BV8" s="366"/>
      <c r="BW8" s="366"/>
      <c r="BX8" s="366"/>
      <c r="BY8" s="367"/>
      <c r="BZ8" s="367"/>
      <c r="CA8" s="367"/>
      <c r="CB8" s="367"/>
      <c r="CC8" s="44"/>
    </row>
    <row r="9" spans="1:81" s="1" customFormat="1" ht="15.75" customHeight="1" x14ac:dyDescent="0.2">
      <c r="A9" s="373"/>
      <c r="B9" s="373"/>
      <c r="C9" s="374"/>
      <c r="D9" s="366"/>
      <c r="E9" s="366"/>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75"/>
      <c r="AR9" s="375"/>
      <c r="AS9" s="375"/>
      <c r="AT9" s="375"/>
      <c r="AU9" s="376"/>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7"/>
      <c r="BZ9" s="367"/>
      <c r="CA9" s="367"/>
      <c r="CB9" s="367"/>
    </row>
    <row r="10" spans="1:81" s="1" customFormat="1" ht="15.75" customHeight="1" x14ac:dyDescent="0.2">
      <c r="A10" s="895"/>
      <c r="B10" s="913"/>
      <c r="C10" s="914"/>
      <c r="D10" s="883"/>
      <c r="E10" s="888"/>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c r="AJ10" s="894"/>
      <c r="AK10" s="894"/>
      <c r="AL10" s="894"/>
      <c r="AM10" s="894"/>
      <c r="AN10" s="894"/>
      <c r="AO10" s="894"/>
      <c r="AP10" s="889"/>
      <c r="AQ10" s="888"/>
      <c r="AR10" s="894"/>
      <c r="AS10" s="894"/>
      <c r="AT10" s="895"/>
      <c r="AU10" s="377"/>
      <c r="AV10" s="366"/>
      <c r="AW10" s="366"/>
      <c r="AX10" s="366"/>
      <c r="AY10" s="366"/>
      <c r="AZ10" s="366"/>
      <c r="BA10" s="366"/>
      <c r="BB10" s="366"/>
      <c r="BC10" s="366"/>
      <c r="BD10" s="366"/>
      <c r="BE10" s="366"/>
      <c r="BF10" s="366"/>
      <c r="BG10" s="366"/>
      <c r="BH10" s="366"/>
      <c r="BI10" s="366"/>
      <c r="BJ10" s="366"/>
      <c r="BK10" s="366"/>
      <c r="BL10" s="366"/>
      <c r="BM10" s="366"/>
      <c r="BN10" s="366"/>
      <c r="BO10" s="366"/>
      <c r="BP10" s="366"/>
      <c r="BQ10" s="366"/>
      <c r="BR10" s="366"/>
      <c r="BS10" s="366"/>
      <c r="BT10" s="366"/>
      <c r="BU10" s="366"/>
      <c r="BV10" s="366"/>
      <c r="BW10" s="366"/>
      <c r="BX10" s="366"/>
      <c r="BY10" s="367"/>
      <c r="BZ10" s="367"/>
      <c r="CA10" s="367"/>
      <c r="CB10" s="367"/>
    </row>
    <row r="11" spans="1:81" s="1" customFormat="1" ht="39" customHeight="1" x14ac:dyDescent="0.2">
      <c r="A11" s="896"/>
      <c r="B11" s="932"/>
      <c r="C11" s="933"/>
      <c r="D11" s="884"/>
      <c r="E11" s="886"/>
      <c r="F11" s="887"/>
      <c r="G11" s="886"/>
      <c r="H11" s="887"/>
      <c r="I11" s="886"/>
      <c r="J11" s="887"/>
      <c r="K11" s="886"/>
      <c r="L11" s="887"/>
      <c r="M11" s="886"/>
      <c r="N11" s="887"/>
      <c r="O11" s="886"/>
      <c r="P11" s="887"/>
      <c r="Q11" s="886"/>
      <c r="R11" s="887"/>
      <c r="S11" s="886"/>
      <c r="T11" s="887"/>
      <c r="U11" s="886"/>
      <c r="V11" s="887"/>
      <c r="W11" s="886"/>
      <c r="X11" s="887"/>
      <c r="Y11" s="886"/>
      <c r="Z11" s="887"/>
      <c r="AA11" s="886"/>
      <c r="AB11" s="887"/>
      <c r="AC11" s="886"/>
      <c r="AD11" s="887"/>
      <c r="AE11" s="886"/>
      <c r="AF11" s="887"/>
      <c r="AG11" s="886"/>
      <c r="AH11" s="887"/>
      <c r="AI11" s="886"/>
      <c r="AJ11" s="887"/>
      <c r="AK11" s="886"/>
      <c r="AL11" s="887"/>
      <c r="AM11" s="886"/>
      <c r="AN11" s="887"/>
      <c r="AO11" s="888"/>
      <c r="AP11" s="889"/>
      <c r="AQ11" s="903"/>
      <c r="AR11" s="905"/>
      <c r="AS11" s="925"/>
      <c r="AT11" s="896"/>
      <c r="AU11" s="366"/>
      <c r="AV11" s="366"/>
      <c r="AW11" s="366"/>
      <c r="AX11" s="366"/>
      <c r="AY11" s="366"/>
      <c r="AZ11" s="366"/>
      <c r="BA11" s="366"/>
      <c r="BB11" s="366"/>
      <c r="BC11" s="366"/>
      <c r="BD11" s="366"/>
      <c r="BE11" s="366"/>
      <c r="BF11" s="366"/>
      <c r="BG11" s="366"/>
      <c r="BH11" s="366"/>
      <c r="BI11" s="366"/>
      <c r="BJ11" s="366"/>
      <c r="BK11" s="366"/>
      <c r="BL11" s="366"/>
      <c r="BM11" s="366"/>
      <c r="BN11" s="366"/>
      <c r="BO11" s="366"/>
      <c r="BP11" s="366"/>
      <c r="BQ11" s="366"/>
      <c r="BR11" s="366"/>
      <c r="BS11" s="366"/>
      <c r="BT11" s="366"/>
      <c r="BU11" s="366"/>
      <c r="BV11" s="366"/>
      <c r="BW11" s="366"/>
      <c r="BX11" s="366"/>
      <c r="BY11" s="367"/>
      <c r="BZ11" s="367"/>
      <c r="CA11" s="367"/>
      <c r="CB11" s="367"/>
    </row>
    <row r="12" spans="1:81" s="1" customFormat="1" ht="15.75" customHeight="1" x14ac:dyDescent="0.2">
      <c r="A12" s="897"/>
      <c r="B12" s="735"/>
      <c r="C12" s="735"/>
      <c r="D12" s="735"/>
      <c r="E12" s="378"/>
      <c r="F12" s="729"/>
      <c r="G12" s="378"/>
      <c r="H12" s="729"/>
      <c r="I12" s="378"/>
      <c r="J12" s="729"/>
      <c r="K12" s="378"/>
      <c r="L12" s="729"/>
      <c r="M12" s="378"/>
      <c r="N12" s="729"/>
      <c r="O12" s="378"/>
      <c r="P12" s="729"/>
      <c r="Q12" s="378"/>
      <c r="R12" s="729"/>
      <c r="S12" s="378"/>
      <c r="T12" s="729"/>
      <c r="U12" s="378"/>
      <c r="V12" s="729"/>
      <c r="W12" s="378"/>
      <c r="X12" s="729"/>
      <c r="Y12" s="378"/>
      <c r="Z12" s="729"/>
      <c r="AA12" s="378"/>
      <c r="AB12" s="729"/>
      <c r="AC12" s="378"/>
      <c r="AD12" s="729"/>
      <c r="AE12" s="378"/>
      <c r="AF12" s="729"/>
      <c r="AG12" s="378"/>
      <c r="AH12" s="729"/>
      <c r="AI12" s="378"/>
      <c r="AJ12" s="729"/>
      <c r="AK12" s="378"/>
      <c r="AL12" s="729"/>
      <c r="AM12" s="378"/>
      <c r="AN12" s="729"/>
      <c r="AO12" s="378"/>
      <c r="AP12" s="729"/>
      <c r="AQ12" s="904"/>
      <c r="AR12" s="906"/>
      <c r="AS12" s="926"/>
      <c r="AT12" s="897"/>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7"/>
      <c r="BZ12" s="367"/>
      <c r="CA12" s="367"/>
      <c r="CB12" s="367"/>
    </row>
    <row r="13" spans="1:81" s="1" customFormat="1" ht="24" customHeight="1" x14ac:dyDescent="0.2">
      <c r="A13" s="380"/>
      <c r="B13" s="380"/>
      <c r="C13" s="380"/>
      <c r="D13" s="380"/>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c r="AV13" s="366"/>
      <c r="AW13" s="366"/>
      <c r="AX13" s="366"/>
      <c r="AY13" s="366"/>
      <c r="AZ13" s="366"/>
      <c r="BA13" s="366"/>
      <c r="BB13" s="366"/>
      <c r="BC13" s="366"/>
      <c r="BD13" s="366"/>
      <c r="BE13" s="366"/>
      <c r="BF13" s="366"/>
      <c r="BG13" s="366"/>
      <c r="BH13" s="366"/>
      <c r="BI13" s="366"/>
      <c r="BJ13" s="366"/>
      <c r="BK13" s="366"/>
      <c r="BL13" s="366"/>
      <c r="BM13" s="366"/>
      <c r="BN13" s="366"/>
      <c r="BO13" s="366"/>
      <c r="BP13" s="366"/>
      <c r="BQ13" s="366"/>
      <c r="BR13" s="366"/>
      <c r="BS13" s="366"/>
      <c r="BT13" s="366"/>
      <c r="BU13" s="366"/>
      <c r="BV13" s="366"/>
      <c r="BW13" s="366"/>
      <c r="BX13" s="366"/>
      <c r="BY13" s="367"/>
      <c r="BZ13" s="367"/>
      <c r="CA13" s="367"/>
      <c r="CB13" s="367"/>
    </row>
    <row r="14" spans="1:81" s="1" customFormat="1" ht="27" customHeight="1" x14ac:dyDescent="0.2">
      <c r="A14" s="385"/>
      <c r="B14" s="385"/>
      <c r="C14" s="385"/>
      <c r="D14" s="386"/>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c r="AV14" s="366"/>
      <c r="AW14" s="366"/>
      <c r="AX14" s="366"/>
      <c r="AY14" s="366"/>
      <c r="AZ14" s="366"/>
      <c r="BA14" s="366"/>
      <c r="BB14" s="366"/>
      <c r="BC14" s="366"/>
      <c r="BD14" s="366"/>
      <c r="BE14" s="366"/>
      <c r="BF14" s="366"/>
      <c r="BG14" s="366"/>
      <c r="BH14" s="366"/>
      <c r="BI14" s="366"/>
      <c r="BJ14" s="366"/>
      <c r="BK14" s="366"/>
      <c r="BL14" s="366"/>
      <c r="BM14" s="366"/>
      <c r="BN14" s="366"/>
      <c r="BO14" s="366"/>
      <c r="BP14" s="366"/>
      <c r="BQ14" s="366"/>
      <c r="BR14" s="366"/>
      <c r="BS14" s="366"/>
      <c r="BT14" s="366"/>
      <c r="BU14" s="366"/>
      <c r="BV14" s="366"/>
      <c r="BW14" s="366"/>
      <c r="BX14" s="366"/>
      <c r="BY14" s="367"/>
      <c r="BZ14" s="367"/>
      <c r="CA14" s="367"/>
      <c r="CB14" s="367"/>
    </row>
    <row r="15" spans="1:81" s="1" customFormat="1" ht="24" customHeight="1" x14ac:dyDescent="0.2">
      <c r="A15" s="391"/>
      <c r="B15" s="391"/>
      <c r="C15" s="391"/>
      <c r="D15" s="392"/>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c r="AV15" s="366"/>
      <c r="AW15" s="366"/>
      <c r="AX15" s="366"/>
      <c r="AY15" s="366"/>
      <c r="AZ15" s="366"/>
      <c r="BA15" s="366"/>
      <c r="BB15" s="366"/>
      <c r="BC15" s="366"/>
      <c r="BD15" s="366"/>
      <c r="BE15" s="366"/>
      <c r="BF15" s="366"/>
      <c r="BG15" s="366"/>
      <c r="BH15" s="366"/>
      <c r="BI15" s="366"/>
      <c r="BJ15" s="366"/>
      <c r="BK15" s="366"/>
      <c r="BL15" s="366"/>
      <c r="BM15" s="366"/>
      <c r="BN15" s="366"/>
      <c r="BO15" s="366"/>
      <c r="BP15" s="366"/>
      <c r="BQ15" s="366"/>
      <c r="BR15" s="366"/>
      <c r="BS15" s="366"/>
      <c r="BT15" s="366"/>
      <c r="BU15" s="366"/>
      <c r="BV15" s="366"/>
      <c r="BW15" s="366"/>
      <c r="BX15" s="366"/>
      <c r="BY15" s="367"/>
      <c r="BZ15" s="367"/>
      <c r="CA15" s="367"/>
      <c r="CB15" s="367"/>
    </row>
    <row r="16" spans="1:81" s="1" customFormat="1" ht="24.75" customHeight="1" x14ac:dyDescent="0.2">
      <c r="A16" s="399"/>
      <c r="B16" s="399"/>
      <c r="C16" s="400"/>
      <c r="D16" s="401"/>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c r="AV16" s="366"/>
      <c r="AW16" s="366"/>
      <c r="AX16" s="366"/>
      <c r="AY16" s="366"/>
      <c r="AZ16" s="366"/>
      <c r="BA16" s="366"/>
      <c r="BB16" s="366"/>
      <c r="BC16" s="366"/>
      <c r="BD16" s="366"/>
      <c r="BE16" s="366"/>
      <c r="BF16" s="366"/>
      <c r="BG16" s="366"/>
      <c r="BH16" s="366"/>
      <c r="BI16" s="366"/>
      <c r="BJ16" s="366"/>
      <c r="BK16" s="366"/>
      <c r="BL16" s="366"/>
      <c r="BM16" s="366"/>
      <c r="BN16" s="366"/>
      <c r="BO16" s="366"/>
      <c r="BP16" s="366"/>
      <c r="BQ16" s="366"/>
      <c r="BR16" s="366"/>
      <c r="BS16" s="366"/>
      <c r="BT16" s="366"/>
      <c r="BU16" s="366"/>
      <c r="BV16" s="366"/>
      <c r="BW16" s="366"/>
      <c r="BX16" s="366"/>
      <c r="BY16" s="367"/>
      <c r="BZ16" s="367"/>
      <c r="CA16" s="367"/>
      <c r="CB16" s="367"/>
    </row>
    <row r="17" spans="1:81" s="1" customFormat="1" ht="24" customHeight="1" x14ac:dyDescent="0.2">
      <c r="A17" s="399"/>
      <c r="B17" s="403"/>
      <c r="C17" s="400"/>
      <c r="D17" s="401"/>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c r="AV17" s="366"/>
      <c r="AW17" s="366"/>
      <c r="AX17" s="366"/>
      <c r="AY17" s="366"/>
      <c r="AZ17" s="366"/>
      <c r="BA17" s="366"/>
      <c r="BB17" s="366"/>
      <c r="BC17" s="366"/>
      <c r="BD17" s="366"/>
      <c r="BE17" s="366"/>
      <c r="BF17" s="366"/>
      <c r="BG17" s="366"/>
      <c r="BH17" s="366"/>
      <c r="BI17" s="366"/>
      <c r="BJ17" s="366"/>
      <c r="BK17" s="366"/>
      <c r="BL17" s="366"/>
      <c r="BM17" s="366"/>
      <c r="BN17" s="366"/>
      <c r="BO17" s="366"/>
      <c r="BP17" s="366"/>
      <c r="BQ17" s="366"/>
      <c r="BR17" s="366"/>
      <c r="BS17" s="366"/>
      <c r="BT17" s="366"/>
      <c r="BU17" s="366"/>
      <c r="BV17" s="366"/>
      <c r="BW17" s="366"/>
      <c r="BX17" s="366"/>
      <c r="BY17" s="367"/>
      <c r="BZ17" s="367"/>
      <c r="CA17" s="367"/>
      <c r="CB17" s="367"/>
    </row>
    <row r="18" spans="1:81" s="1" customFormat="1" ht="15.75" customHeight="1" x14ac:dyDescent="0.2">
      <c r="A18" s="391"/>
      <c r="B18" s="400"/>
      <c r="C18" s="400"/>
      <c r="D18" s="392"/>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7"/>
      <c r="BZ18" s="367"/>
      <c r="CA18" s="367"/>
      <c r="CB18" s="367"/>
    </row>
    <row r="19" spans="1:81" s="1" customFormat="1" ht="46.5" customHeight="1" x14ac:dyDescent="0.2">
      <c r="A19" s="391"/>
      <c r="B19" s="400"/>
      <c r="C19" s="399"/>
      <c r="D19" s="412"/>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c r="AV19" s="366"/>
      <c r="AW19" s="366"/>
      <c r="AX19" s="366"/>
      <c r="AY19" s="366"/>
      <c r="AZ19" s="366"/>
      <c r="BA19" s="366"/>
      <c r="BB19" s="366"/>
      <c r="BC19" s="366"/>
      <c r="BD19" s="366"/>
      <c r="BE19" s="366"/>
      <c r="BF19" s="366"/>
      <c r="BG19" s="366"/>
      <c r="BH19" s="366"/>
      <c r="BI19" s="366"/>
      <c r="BJ19" s="366"/>
      <c r="BK19" s="366"/>
      <c r="BL19" s="366"/>
      <c r="BM19" s="366"/>
      <c r="BN19" s="366"/>
      <c r="BO19" s="366"/>
      <c r="BP19" s="366"/>
      <c r="BQ19" s="366"/>
      <c r="BR19" s="366"/>
      <c r="BS19" s="366"/>
      <c r="BT19" s="366"/>
      <c r="BU19" s="366"/>
      <c r="BV19" s="366"/>
      <c r="BW19" s="366"/>
      <c r="BX19" s="366"/>
      <c r="BY19" s="367"/>
      <c r="BZ19" s="367"/>
      <c r="CA19" s="367"/>
      <c r="CB19" s="367"/>
    </row>
    <row r="20" spans="1:81" s="1" customFormat="1" ht="15" customHeight="1" x14ac:dyDescent="0.2">
      <c r="A20" s="391"/>
      <c r="B20" s="415"/>
      <c r="C20" s="416"/>
      <c r="D20" s="417"/>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c r="AV20" s="366"/>
      <c r="AW20" s="366"/>
      <c r="AX20" s="366"/>
      <c r="AY20" s="366"/>
      <c r="AZ20" s="366"/>
      <c r="BA20" s="366"/>
      <c r="BB20" s="366"/>
      <c r="BC20" s="366"/>
      <c r="BD20" s="366"/>
      <c r="BE20" s="366"/>
      <c r="BF20" s="366"/>
      <c r="BG20" s="366"/>
      <c r="BH20" s="366"/>
      <c r="BI20" s="366"/>
      <c r="BJ20" s="366"/>
      <c r="BK20" s="366"/>
      <c r="BL20" s="366"/>
      <c r="BM20" s="366"/>
      <c r="BN20" s="366"/>
      <c r="BO20" s="366"/>
      <c r="BP20" s="366"/>
      <c r="BQ20" s="366"/>
      <c r="BR20" s="366"/>
      <c r="BS20" s="366"/>
      <c r="BT20" s="366"/>
      <c r="BU20" s="366"/>
      <c r="BV20" s="366"/>
      <c r="BW20" s="366"/>
      <c r="BX20" s="366"/>
      <c r="BY20" s="367"/>
      <c r="BZ20" s="367"/>
      <c r="CA20" s="367"/>
      <c r="CB20" s="367"/>
    </row>
    <row r="21" spans="1:81" s="1" customFormat="1" ht="15" customHeight="1" x14ac:dyDescent="0.2">
      <c r="A21" s="380"/>
      <c r="B21" s="415"/>
      <c r="C21" s="415"/>
      <c r="D21" s="380"/>
      <c r="E21" s="426"/>
      <c r="F21" s="427"/>
      <c r="G21" s="426"/>
      <c r="H21" s="428"/>
      <c r="I21" s="426"/>
      <c r="J21" s="428"/>
      <c r="K21" s="426"/>
      <c r="L21" s="428"/>
      <c r="M21" s="426"/>
      <c r="N21" s="428"/>
      <c r="O21" s="426"/>
      <c r="P21" s="428"/>
      <c r="Q21" s="426"/>
      <c r="R21" s="428"/>
      <c r="S21" s="426"/>
      <c r="T21" s="428"/>
      <c r="U21" s="426"/>
      <c r="V21" s="428"/>
      <c r="W21" s="426"/>
      <c r="X21" s="428"/>
      <c r="Y21" s="426"/>
      <c r="Z21" s="428"/>
      <c r="AA21" s="426"/>
      <c r="AB21" s="428"/>
      <c r="AC21" s="426"/>
      <c r="AD21" s="428"/>
      <c r="AE21" s="426"/>
      <c r="AF21" s="428"/>
      <c r="AG21" s="426"/>
      <c r="AH21" s="428"/>
      <c r="AI21" s="426"/>
      <c r="AJ21" s="428"/>
      <c r="AK21" s="426"/>
      <c r="AL21" s="428"/>
      <c r="AM21" s="426"/>
      <c r="AN21" s="428"/>
      <c r="AO21" s="429"/>
      <c r="AP21" s="428"/>
      <c r="AQ21" s="426"/>
      <c r="AR21" s="428"/>
      <c r="AS21" s="428"/>
      <c r="AT21" s="428"/>
      <c r="AU21" s="367"/>
      <c r="AV21" s="366"/>
      <c r="AW21" s="366"/>
      <c r="AX21" s="366"/>
      <c r="AY21" s="366"/>
      <c r="AZ21" s="366"/>
      <c r="BA21" s="366"/>
      <c r="BB21" s="366"/>
      <c r="BC21" s="366"/>
      <c r="BD21" s="366"/>
      <c r="BE21" s="366"/>
      <c r="BF21" s="366"/>
      <c r="BG21" s="366"/>
      <c r="BH21" s="366"/>
      <c r="BI21" s="366"/>
      <c r="BJ21" s="366"/>
      <c r="BK21" s="366"/>
      <c r="BL21" s="366"/>
      <c r="BM21" s="366"/>
      <c r="BN21" s="366"/>
      <c r="BO21" s="366"/>
      <c r="BP21" s="366"/>
      <c r="BQ21" s="366"/>
      <c r="BR21" s="366"/>
      <c r="BS21" s="366"/>
      <c r="BT21" s="366"/>
      <c r="BU21" s="366"/>
      <c r="BV21" s="366"/>
      <c r="BW21" s="366"/>
      <c r="BX21" s="366"/>
      <c r="BY21" s="367"/>
      <c r="BZ21" s="367"/>
      <c r="CA21" s="367"/>
      <c r="CB21" s="367"/>
    </row>
    <row r="22" spans="1:81" s="1" customFormat="1" ht="15" customHeight="1" x14ac:dyDescent="0.2">
      <c r="A22" s="430"/>
      <c r="B22" s="400"/>
      <c r="C22" s="400"/>
      <c r="D22" s="431"/>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c r="AV22" s="366"/>
      <c r="AW22" s="366"/>
      <c r="AX22" s="366"/>
      <c r="AY22" s="366"/>
      <c r="AZ22" s="366"/>
      <c r="BA22" s="366"/>
      <c r="BB22" s="366"/>
      <c r="BC22" s="366"/>
      <c r="BD22" s="366"/>
      <c r="BE22" s="366"/>
      <c r="BF22" s="366"/>
      <c r="BG22" s="366"/>
      <c r="BH22" s="366"/>
      <c r="BI22" s="366"/>
      <c r="BJ22" s="366"/>
      <c r="BK22" s="366"/>
      <c r="BL22" s="366"/>
      <c r="BM22" s="366"/>
      <c r="BN22" s="366"/>
      <c r="BO22" s="366"/>
      <c r="BP22" s="366"/>
      <c r="BQ22" s="366"/>
      <c r="BR22" s="366"/>
      <c r="BS22" s="366"/>
      <c r="BT22" s="366"/>
      <c r="BU22" s="366"/>
      <c r="BV22" s="366"/>
      <c r="BW22" s="366"/>
      <c r="BX22" s="366"/>
      <c r="BY22" s="367"/>
      <c r="BZ22" s="367"/>
      <c r="CA22" s="367"/>
      <c r="CB22" s="367"/>
    </row>
    <row r="23" spans="1:81" s="1" customFormat="1" ht="15" customHeight="1" x14ac:dyDescent="0.2">
      <c r="A23" s="391"/>
      <c r="B23" s="399"/>
      <c r="C23" s="399"/>
      <c r="D23" s="392"/>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c r="AV23" s="366"/>
      <c r="AW23" s="366"/>
      <c r="AX23" s="366"/>
      <c r="AY23" s="366"/>
      <c r="AZ23" s="366"/>
      <c r="BA23" s="366"/>
      <c r="BB23" s="366"/>
      <c r="BC23" s="366"/>
      <c r="BD23" s="366"/>
      <c r="BE23" s="366"/>
      <c r="BF23" s="366"/>
      <c r="BG23" s="366"/>
      <c r="BH23" s="366"/>
      <c r="BI23" s="366"/>
      <c r="BJ23" s="366"/>
      <c r="BK23" s="366"/>
      <c r="BL23" s="366"/>
      <c r="BM23" s="366"/>
      <c r="BN23" s="366"/>
      <c r="BO23" s="366"/>
      <c r="BP23" s="366"/>
      <c r="BQ23" s="366"/>
      <c r="BR23" s="366"/>
      <c r="BS23" s="366"/>
      <c r="BT23" s="366"/>
      <c r="BU23" s="366"/>
      <c r="BV23" s="366"/>
      <c r="BW23" s="366"/>
      <c r="BX23" s="366"/>
      <c r="BY23" s="367"/>
      <c r="BZ23" s="367"/>
      <c r="CA23" s="367"/>
      <c r="CB23" s="367"/>
    </row>
    <row r="24" spans="1:81" s="49" customFormat="1" ht="50.25" customHeight="1" x14ac:dyDescent="0.2">
      <c r="A24" s="433"/>
      <c r="B24" s="403"/>
      <c r="C24" s="403"/>
      <c r="D24" s="412"/>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7"/>
      <c r="BZ24" s="367"/>
      <c r="CA24" s="367"/>
      <c r="CB24" s="367"/>
      <c r="CC24" s="62"/>
    </row>
    <row r="25" spans="1:81" s="49" customFormat="1" ht="15" customHeight="1" x14ac:dyDescent="0.2">
      <c r="A25" s="437"/>
      <c r="B25" s="399"/>
      <c r="C25" s="399"/>
      <c r="D25" s="392"/>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c r="AV25" s="366"/>
      <c r="AW25" s="366"/>
      <c r="AX25" s="366"/>
      <c r="AY25" s="366"/>
      <c r="AZ25" s="366"/>
      <c r="BA25" s="366"/>
      <c r="BB25" s="366"/>
      <c r="BC25" s="366"/>
      <c r="BD25" s="366"/>
      <c r="BE25" s="366"/>
      <c r="BF25" s="366"/>
      <c r="BG25" s="366"/>
      <c r="BH25" s="366"/>
      <c r="BI25" s="366"/>
      <c r="BJ25" s="366"/>
      <c r="BK25" s="366"/>
      <c r="BL25" s="366"/>
      <c r="BM25" s="366"/>
      <c r="BN25" s="366"/>
      <c r="BO25" s="366"/>
      <c r="BP25" s="366"/>
      <c r="BQ25" s="366"/>
      <c r="BR25" s="366"/>
      <c r="BS25" s="366"/>
      <c r="BT25" s="366"/>
      <c r="BU25" s="366"/>
      <c r="BV25" s="366"/>
      <c r="BW25" s="366"/>
      <c r="BX25" s="366"/>
      <c r="BY25" s="367"/>
      <c r="BZ25" s="367"/>
      <c r="CA25" s="367"/>
      <c r="CB25" s="367"/>
      <c r="CC25" s="62"/>
    </row>
    <row r="26" spans="1:81" s="49" customFormat="1" ht="49.5" customHeight="1" x14ac:dyDescent="0.2">
      <c r="A26" s="438"/>
      <c r="B26" s="399"/>
      <c r="C26" s="399"/>
      <c r="D26" s="392"/>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c r="AV26" s="366"/>
      <c r="AW26" s="366"/>
      <c r="AX26" s="366"/>
      <c r="AY26" s="366"/>
      <c r="AZ26" s="366"/>
      <c r="BA26" s="366"/>
      <c r="BB26" s="366"/>
      <c r="BC26" s="366"/>
      <c r="BD26" s="366"/>
      <c r="BE26" s="366"/>
      <c r="BF26" s="366"/>
      <c r="BG26" s="366"/>
      <c r="BH26" s="366"/>
      <c r="BI26" s="366"/>
      <c r="BJ26" s="366"/>
      <c r="BK26" s="366"/>
      <c r="BL26" s="366"/>
      <c r="BM26" s="366"/>
      <c r="BN26" s="366"/>
      <c r="BO26" s="366"/>
      <c r="BP26" s="366"/>
      <c r="BQ26" s="366"/>
      <c r="BR26" s="366"/>
      <c r="BS26" s="366"/>
      <c r="BT26" s="366"/>
      <c r="BU26" s="366"/>
      <c r="BV26" s="366"/>
      <c r="BW26" s="366"/>
      <c r="BX26" s="366"/>
      <c r="BY26" s="367"/>
      <c r="BZ26" s="367"/>
      <c r="CA26" s="367"/>
      <c r="CB26" s="367"/>
      <c r="CC26" s="62"/>
    </row>
    <row r="27" spans="1:81" s="49" customFormat="1" ht="14.25" x14ac:dyDescent="0.2">
      <c r="A27" s="439"/>
      <c r="B27" s="415"/>
      <c r="C27" s="415"/>
      <c r="D27" s="440"/>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c r="AV27" s="366"/>
      <c r="AW27" s="366"/>
      <c r="AX27" s="366"/>
      <c r="AY27" s="366"/>
      <c r="AZ27" s="366"/>
      <c r="BA27" s="366"/>
      <c r="BB27" s="366"/>
      <c r="BC27" s="366"/>
      <c r="BD27" s="366"/>
      <c r="BE27" s="366"/>
      <c r="BF27" s="366"/>
      <c r="BG27" s="366"/>
      <c r="BH27" s="366"/>
      <c r="BI27" s="366"/>
      <c r="BJ27" s="366"/>
      <c r="BK27" s="366"/>
      <c r="BL27" s="366"/>
      <c r="BM27" s="366"/>
      <c r="BN27" s="366"/>
      <c r="BO27" s="366"/>
      <c r="BP27" s="366"/>
      <c r="BQ27" s="366"/>
      <c r="BR27" s="366"/>
      <c r="BS27" s="366"/>
      <c r="BT27" s="366"/>
      <c r="BU27" s="366"/>
      <c r="BV27" s="366"/>
      <c r="BW27" s="366"/>
      <c r="BX27" s="366"/>
      <c r="BY27" s="367"/>
      <c r="BZ27" s="367"/>
      <c r="CA27" s="367"/>
      <c r="CB27" s="367"/>
      <c r="CC27" s="62"/>
    </row>
    <row r="28" spans="1:81" s="49" customFormat="1" ht="20.25" customHeight="1" x14ac:dyDescent="0.2">
      <c r="A28" s="442"/>
      <c r="B28" s="442"/>
      <c r="C28" s="443"/>
      <c r="D28" s="442"/>
      <c r="E28" s="442"/>
      <c r="F28" s="443"/>
      <c r="G28" s="443"/>
      <c r="H28" s="443"/>
      <c r="I28" s="443"/>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6"/>
      <c r="BI28" s="366"/>
      <c r="BJ28" s="366"/>
      <c r="BK28" s="366"/>
      <c r="BL28" s="366"/>
      <c r="BM28" s="366"/>
      <c r="BN28" s="366"/>
      <c r="BO28" s="366"/>
      <c r="BP28" s="366"/>
      <c r="BQ28" s="366"/>
      <c r="BR28" s="366"/>
      <c r="BS28" s="366"/>
      <c r="BT28" s="366"/>
      <c r="BU28" s="366"/>
      <c r="BV28" s="366"/>
      <c r="BW28" s="366"/>
      <c r="BX28" s="366"/>
      <c r="BY28" s="367"/>
      <c r="BZ28" s="367"/>
      <c r="CA28" s="367"/>
      <c r="CB28" s="367"/>
      <c r="CC28" s="62"/>
    </row>
    <row r="29" spans="1:81" s="49" customFormat="1" ht="22.5" customHeight="1" x14ac:dyDescent="0.2">
      <c r="A29" s="736"/>
      <c r="B29" s="886"/>
      <c r="C29" s="887"/>
      <c r="D29" s="734"/>
      <c r="E29" s="445"/>
      <c r="F29" s="445"/>
      <c r="G29" s="445"/>
      <c r="H29" s="730"/>
      <c r="I29" s="732"/>
      <c r="J29" s="366"/>
      <c r="K29" s="366"/>
      <c r="L29" s="366"/>
      <c r="M29" s="366"/>
      <c r="N29" s="366"/>
      <c r="O29" s="366"/>
      <c r="P29" s="366"/>
      <c r="Q29" s="366"/>
      <c r="R29" s="366"/>
      <c r="S29" s="366"/>
      <c r="T29" s="366"/>
      <c r="U29" s="366"/>
      <c r="V29" s="366"/>
      <c r="W29" s="366"/>
      <c r="X29" s="366"/>
      <c r="Y29" s="366"/>
      <c r="Z29" s="366"/>
      <c r="AA29" s="366"/>
      <c r="AB29" s="366"/>
      <c r="AC29" s="366"/>
      <c r="AD29" s="366"/>
      <c r="AE29" s="366"/>
      <c r="AF29" s="366"/>
      <c r="AG29" s="366"/>
      <c r="AH29" s="366"/>
      <c r="AI29" s="366"/>
      <c r="AJ29" s="366"/>
      <c r="AK29" s="366"/>
      <c r="AL29" s="366"/>
      <c r="AM29" s="366"/>
      <c r="AN29" s="366"/>
      <c r="AO29" s="366"/>
      <c r="AP29" s="366"/>
      <c r="AQ29" s="366"/>
      <c r="AR29" s="366"/>
      <c r="AS29" s="366"/>
      <c r="AT29" s="366"/>
      <c r="AU29" s="366"/>
      <c r="AV29" s="366"/>
      <c r="AW29" s="366"/>
      <c r="AX29" s="366"/>
      <c r="AY29" s="366"/>
      <c r="AZ29" s="366"/>
      <c r="BA29" s="366"/>
      <c r="BB29" s="366"/>
      <c r="BC29" s="366"/>
      <c r="BD29" s="366"/>
      <c r="BE29" s="366"/>
      <c r="BF29" s="366"/>
      <c r="BG29" s="366"/>
      <c r="BH29" s="366"/>
      <c r="BI29" s="366"/>
      <c r="BJ29" s="366"/>
      <c r="BK29" s="366"/>
      <c r="BL29" s="366"/>
      <c r="BM29" s="366"/>
      <c r="BN29" s="366"/>
      <c r="BO29" s="366"/>
      <c r="BP29" s="366"/>
      <c r="BQ29" s="366"/>
      <c r="BR29" s="366"/>
      <c r="BS29" s="366"/>
      <c r="BT29" s="366"/>
      <c r="BU29" s="366"/>
      <c r="BV29" s="366"/>
      <c r="BW29" s="366"/>
      <c r="BX29" s="366"/>
      <c r="BY29" s="367"/>
      <c r="BZ29" s="367"/>
      <c r="CA29" s="367"/>
      <c r="CB29" s="367"/>
      <c r="CC29" s="62"/>
    </row>
    <row r="30" spans="1:81" s="49" customFormat="1" ht="23.25" customHeight="1" x14ac:dyDescent="0.2">
      <c r="A30" s="934"/>
      <c r="B30" s="935"/>
      <c r="C30" s="936"/>
      <c r="D30" s="447"/>
      <c r="E30" s="448"/>
      <c r="F30" s="449"/>
      <c r="G30" s="450"/>
      <c r="H30" s="451"/>
      <c r="I30" s="452"/>
      <c r="J30" s="453"/>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7"/>
      <c r="BZ30" s="367"/>
      <c r="CA30" s="367"/>
      <c r="CB30" s="367"/>
      <c r="CC30" s="62"/>
    </row>
    <row r="31" spans="1:81" s="49" customFormat="1" ht="13.5" customHeight="1" x14ac:dyDescent="0.2">
      <c r="A31" s="872"/>
      <c r="B31" s="923"/>
      <c r="C31" s="924"/>
      <c r="D31" s="454"/>
      <c r="E31" s="455"/>
      <c r="F31" s="456"/>
      <c r="G31" s="457"/>
      <c r="H31" s="458"/>
      <c r="I31" s="458"/>
      <c r="J31" s="453"/>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7"/>
      <c r="BZ31" s="367"/>
      <c r="CA31" s="367"/>
      <c r="CB31" s="367"/>
      <c r="CC31" s="62"/>
    </row>
    <row r="32" spans="1:81" s="49" customFormat="1" ht="16.5" customHeight="1" x14ac:dyDescent="0.2">
      <c r="A32" s="873"/>
      <c r="B32" s="928"/>
      <c r="C32" s="929"/>
      <c r="D32" s="459"/>
      <c r="E32" s="455"/>
      <c r="F32" s="456"/>
      <c r="G32" s="457"/>
      <c r="H32" s="458"/>
      <c r="I32" s="458"/>
      <c r="J32" s="453"/>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66"/>
      <c r="BM32" s="366"/>
      <c r="BN32" s="366"/>
      <c r="BO32" s="366"/>
      <c r="BP32" s="366"/>
      <c r="BQ32" s="366"/>
      <c r="BR32" s="366"/>
      <c r="BS32" s="366"/>
      <c r="BT32" s="366"/>
      <c r="BU32" s="366"/>
      <c r="BV32" s="366"/>
      <c r="BW32" s="366"/>
      <c r="BX32" s="366"/>
      <c r="BY32" s="367"/>
      <c r="BZ32" s="367"/>
      <c r="CA32" s="367"/>
      <c r="CB32" s="367"/>
      <c r="CC32" s="62"/>
    </row>
    <row r="33" spans="1:81" s="49" customFormat="1" ht="16.5" customHeight="1" x14ac:dyDescent="0.2">
      <c r="A33" s="873"/>
      <c r="B33" s="930"/>
      <c r="C33" s="931"/>
      <c r="D33" s="459"/>
      <c r="E33" s="455"/>
      <c r="F33" s="456"/>
      <c r="G33" s="457"/>
      <c r="H33" s="458"/>
      <c r="I33" s="458"/>
      <c r="J33" s="453"/>
      <c r="K33" s="366"/>
      <c r="L33" s="366"/>
      <c r="M33" s="366"/>
      <c r="N33" s="366"/>
      <c r="O33" s="366"/>
      <c r="P33" s="366"/>
      <c r="Q33" s="366"/>
      <c r="R33" s="366"/>
      <c r="S33" s="366"/>
      <c r="T33" s="366"/>
      <c r="U33" s="366"/>
      <c r="V33" s="366"/>
      <c r="W33" s="366"/>
      <c r="X33" s="366"/>
      <c r="Y33" s="366"/>
      <c r="Z33" s="366"/>
      <c r="AA33" s="366"/>
      <c r="AB33" s="366"/>
      <c r="AC33" s="366"/>
      <c r="AD33" s="366"/>
      <c r="AE33" s="366"/>
      <c r="AF33" s="366"/>
      <c r="AG33" s="366"/>
      <c r="AH33" s="366"/>
      <c r="AI33" s="366"/>
      <c r="AJ33" s="366"/>
      <c r="AK33" s="366"/>
      <c r="AL33" s="366"/>
      <c r="AM33" s="366"/>
      <c r="AN33" s="366"/>
      <c r="AO33" s="366"/>
      <c r="AP33" s="366"/>
      <c r="AQ33" s="366"/>
      <c r="AR33" s="366"/>
      <c r="AS33" s="366"/>
      <c r="AT33" s="366"/>
      <c r="AU33" s="366"/>
      <c r="AV33" s="366"/>
      <c r="AW33" s="366"/>
      <c r="AX33" s="366"/>
      <c r="AY33" s="366"/>
      <c r="AZ33" s="366"/>
      <c r="BA33" s="366"/>
      <c r="BB33" s="366"/>
      <c r="BC33" s="366"/>
      <c r="BD33" s="366"/>
      <c r="BE33" s="366"/>
      <c r="BF33" s="366"/>
      <c r="BG33" s="366"/>
      <c r="BH33" s="366"/>
      <c r="BI33" s="366"/>
      <c r="BJ33" s="366"/>
      <c r="BK33" s="366"/>
      <c r="BL33" s="366"/>
      <c r="BM33" s="366"/>
      <c r="BN33" s="366"/>
      <c r="BO33" s="366"/>
      <c r="BP33" s="366"/>
      <c r="BQ33" s="366"/>
      <c r="BR33" s="366"/>
      <c r="BS33" s="366"/>
      <c r="BT33" s="366"/>
      <c r="BU33" s="366"/>
      <c r="BV33" s="366"/>
      <c r="BW33" s="366"/>
      <c r="BX33" s="366"/>
      <c r="BY33" s="367"/>
      <c r="BZ33" s="367"/>
      <c r="CA33" s="367"/>
      <c r="CB33" s="367"/>
      <c r="CC33" s="62"/>
    </row>
    <row r="34" spans="1:81" s="49" customFormat="1" ht="15" customHeight="1" x14ac:dyDescent="0.2">
      <c r="A34" s="873"/>
      <c r="B34" s="928"/>
      <c r="C34" s="929"/>
      <c r="D34" s="459"/>
      <c r="E34" s="455"/>
      <c r="F34" s="456"/>
      <c r="G34" s="457"/>
      <c r="H34" s="458"/>
      <c r="I34" s="458"/>
      <c r="J34" s="453"/>
      <c r="K34" s="366"/>
      <c r="L34" s="366"/>
      <c r="M34" s="366"/>
      <c r="N34" s="366"/>
      <c r="O34" s="366"/>
      <c r="P34" s="366"/>
      <c r="Q34" s="366"/>
      <c r="R34" s="366"/>
      <c r="S34" s="366"/>
      <c r="T34" s="366"/>
      <c r="U34" s="366"/>
      <c r="V34" s="366"/>
      <c r="W34" s="366"/>
      <c r="X34" s="366"/>
      <c r="Y34" s="366"/>
      <c r="Z34" s="366"/>
      <c r="AA34" s="366"/>
      <c r="AB34" s="366"/>
      <c r="AC34" s="366"/>
      <c r="AD34" s="366"/>
      <c r="AE34" s="366"/>
      <c r="AF34" s="366"/>
      <c r="AG34" s="366"/>
      <c r="AH34" s="366"/>
      <c r="AI34" s="366"/>
      <c r="AJ34" s="366"/>
      <c r="AK34" s="366"/>
      <c r="AL34" s="366"/>
      <c r="AM34" s="366"/>
      <c r="AN34" s="366"/>
      <c r="AO34" s="366"/>
      <c r="AP34" s="366"/>
      <c r="AQ34" s="366"/>
      <c r="AR34" s="366"/>
      <c r="AS34" s="366"/>
      <c r="AT34" s="366"/>
      <c r="AU34" s="366"/>
      <c r="AV34" s="366"/>
      <c r="AW34" s="366"/>
      <c r="AX34" s="366"/>
      <c r="AY34" s="366"/>
      <c r="AZ34" s="366"/>
      <c r="BA34" s="366"/>
      <c r="BB34" s="366"/>
      <c r="BC34" s="366"/>
      <c r="BD34" s="366"/>
      <c r="BE34" s="366"/>
      <c r="BF34" s="366"/>
      <c r="BG34" s="366"/>
      <c r="BH34" s="366"/>
      <c r="BI34" s="366"/>
      <c r="BJ34" s="366"/>
      <c r="BK34" s="366"/>
      <c r="BL34" s="366"/>
      <c r="BM34" s="366"/>
      <c r="BN34" s="366"/>
      <c r="BO34" s="366"/>
      <c r="BP34" s="366"/>
      <c r="BQ34" s="366"/>
      <c r="BR34" s="366"/>
      <c r="BS34" s="366"/>
      <c r="BT34" s="366"/>
      <c r="BU34" s="366"/>
      <c r="BV34" s="366"/>
      <c r="BW34" s="366"/>
      <c r="BX34" s="366"/>
      <c r="BY34" s="367"/>
      <c r="BZ34" s="367"/>
      <c r="CA34" s="367"/>
      <c r="CB34" s="367"/>
      <c r="CC34" s="62"/>
    </row>
    <row r="35" spans="1:81" s="49" customFormat="1" ht="15.75" customHeight="1" x14ac:dyDescent="0.2">
      <c r="A35" s="873"/>
      <c r="B35" s="928"/>
      <c r="C35" s="929"/>
      <c r="D35" s="459"/>
      <c r="E35" s="455"/>
      <c r="F35" s="456"/>
      <c r="G35" s="457"/>
      <c r="H35" s="458"/>
      <c r="I35" s="458"/>
      <c r="J35" s="453"/>
      <c r="K35" s="366"/>
      <c r="L35" s="366"/>
      <c r="M35" s="366"/>
      <c r="N35" s="366"/>
      <c r="O35" s="366"/>
      <c r="P35" s="366"/>
      <c r="Q35" s="366"/>
      <c r="R35" s="366"/>
      <c r="S35" s="366"/>
      <c r="T35" s="366"/>
      <c r="U35" s="366"/>
      <c r="V35" s="366"/>
      <c r="W35" s="366"/>
      <c r="X35" s="366"/>
      <c r="Y35" s="366"/>
      <c r="Z35" s="366"/>
      <c r="AA35" s="366"/>
      <c r="AB35" s="366"/>
      <c r="AC35" s="366"/>
      <c r="AD35" s="366"/>
      <c r="AE35" s="366"/>
      <c r="AF35" s="366"/>
      <c r="AG35" s="366"/>
      <c r="AH35" s="366"/>
      <c r="AI35" s="366"/>
      <c r="AJ35" s="366"/>
      <c r="AK35" s="366"/>
      <c r="AL35" s="366"/>
      <c r="AM35" s="366"/>
      <c r="AN35" s="366"/>
      <c r="AO35" s="366"/>
      <c r="AP35" s="366"/>
      <c r="AQ35" s="366"/>
      <c r="AR35" s="366"/>
      <c r="AS35" s="366"/>
      <c r="AT35" s="366"/>
      <c r="AU35" s="366"/>
      <c r="AV35" s="366"/>
      <c r="AW35" s="366"/>
      <c r="AX35" s="366"/>
      <c r="AY35" s="366"/>
      <c r="AZ35" s="366"/>
      <c r="BA35" s="366"/>
      <c r="BB35" s="366"/>
      <c r="BC35" s="366"/>
      <c r="BD35" s="366"/>
      <c r="BE35" s="366"/>
      <c r="BF35" s="366"/>
      <c r="BG35" s="366"/>
      <c r="BH35" s="366"/>
      <c r="BI35" s="366"/>
      <c r="BJ35" s="366"/>
      <c r="BK35" s="366"/>
      <c r="BL35" s="366"/>
      <c r="BM35" s="366"/>
      <c r="BN35" s="366"/>
      <c r="BO35" s="366"/>
      <c r="BP35" s="366"/>
      <c r="BQ35" s="366"/>
      <c r="BR35" s="366"/>
      <c r="BS35" s="366"/>
      <c r="BT35" s="366"/>
      <c r="BU35" s="366"/>
      <c r="BV35" s="366"/>
      <c r="BW35" s="366"/>
      <c r="BX35" s="366"/>
      <c r="BY35" s="367"/>
      <c r="BZ35" s="367"/>
      <c r="CA35" s="367"/>
      <c r="CB35" s="367"/>
      <c r="CC35" s="62"/>
    </row>
    <row r="36" spans="1:81" s="49" customFormat="1" ht="33.75" customHeight="1" x14ac:dyDescent="0.2">
      <c r="A36" s="873"/>
      <c r="B36" s="928"/>
      <c r="C36" s="929"/>
      <c r="D36" s="459"/>
      <c r="E36" s="455"/>
      <c r="F36" s="456"/>
      <c r="G36" s="457"/>
      <c r="H36" s="458"/>
      <c r="I36" s="458"/>
      <c r="J36" s="453"/>
      <c r="K36" s="366"/>
      <c r="L36" s="366"/>
      <c r="M36" s="366"/>
      <c r="N36" s="366"/>
      <c r="O36" s="366"/>
      <c r="P36" s="366"/>
      <c r="Q36" s="366"/>
      <c r="R36" s="366"/>
      <c r="S36" s="366"/>
      <c r="T36" s="366"/>
      <c r="U36" s="366"/>
      <c r="V36" s="366"/>
      <c r="W36" s="366"/>
      <c r="X36" s="366"/>
      <c r="Y36" s="366"/>
      <c r="Z36" s="366"/>
      <c r="AA36" s="366"/>
      <c r="AB36" s="366"/>
      <c r="AC36" s="366"/>
      <c r="AD36" s="366"/>
      <c r="AE36" s="366"/>
      <c r="AF36" s="366"/>
      <c r="AG36" s="366"/>
      <c r="AH36" s="366"/>
      <c r="AI36" s="366"/>
      <c r="AJ36" s="366"/>
      <c r="AK36" s="366"/>
      <c r="AL36" s="366"/>
      <c r="AM36" s="366"/>
      <c r="AN36" s="366"/>
      <c r="AO36" s="366"/>
      <c r="AP36" s="366"/>
      <c r="AQ36" s="366"/>
      <c r="AR36" s="366"/>
      <c r="AS36" s="366"/>
      <c r="AT36" s="366"/>
      <c r="AU36" s="366"/>
      <c r="AV36" s="366"/>
      <c r="AW36" s="366"/>
      <c r="AX36" s="366"/>
      <c r="AY36" s="366"/>
      <c r="AZ36" s="366"/>
      <c r="BA36" s="366"/>
      <c r="BB36" s="366"/>
      <c r="BC36" s="366"/>
      <c r="BD36" s="366"/>
      <c r="BE36" s="366"/>
      <c r="BF36" s="366"/>
      <c r="BG36" s="366"/>
      <c r="BH36" s="366"/>
      <c r="BI36" s="366"/>
      <c r="BJ36" s="366"/>
      <c r="BK36" s="366"/>
      <c r="BL36" s="366"/>
      <c r="BM36" s="366"/>
      <c r="BN36" s="366"/>
      <c r="BO36" s="366"/>
      <c r="BP36" s="366"/>
      <c r="BQ36" s="366"/>
      <c r="BR36" s="366"/>
      <c r="BS36" s="366"/>
      <c r="BT36" s="366"/>
      <c r="BU36" s="366"/>
      <c r="BV36" s="366"/>
      <c r="BW36" s="366"/>
      <c r="BX36" s="366"/>
      <c r="BY36" s="367"/>
      <c r="BZ36" s="367"/>
      <c r="CA36" s="367"/>
      <c r="CB36" s="367"/>
      <c r="CC36" s="62"/>
    </row>
    <row r="37" spans="1:81" s="49" customFormat="1" ht="33.75" customHeight="1" x14ac:dyDescent="0.2">
      <c r="A37" s="873"/>
      <c r="B37" s="928"/>
      <c r="C37" s="929"/>
      <c r="D37" s="459"/>
      <c r="E37" s="455"/>
      <c r="F37" s="456"/>
      <c r="G37" s="457"/>
      <c r="H37" s="458"/>
      <c r="I37" s="458"/>
      <c r="J37" s="453"/>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AV37" s="366"/>
      <c r="AW37" s="366"/>
      <c r="AX37" s="366"/>
      <c r="AY37" s="366"/>
      <c r="AZ37" s="366"/>
      <c r="BA37" s="366"/>
      <c r="BB37" s="366"/>
      <c r="BC37" s="366"/>
      <c r="BD37" s="366"/>
      <c r="BE37" s="366"/>
      <c r="BF37" s="366"/>
      <c r="BG37" s="366"/>
      <c r="BH37" s="366"/>
      <c r="BI37" s="366"/>
      <c r="BJ37" s="366"/>
      <c r="BK37" s="366"/>
      <c r="BL37" s="366"/>
      <c r="BM37" s="366"/>
      <c r="BN37" s="366"/>
      <c r="BO37" s="366"/>
      <c r="BP37" s="366"/>
      <c r="BQ37" s="366"/>
      <c r="BR37" s="366"/>
      <c r="BS37" s="366"/>
      <c r="BT37" s="366"/>
      <c r="BU37" s="366"/>
      <c r="BV37" s="366"/>
      <c r="BW37" s="366"/>
      <c r="BX37" s="366"/>
      <c r="BY37" s="367"/>
      <c r="BZ37" s="367"/>
      <c r="CA37" s="367"/>
      <c r="CB37" s="367"/>
      <c r="CC37" s="62"/>
    </row>
    <row r="38" spans="1:81" s="49" customFormat="1" ht="35.25" customHeight="1" x14ac:dyDescent="0.2">
      <c r="A38" s="873"/>
      <c r="B38" s="928"/>
      <c r="C38" s="929"/>
      <c r="D38" s="459"/>
      <c r="E38" s="455"/>
      <c r="F38" s="456"/>
      <c r="G38" s="457"/>
      <c r="H38" s="458"/>
      <c r="I38" s="458"/>
      <c r="J38" s="453"/>
      <c r="K38" s="366"/>
      <c r="L38" s="366"/>
      <c r="M38" s="366"/>
      <c r="N38" s="366"/>
      <c r="O38" s="366"/>
      <c r="P38" s="366"/>
      <c r="Q38" s="366"/>
      <c r="R38" s="366"/>
      <c r="S38" s="366"/>
      <c r="T38" s="366"/>
      <c r="U38" s="366"/>
      <c r="V38" s="366"/>
      <c r="W38" s="366"/>
      <c r="X38" s="366"/>
      <c r="Y38" s="366"/>
      <c r="Z38" s="366"/>
      <c r="AA38" s="366"/>
      <c r="AB38" s="366"/>
      <c r="AC38" s="366"/>
      <c r="AD38" s="366"/>
      <c r="AE38" s="366"/>
      <c r="AF38" s="366"/>
      <c r="AG38" s="366"/>
      <c r="AH38" s="366"/>
      <c r="AI38" s="366"/>
      <c r="AJ38" s="366"/>
      <c r="AK38" s="366"/>
      <c r="AL38" s="366"/>
      <c r="AM38" s="366"/>
      <c r="AN38" s="366"/>
      <c r="AO38" s="366"/>
      <c r="AP38" s="366"/>
      <c r="AQ38" s="366"/>
      <c r="AR38" s="366"/>
      <c r="AS38" s="366"/>
      <c r="AT38" s="366"/>
      <c r="AU38" s="366"/>
      <c r="AV38" s="366"/>
      <c r="AW38" s="366"/>
      <c r="AX38" s="366"/>
      <c r="AY38" s="366"/>
      <c r="AZ38" s="366"/>
      <c r="BA38" s="366"/>
      <c r="BB38" s="366"/>
      <c r="BC38" s="366"/>
      <c r="BD38" s="366"/>
      <c r="BE38" s="366"/>
      <c r="BF38" s="366"/>
      <c r="BG38" s="366"/>
      <c r="BH38" s="366"/>
      <c r="BI38" s="366"/>
      <c r="BJ38" s="366"/>
      <c r="BK38" s="366"/>
      <c r="BL38" s="366"/>
      <c r="BM38" s="366"/>
      <c r="BN38" s="366"/>
      <c r="BO38" s="366"/>
      <c r="BP38" s="366"/>
      <c r="BQ38" s="366"/>
      <c r="BR38" s="366"/>
      <c r="BS38" s="366"/>
      <c r="BT38" s="366"/>
      <c r="BU38" s="366"/>
      <c r="BV38" s="366"/>
      <c r="BW38" s="366"/>
      <c r="BX38" s="366"/>
      <c r="BY38" s="367"/>
      <c r="BZ38" s="367"/>
      <c r="CA38" s="367"/>
      <c r="CB38" s="367"/>
      <c r="CC38" s="62"/>
    </row>
    <row r="39" spans="1:81" s="49" customFormat="1" ht="14.25" customHeight="1" x14ac:dyDescent="0.2">
      <c r="A39" s="873"/>
      <c r="B39" s="928"/>
      <c r="C39" s="929"/>
      <c r="D39" s="459"/>
      <c r="E39" s="455"/>
      <c r="F39" s="456"/>
      <c r="G39" s="457"/>
      <c r="H39" s="458"/>
      <c r="I39" s="458"/>
      <c r="J39" s="453"/>
      <c r="K39" s="366"/>
      <c r="L39" s="366"/>
      <c r="M39" s="366"/>
      <c r="N39" s="366"/>
      <c r="O39" s="366"/>
      <c r="P39" s="366"/>
      <c r="Q39" s="366"/>
      <c r="R39" s="366"/>
      <c r="S39" s="366"/>
      <c r="T39" s="366"/>
      <c r="U39" s="366"/>
      <c r="V39" s="366"/>
      <c r="W39" s="366"/>
      <c r="X39" s="366"/>
      <c r="Y39" s="366"/>
      <c r="Z39" s="366"/>
      <c r="AA39" s="366"/>
      <c r="AB39" s="366"/>
      <c r="AC39" s="366"/>
      <c r="AD39" s="366"/>
      <c r="AE39" s="366"/>
      <c r="AF39" s="366"/>
      <c r="AG39" s="366"/>
      <c r="AH39" s="366"/>
      <c r="AI39" s="366"/>
      <c r="AJ39" s="366"/>
      <c r="AK39" s="366"/>
      <c r="AL39" s="366"/>
      <c r="AM39" s="366"/>
      <c r="AN39" s="366"/>
      <c r="AO39" s="366"/>
      <c r="AP39" s="366"/>
      <c r="AQ39" s="366"/>
      <c r="AR39" s="366"/>
      <c r="AS39" s="366"/>
      <c r="AT39" s="366"/>
      <c r="AU39" s="366"/>
      <c r="AV39" s="366"/>
      <c r="AW39" s="366"/>
      <c r="AX39" s="366"/>
      <c r="AY39" s="366"/>
      <c r="AZ39" s="366"/>
      <c r="BA39" s="366"/>
      <c r="BB39" s="366"/>
      <c r="BC39" s="366"/>
      <c r="BD39" s="366"/>
      <c r="BE39" s="366"/>
      <c r="BF39" s="366"/>
      <c r="BG39" s="366"/>
      <c r="BH39" s="366"/>
      <c r="BI39" s="366"/>
      <c r="BJ39" s="366"/>
      <c r="BK39" s="366"/>
      <c r="BL39" s="366"/>
      <c r="BM39" s="366"/>
      <c r="BN39" s="366"/>
      <c r="BO39" s="366"/>
      <c r="BP39" s="366"/>
      <c r="BQ39" s="366"/>
      <c r="BR39" s="366"/>
      <c r="BS39" s="366"/>
      <c r="BT39" s="366"/>
      <c r="BU39" s="366"/>
      <c r="BV39" s="366"/>
      <c r="BW39" s="366"/>
      <c r="BX39" s="366"/>
      <c r="BY39" s="367"/>
      <c r="BZ39" s="367"/>
      <c r="CA39" s="367"/>
      <c r="CB39" s="367"/>
      <c r="CC39" s="62"/>
    </row>
    <row r="40" spans="1:81" s="49" customFormat="1" ht="14.25" x14ac:dyDescent="0.2">
      <c r="A40" s="873"/>
      <c r="B40" s="928"/>
      <c r="C40" s="929"/>
      <c r="D40" s="459"/>
      <c r="E40" s="455"/>
      <c r="F40" s="456"/>
      <c r="G40" s="457"/>
      <c r="H40" s="458"/>
      <c r="I40" s="458"/>
      <c r="J40" s="453"/>
      <c r="K40" s="366"/>
      <c r="L40" s="366"/>
      <c r="M40" s="366"/>
      <c r="N40" s="366"/>
      <c r="O40" s="366"/>
      <c r="P40" s="366"/>
      <c r="Q40" s="366"/>
      <c r="R40" s="366"/>
      <c r="S40" s="366"/>
      <c r="T40" s="366"/>
      <c r="U40" s="366"/>
      <c r="V40" s="366"/>
      <c r="W40" s="366"/>
      <c r="X40" s="366"/>
      <c r="Y40" s="366"/>
      <c r="Z40" s="366"/>
      <c r="AA40" s="366"/>
      <c r="AB40" s="366"/>
      <c r="AC40" s="366"/>
      <c r="AD40" s="366"/>
      <c r="AE40" s="366"/>
      <c r="AF40" s="366"/>
      <c r="AG40" s="366"/>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7"/>
      <c r="BZ40" s="367"/>
      <c r="CA40" s="367"/>
      <c r="CB40" s="367"/>
      <c r="CC40" s="62"/>
    </row>
    <row r="41" spans="1:81" s="49" customFormat="1" ht="14.25" x14ac:dyDescent="0.2">
      <c r="A41" s="873"/>
      <c r="B41" s="928"/>
      <c r="C41" s="929"/>
      <c r="D41" s="459"/>
      <c r="E41" s="455"/>
      <c r="F41" s="456"/>
      <c r="G41" s="457"/>
      <c r="H41" s="458"/>
      <c r="I41" s="458"/>
      <c r="J41" s="453"/>
      <c r="K41" s="366"/>
      <c r="L41" s="366"/>
      <c r="M41" s="366"/>
      <c r="N41" s="366"/>
      <c r="O41" s="366"/>
      <c r="P41" s="366"/>
      <c r="Q41" s="366"/>
      <c r="R41" s="366"/>
      <c r="S41" s="366"/>
      <c r="T41" s="366"/>
      <c r="U41" s="366"/>
      <c r="V41" s="366"/>
      <c r="W41" s="366"/>
      <c r="X41" s="366"/>
      <c r="Y41" s="366"/>
      <c r="Z41" s="366"/>
      <c r="AA41" s="366"/>
      <c r="AB41" s="366"/>
      <c r="AC41" s="366"/>
      <c r="AD41" s="366"/>
      <c r="AE41" s="366"/>
      <c r="AF41" s="366"/>
      <c r="AG41" s="366"/>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7"/>
      <c r="BZ41" s="367"/>
      <c r="CA41" s="367"/>
      <c r="CB41" s="367"/>
      <c r="CC41" s="62"/>
    </row>
    <row r="42" spans="1:81" s="49" customFormat="1" ht="14.25" x14ac:dyDescent="0.2">
      <c r="A42" s="873"/>
      <c r="B42" s="928"/>
      <c r="C42" s="929"/>
      <c r="D42" s="459"/>
      <c r="E42" s="455"/>
      <c r="F42" s="456"/>
      <c r="G42" s="457"/>
      <c r="H42" s="458"/>
      <c r="I42" s="458"/>
      <c r="J42" s="453"/>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7"/>
      <c r="BZ42" s="367"/>
      <c r="CA42" s="367"/>
      <c r="CB42" s="367"/>
      <c r="CC42" s="62"/>
    </row>
    <row r="43" spans="1:81" s="49" customFormat="1" ht="14.25" x14ac:dyDescent="0.2">
      <c r="A43" s="921"/>
      <c r="B43" s="937"/>
      <c r="C43" s="938"/>
      <c r="D43" s="459"/>
      <c r="E43" s="460"/>
      <c r="F43" s="461"/>
      <c r="G43" s="462"/>
      <c r="H43" s="463"/>
      <c r="I43" s="463"/>
      <c r="J43" s="453"/>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366"/>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7"/>
      <c r="BZ43" s="367"/>
      <c r="CA43" s="367"/>
      <c r="CB43" s="367"/>
      <c r="CC43" s="62"/>
    </row>
    <row r="44" spans="1:81" s="49" customFormat="1" ht="14.25" x14ac:dyDescent="0.2">
      <c r="A44" s="872"/>
      <c r="B44" s="923"/>
      <c r="C44" s="924"/>
      <c r="D44" s="454"/>
      <c r="E44" s="464"/>
      <c r="F44" s="465"/>
      <c r="G44" s="466"/>
      <c r="H44" s="467"/>
      <c r="I44" s="467"/>
      <c r="J44" s="453"/>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7"/>
      <c r="BZ44" s="367"/>
      <c r="CA44" s="367"/>
      <c r="CB44" s="367"/>
      <c r="CC44" s="62"/>
    </row>
    <row r="45" spans="1:81" s="49" customFormat="1" ht="14.25" x14ac:dyDescent="0.2">
      <c r="A45" s="873"/>
      <c r="B45" s="928"/>
      <c r="C45" s="929"/>
      <c r="D45" s="459"/>
      <c r="E45" s="455"/>
      <c r="F45" s="456"/>
      <c r="G45" s="457"/>
      <c r="H45" s="458"/>
      <c r="I45" s="458"/>
      <c r="J45" s="453"/>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6"/>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7"/>
      <c r="BZ45" s="367"/>
      <c r="CA45" s="367"/>
      <c r="CB45" s="367"/>
      <c r="CC45" s="62"/>
    </row>
    <row r="46" spans="1:81" s="49" customFormat="1" ht="25.5" customHeight="1" x14ac:dyDescent="0.2">
      <c r="A46" s="873"/>
      <c r="B46" s="939"/>
      <c r="C46" s="940"/>
      <c r="D46" s="468"/>
      <c r="E46" s="455"/>
      <c r="F46" s="456"/>
      <c r="G46" s="457"/>
      <c r="H46" s="458"/>
      <c r="I46" s="458"/>
      <c r="J46" s="453"/>
      <c r="K46" s="366"/>
      <c r="L46" s="366"/>
      <c r="M46" s="366"/>
      <c r="N46" s="366"/>
      <c r="O46" s="366"/>
      <c r="P46" s="366"/>
      <c r="Q46" s="366"/>
      <c r="R46" s="366"/>
      <c r="S46" s="366"/>
      <c r="T46" s="366"/>
      <c r="U46" s="366"/>
      <c r="V46" s="366"/>
      <c r="W46" s="366"/>
      <c r="X46" s="366"/>
      <c r="Y46" s="366"/>
      <c r="Z46" s="366"/>
      <c r="AA46" s="366"/>
      <c r="AB46" s="366"/>
      <c r="AC46" s="366"/>
      <c r="AD46" s="366"/>
      <c r="AE46" s="366"/>
      <c r="AF46" s="366"/>
      <c r="AG46" s="366"/>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7"/>
      <c r="BZ46" s="367"/>
      <c r="CA46" s="367"/>
      <c r="CB46" s="367"/>
      <c r="CC46" s="62"/>
    </row>
    <row r="47" spans="1:81" s="52" customFormat="1" ht="34.5" customHeight="1" x14ac:dyDescent="0.2">
      <c r="A47" s="872"/>
      <c r="B47" s="923"/>
      <c r="C47" s="924"/>
      <c r="D47" s="454"/>
      <c r="E47" s="464"/>
      <c r="F47" s="465"/>
      <c r="G47" s="466"/>
      <c r="H47" s="467"/>
      <c r="I47" s="467"/>
      <c r="J47" s="453"/>
      <c r="K47" s="366"/>
      <c r="L47" s="366"/>
      <c r="M47" s="366"/>
      <c r="N47" s="366"/>
      <c r="O47" s="366"/>
      <c r="P47" s="366"/>
      <c r="Q47" s="366"/>
      <c r="R47" s="366"/>
      <c r="S47" s="366"/>
      <c r="T47" s="366"/>
      <c r="U47" s="366"/>
      <c r="V47" s="366"/>
      <c r="W47" s="366"/>
      <c r="X47" s="366"/>
      <c r="Y47" s="366"/>
      <c r="Z47" s="366"/>
      <c r="AA47" s="366"/>
      <c r="AB47" s="366"/>
      <c r="AC47" s="366"/>
      <c r="AD47" s="366"/>
      <c r="AE47" s="366"/>
      <c r="AF47" s="366"/>
      <c r="AG47" s="366"/>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7"/>
      <c r="BZ47" s="367"/>
      <c r="CA47" s="367"/>
      <c r="CB47" s="367"/>
    </row>
    <row r="48" spans="1:81" s="1" customFormat="1" ht="19.5" customHeight="1" x14ac:dyDescent="0.2">
      <c r="A48" s="873"/>
      <c r="B48" s="928"/>
      <c r="C48" s="929"/>
      <c r="D48" s="459"/>
      <c r="E48" s="455"/>
      <c r="F48" s="456"/>
      <c r="G48" s="457"/>
      <c r="H48" s="458"/>
      <c r="I48" s="458"/>
      <c r="J48" s="453"/>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7"/>
      <c r="BZ48" s="367"/>
      <c r="CA48" s="367"/>
      <c r="CB48" s="367"/>
    </row>
    <row r="49" spans="1:80" s="1" customFormat="1" ht="27.75" customHeight="1" x14ac:dyDescent="0.2">
      <c r="A49" s="921"/>
      <c r="B49" s="937"/>
      <c r="C49" s="938"/>
      <c r="D49" s="468"/>
      <c r="E49" s="469"/>
      <c r="F49" s="470"/>
      <c r="G49" s="471"/>
      <c r="H49" s="472"/>
      <c r="I49" s="472"/>
      <c r="J49" s="453"/>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7"/>
      <c r="BZ49" s="367"/>
      <c r="CA49" s="367"/>
      <c r="CB49" s="367"/>
    </row>
    <row r="50" spans="1:80" s="1" customFormat="1" ht="15.75" customHeight="1" x14ac:dyDescent="0.2">
      <c r="A50" s="738"/>
      <c r="B50" s="950"/>
      <c r="C50" s="951"/>
      <c r="D50" s="474"/>
      <c r="E50" s="475"/>
      <c r="F50" s="476"/>
      <c r="G50" s="477"/>
      <c r="H50" s="478"/>
      <c r="I50" s="478"/>
      <c r="J50" s="453"/>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6"/>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7"/>
      <c r="BZ50" s="367"/>
      <c r="CA50" s="367"/>
      <c r="CB50" s="367"/>
    </row>
    <row r="51" spans="1:80" s="1" customFormat="1" ht="15.75" customHeight="1" x14ac:dyDescent="0.2">
      <c r="A51" s="479"/>
      <c r="B51" s="480"/>
      <c r="C51" s="480"/>
      <c r="D51" s="480"/>
      <c r="E51" s="480"/>
      <c r="F51" s="480"/>
      <c r="G51" s="480"/>
      <c r="H51" s="443"/>
      <c r="I51" s="443"/>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6"/>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7"/>
      <c r="BZ51" s="367"/>
      <c r="CA51" s="367"/>
      <c r="CB51" s="367"/>
    </row>
    <row r="52" spans="1:80" s="1" customFormat="1" ht="15.75" customHeight="1" x14ac:dyDescent="0.2">
      <c r="A52" s="872"/>
      <c r="B52" s="875"/>
      <c r="C52" s="876"/>
      <c r="D52" s="876"/>
      <c r="E52" s="880"/>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c r="AH52" s="881"/>
      <c r="AI52" s="881"/>
      <c r="AJ52" s="881"/>
      <c r="AK52" s="881"/>
      <c r="AL52" s="881"/>
      <c r="AM52" s="881"/>
      <c r="AN52" s="881"/>
      <c r="AO52" s="881"/>
      <c r="AP52" s="882"/>
      <c r="AQ52" s="895"/>
      <c r="AR52" s="888"/>
      <c r="AS52" s="894"/>
      <c r="AT52" s="889"/>
      <c r="AU52" s="883"/>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7"/>
      <c r="BZ52" s="367"/>
      <c r="CA52" s="367"/>
      <c r="CB52" s="367"/>
    </row>
    <row r="53" spans="1:80" s="1" customFormat="1" ht="15.75" customHeight="1" x14ac:dyDescent="0.2">
      <c r="A53" s="873"/>
      <c r="B53" s="878"/>
      <c r="C53" s="879"/>
      <c r="D53" s="879"/>
      <c r="E53" s="886"/>
      <c r="F53" s="887"/>
      <c r="G53" s="886"/>
      <c r="H53" s="887"/>
      <c r="I53" s="886"/>
      <c r="J53" s="887"/>
      <c r="K53" s="886"/>
      <c r="L53" s="887"/>
      <c r="M53" s="886"/>
      <c r="N53" s="887"/>
      <c r="O53" s="886"/>
      <c r="P53" s="887"/>
      <c r="Q53" s="886"/>
      <c r="R53" s="887"/>
      <c r="S53" s="886"/>
      <c r="T53" s="887"/>
      <c r="U53" s="886"/>
      <c r="V53" s="887"/>
      <c r="W53" s="886"/>
      <c r="X53" s="887"/>
      <c r="Y53" s="886"/>
      <c r="Z53" s="887"/>
      <c r="AA53" s="886"/>
      <c r="AB53" s="922"/>
      <c r="AC53" s="886"/>
      <c r="AD53" s="887"/>
      <c r="AE53" s="886"/>
      <c r="AF53" s="887"/>
      <c r="AG53" s="886"/>
      <c r="AH53" s="887"/>
      <c r="AI53" s="886"/>
      <c r="AJ53" s="887"/>
      <c r="AK53" s="886"/>
      <c r="AL53" s="887"/>
      <c r="AM53" s="886"/>
      <c r="AN53" s="887"/>
      <c r="AO53" s="894"/>
      <c r="AP53" s="889"/>
      <c r="AQ53" s="896"/>
      <c r="AR53" s="903"/>
      <c r="AS53" s="905"/>
      <c r="AT53" s="905"/>
      <c r="AU53" s="884"/>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7"/>
      <c r="BZ53" s="367"/>
      <c r="CA53" s="367"/>
      <c r="CB53" s="367"/>
    </row>
    <row r="54" spans="1:80" s="1" customFormat="1" ht="15.75" customHeight="1" x14ac:dyDescent="0.2">
      <c r="A54" s="952"/>
      <c r="B54" s="736"/>
      <c r="C54" s="736"/>
      <c r="D54" s="481"/>
      <c r="E54" s="728"/>
      <c r="F54" s="483"/>
      <c r="G54" s="728"/>
      <c r="H54" s="483"/>
      <c r="I54" s="728"/>
      <c r="J54" s="483"/>
      <c r="K54" s="728"/>
      <c r="L54" s="483"/>
      <c r="M54" s="378"/>
      <c r="N54" s="729"/>
      <c r="O54" s="728"/>
      <c r="P54" s="483"/>
      <c r="Q54" s="378"/>
      <c r="R54" s="729"/>
      <c r="S54" s="378"/>
      <c r="T54" s="729"/>
      <c r="U54" s="728"/>
      <c r="V54" s="729"/>
      <c r="W54" s="728"/>
      <c r="X54" s="483"/>
      <c r="Y54" s="378"/>
      <c r="Z54" s="729"/>
      <c r="AA54" s="728"/>
      <c r="AB54" s="484"/>
      <c r="AC54" s="728"/>
      <c r="AD54" s="483"/>
      <c r="AE54" s="728"/>
      <c r="AF54" s="483"/>
      <c r="AG54" s="728"/>
      <c r="AH54" s="483"/>
      <c r="AI54" s="378"/>
      <c r="AJ54" s="729"/>
      <c r="AK54" s="728"/>
      <c r="AL54" s="483"/>
      <c r="AM54" s="378"/>
      <c r="AN54" s="729"/>
      <c r="AO54" s="485"/>
      <c r="AP54" s="729"/>
      <c r="AQ54" s="897"/>
      <c r="AR54" s="904"/>
      <c r="AS54" s="906"/>
      <c r="AT54" s="906"/>
      <c r="AU54" s="885"/>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7"/>
      <c r="BZ54" s="367"/>
      <c r="CA54" s="367"/>
      <c r="CB54" s="367"/>
    </row>
    <row r="55" spans="1:80" s="1" customFormat="1" ht="15.75" customHeight="1" x14ac:dyDescent="0.2">
      <c r="A55" s="438"/>
      <c r="B55" s="486"/>
      <c r="C55" s="486"/>
      <c r="D55" s="487"/>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7"/>
      <c r="BZ55" s="367"/>
      <c r="CA55" s="367"/>
      <c r="CB55" s="367"/>
    </row>
    <row r="56" spans="1:80" s="1" customFormat="1" ht="39.75" customHeight="1" x14ac:dyDescent="0.2">
      <c r="A56" s="438"/>
      <c r="B56" s="492"/>
      <c r="C56" s="492"/>
      <c r="D56" s="493"/>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7"/>
      <c r="BZ56" s="367"/>
      <c r="CA56" s="367"/>
      <c r="CB56" s="367"/>
    </row>
    <row r="57" spans="1:80" s="1" customFormat="1" ht="19.5" customHeight="1" x14ac:dyDescent="0.2">
      <c r="A57" s="438"/>
      <c r="B57" s="492"/>
      <c r="C57" s="492"/>
      <c r="D57" s="493"/>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7"/>
      <c r="BZ57" s="367"/>
      <c r="CA57" s="367"/>
      <c r="CB57" s="367"/>
    </row>
    <row r="58" spans="1:80" s="1" customFormat="1" ht="15" customHeight="1" x14ac:dyDescent="0.2">
      <c r="A58" s="438"/>
      <c r="B58" s="492"/>
      <c r="C58" s="492"/>
      <c r="D58" s="493"/>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7"/>
      <c r="BZ58" s="367"/>
      <c r="CA58" s="367"/>
      <c r="CB58" s="367"/>
    </row>
    <row r="59" spans="1:80" s="1" customFormat="1" ht="15" customHeight="1" x14ac:dyDescent="0.2">
      <c r="A59" s="495"/>
      <c r="B59" s="496"/>
      <c r="C59" s="496"/>
      <c r="D59" s="497"/>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7"/>
      <c r="BZ59" s="367"/>
      <c r="CA59" s="367"/>
      <c r="CB59" s="367"/>
    </row>
    <row r="60" spans="1:80" s="1" customFormat="1" ht="15" customHeight="1" x14ac:dyDescent="0.2">
      <c r="A60" s="505"/>
      <c r="B60" s="506"/>
      <c r="C60" s="507"/>
      <c r="D60" s="507"/>
      <c r="E60" s="508"/>
      <c r="F60" s="509"/>
      <c r="G60" s="508"/>
      <c r="H60" s="510"/>
      <c r="I60" s="508"/>
      <c r="J60" s="510"/>
      <c r="K60" s="508"/>
      <c r="L60" s="510"/>
      <c r="M60" s="508"/>
      <c r="N60" s="510"/>
      <c r="O60" s="508"/>
      <c r="P60" s="510"/>
      <c r="Q60" s="508"/>
      <c r="R60" s="510"/>
      <c r="S60" s="508"/>
      <c r="T60" s="510"/>
      <c r="U60" s="508"/>
      <c r="V60" s="510"/>
      <c r="W60" s="508"/>
      <c r="X60" s="510"/>
      <c r="Y60" s="511"/>
      <c r="Z60" s="510"/>
      <c r="AA60" s="512"/>
      <c r="AB60" s="513"/>
      <c r="AC60" s="511"/>
      <c r="AD60" s="510"/>
      <c r="AE60" s="511"/>
      <c r="AF60" s="510"/>
      <c r="AG60" s="511"/>
      <c r="AH60" s="510"/>
      <c r="AI60" s="511"/>
      <c r="AJ60" s="510"/>
      <c r="AK60" s="511"/>
      <c r="AL60" s="510"/>
      <c r="AM60" s="511"/>
      <c r="AN60" s="510"/>
      <c r="AO60" s="512"/>
      <c r="AP60" s="513"/>
      <c r="AQ60" s="514"/>
      <c r="AR60" s="514"/>
      <c r="AS60" s="514"/>
      <c r="AT60" s="514"/>
      <c r="AU60" s="514"/>
      <c r="AV60" s="453"/>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7"/>
      <c r="BZ60" s="367"/>
      <c r="CA60" s="367"/>
      <c r="CB60" s="367"/>
    </row>
    <row r="61" spans="1:80" s="1" customFormat="1" ht="15" customHeight="1" x14ac:dyDescent="0.2">
      <c r="A61" s="515"/>
      <c r="B61" s="374"/>
      <c r="C61" s="480"/>
      <c r="D61" s="480"/>
      <c r="E61" s="480"/>
      <c r="F61" s="480"/>
      <c r="G61" s="480"/>
      <c r="H61" s="480"/>
      <c r="I61" s="480"/>
      <c r="J61" s="480"/>
      <c r="K61" s="480"/>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7"/>
      <c r="BZ61" s="367"/>
      <c r="CA61" s="367"/>
      <c r="CB61" s="367"/>
    </row>
    <row r="62" spans="1:80" s="1" customFormat="1" ht="15" customHeight="1" x14ac:dyDescent="0.2">
      <c r="A62" s="736"/>
      <c r="B62" s="445"/>
      <c r="C62" s="516"/>
      <c r="D62" s="516"/>
      <c r="E62" s="516"/>
      <c r="F62" s="516"/>
      <c r="G62" s="516"/>
      <c r="H62" s="516"/>
      <c r="I62" s="516"/>
      <c r="J62" s="516"/>
      <c r="K62" s="51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7"/>
      <c r="BZ62" s="367"/>
      <c r="CA62" s="367"/>
      <c r="CB62" s="367"/>
    </row>
    <row r="63" spans="1:80" s="1" customFormat="1" ht="41.25" customHeight="1" x14ac:dyDescent="0.2">
      <c r="A63" s="517"/>
      <c r="B63" s="518"/>
      <c r="C63" s="519"/>
      <c r="D63" s="516"/>
      <c r="E63" s="516"/>
      <c r="F63" s="516"/>
      <c r="G63" s="516"/>
      <c r="H63" s="516"/>
      <c r="I63" s="516"/>
      <c r="J63" s="516"/>
      <c r="K63" s="516"/>
      <c r="L63" s="366"/>
      <c r="M63" s="366"/>
      <c r="N63" s="366"/>
      <c r="O63" s="366"/>
      <c r="P63" s="366"/>
      <c r="Q63" s="366"/>
      <c r="R63" s="366"/>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7"/>
      <c r="BZ63" s="367"/>
      <c r="CA63" s="367"/>
      <c r="CB63" s="367"/>
    </row>
    <row r="64" spans="1:80" s="1" customFormat="1" ht="15" customHeight="1" x14ac:dyDescent="0.2">
      <c r="A64" s="438"/>
      <c r="B64" s="408"/>
      <c r="C64" s="519"/>
      <c r="D64" s="516"/>
      <c r="E64" s="516"/>
      <c r="F64" s="516"/>
      <c r="G64" s="516"/>
      <c r="H64" s="516"/>
      <c r="I64" s="516"/>
      <c r="J64" s="516"/>
      <c r="K64" s="516"/>
      <c r="L64" s="366"/>
      <c r="M64" s="366"/>
      <c r="N64" s="366"/>
      <c r="O64" s="366"/>
      <c r="P64" s="366"/>
      <c r="Q64" s="366"/>
      <c r="R64" s="366"/>
      <c r="S64" s="366"/>
      <c r="T64" s="366"/>
      <c r="U64" s="366"/>
      <c r="V64" s="366"/>
      <c r="W64" s="366"/>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7"/>
      <c r="BZ64" s="367"/>
      <c r="CA64" s="367"/>
      <c r="CB64" s="367"/>
    </row>
    <row r="65" spans="1:81" s="1" customFormat="1" ht="15" customHeight="1" x14ac:dyDescent="0.2">
      <c r="A65" s="438"/>
      <c r="B65" s="408"/>
      <c r="C65" s="519"/>
      <c r="D65" s="516"/>
      <c r="E65" s="516"/>
      <c r="F65" s="516"/>
      <c r="G65" s="516"/>
      <c r="H65" s="516"/>
      <c r="I65" s="516"/>
      <c r="J65" s="516"/>
      <c r="K65" s="51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7"/>
      <c r="BZ65" s="367"/>
      <c r="CA65" s="367"/>
      <c r="CB65" s="367"/>
    </row>
    <row r="66" spans="1:81" s="1" customFormat="1" ht="15" customHeight="1" x14ac:dyDescent="0.2">
      <c r="A66" s="495"/>
      <c r="B66" s="425"/>
      <c r="C66" s="519"/>
      <c r="D66" s="516"/>
      <c r="E66" s="516"/>
      <c r="F66" s="516"/>
      <c r="G66" s="516"/>
      <c r="H66" s="516"/>
      <c r="I66" s="516"/>
      <c r="J66" s="516"/>
      <c r="K66" s="51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7"/>
      <c r="BZ66" s="367"/>
      <c r="CA66" s="367"/>
      <c r="CB66" s="367"/>
    </row>
    <row r="67" spans="1:81" s="1" customFormat="1" ht="15" customHeight="1" x14ac:dyDescent="0.2">
      <c r="A67" s="505"/>
      <c r="B67" s="520"/>
      <c r="C67" s="519"/>
      <c r="D67" s="516"/>
      <c r="E67" s="516"/>
      <c r="F67" s="516"/>
      <c r="G67" s="516"/>
      <c r="H67" s="516"/>
      <c r="I67" s="516"/>
      <c r="J67" s="516"/>
      <c r="K67" s="516"/>
      <c r="L67" s="366"/>
      <c r="M67" s="366"/>
      <c r="N67" s="366"/>
      <c r="O67" s="366"/>
      <c r="P67" s="366"/>
      <c r="Q67" s="366"/>
      <c r="R67" s="366"/>
      <c r="S67" s="366"/>
      <c r="T67" s="366"/>
      <c r="U67" s="366"/>
      <c r="V67" s="366"/>
      <c r="W67" s="366"/>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7"/>
      <c r="BZ67" s="367"/>
      <c r="CA67" s="367"/>
      <c r="CB67" s="367"/>
    </row>
    <row r="68" spans="1:81" s="1" customFormat="1" ht="15" customHeight="1" x14ac:dyDescent="0.2">
      <c r="A68" s="515"/>
      <c r="B68" s="515"/>
      <c r="C68" s="516"/>
      <c r="D68" s="516"/>
      <c r="E68" s="516"/>
      <c r="F68" s="516"/>
      <c r="G68" s="516"/>
      <c r="H68" s="516"/>
      <c r="I68" s="516"/>
      <c r="J68" s="516"/>
      <c r="K68" s="516"/>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7"/>
      <c r="BZ68" s="367"/>
      <c r="CA68" s="367"/>
      <c r="CB68" s="367"/>
    </row>
    <row r="69" spans="1:81" s="1" customFormat="1" ht="15" customHeight="1" x14ac:dyDescent="0.2">
      <c r="A69" s="736"/>
      <c r="B69" s="445"/>
      <c r="C69" s="516"/>
      <c r="D69" s="516"/>
      <c r="E69" s="516"/>
      <c r="F69" s="516"/>
      <c r="G69" s="516"/>
      <c r="H69" s="516"/>
      <c r="I69" s="516"/>
      <c r="J69" s="516"/>
      <c r="K69" s="516"/>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7"/>
      <c r="BZ69" s="367"/>
      <c r="CA69" s="367"/>
      <c r="CB69" s="367"/>
    </row>
    <row r="70" spans="1:81" s="49" customFormat="1" ht="45" customHeight="1" x14ac:dyDescent="0.2">
      <c r="A70" s="517"/>
      <c r="B70" s="518"/>
      <c r="C70" s="519"/>
      <c r="D70" s="516"/>
      <c r="E70" s="516"/>
      <c r="F70" s="516"/>
      <c r="G70" s="516"/>
      <c r="H70" s="516"/>
      <c r="I70" s="516"/>
      <c r="J70" s="516"/>
      <c r="K70" s="516"/>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P70" s="366"/>
      <c r="BQ70" s="366"/>
      <c r="BR70" s="366"/>
      <c r="BS70" s="366"/>
      <c r="BT70" s="366"/>
      <c r="BU70" s="366"/>
      <c r="BV70" s="366"/>
      <c r="BW70" s="366"/>
      <c r="BX70" s="366"/>
      <c r="BY70" s="367"/>
      <c r="BZ70" s="367"/>
      <c r="CA70" s="367"/>
      <c r="CB70" s="367"/>
      <c r="CC70" s="62"/>
    </row>
    <row r="71" spans="1:81" s="49" customFormat="1" ht="39.75" customHeight="1" x14ac:dyDescent="0.2">
      <c r="A71" s="438"/>
      <c r="B71" s="408"/>
      <c r="C71" s="519"/>
      <c r="D71" s="516"/>
      <c r="E71" s="516"/>
      <c r="F71" s="516"/>
      <c r="G71" s="516"/>
      <c r="H71" s="516"/>
      <c r="I71" s="516"/>
      <c r="J71" s="516"/>
      <c r="K71" s="51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66"/>
      <c r="BN71" s="366"/>
      <c r="BO71" s="366"/>
      <c r="BP71" s="366"/>
      <c r="BQ71" s="366"/>
      <c r="BR71" s="366"/>
      <c r="BS71" s="366"/>
      <c r="BT71" s="366"/>
      <c r="BU71" s="366"/>
      <c r="BV71" s="366"/>
      <c r="BW71" s="366"/>
      <c r="BX71" s="366"/>
      <c r="BY71" s="367"/>
      <c r="BZ71" s="367"/>
      <c r="CA71" s="367"/>
      <c r="CB71" s="367"/>
      <c r="CC71" s="62"/>
    </row>
    <row r="72" spans="1:81" s="49" customFormat="1" ht="17.25" customHeight="1" x14ac:dyDescent="0.2">
      <c r="A72" s="438"/>
      <c r="B72" s="408"/>
      <c r="C72" s="519"/>
      <c r="D72" s="516"/>
      <c r="E72" s="516"/>
      <c r="F72" s="516"/>
      <c r="G72" s="516"/>
      <c r="H72" s="516"/>
      <c r="I72" s="516"/>
      <c r="J72" s="516"/>
      <c r="K72" s="51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7"/>
      <c r="BZ72" s="367"/>
      <c r="CA72" s="367"/>
      <c r="CB72" s="367"/>
      <c r="CC72" s="62"/>
    </row>
    <row r="73" spans="1:81" s="49" customFormat="1" ht="15" customHeight="1" x14ac:dyDescent="0.2">
      <c r="A73" s="495"/>
      <c r="B73" s="425"/>
      <c r="C73" s="519"/>
      <c r="D73" s="516"/>
      <c r="E73" s="516"/>
      <c r="F73" s="516"/>
      <c r="G73" s="516"/>
      <c r="H73" s="516"/>
      <c r="I73" s="516"/>
      <c r="J73" s="516"/>
      <c r="K73" s="516"/>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c r="BM73" s="366"/>
      <c r="BN73" s="366"/>
      <c r="BO73" s="366"/>
      <c r="BP73" s="366"/>
      <c r="BQ73" s="366"/>
      <c r="BR73" s="366"/>
      <c r="BS73" s="366"/>
      <c r="BT73" s="366"/>
      <c r="BU73" s="366"/>
      <c r="BV73" s="366"/>
      <c r="BW73" s="366"/>
      <c r="BX73" s="366"/>
      <c r="BY73" s="367"/>
      <c r="BZ73" s="367"/>
      <c r="CA73" s="367"/>
      <c r="CB73" s="367"/>
      <c r="CC73" s="62"/>
    </row>
    <row r="74" spans="1:81" s="49" customFormat="1" ht="15" customHeight="1" x14ac:dyDescent="0.2">
      <c r="A74" s="505"/>
      <c r="B74" s="520"/>
      <c r="C74" s="519"/>
      <c r="D74" s="516"/>
      <c r="E74" s="516"/>
      <c r="F74" s="516"/>
      <c r="G74" s="516"/>
      <c r="H74" s="516"/>
      <c r="I74" s="516"/>
      <c r="J74" s="516"/>
      <c r="K74" s="516"/>
      <c r="L74" s="366"/>
      <c r="M74" s="366"/>
      <c r="N74" s="366"/>
      <c r="O74" s="366"/>
      <c r="P74" s="366"/>
      <c r="Q74" s="366"/>
      <c r="R74" s="366"/>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c r="AZ74" s="366"/>
      <c r="BA74" s="366"/>
      <c r="BB74" s="366"/>
      <c r="BC74" s="366"/>
      <c r="BD74" s="366"/>
      <c r="BE74" s="366"/>
      <c r="BF74" s="366"/>
      <c r="BG74" s="366"/>
      <c r="BH74" s="366"/>
      <c r="BI74" s="366"/>
      <c r="BJ74" s="366"/>
      <c r="BK74" s="366"/>
      <c r="BL74" s="366"/>
      <c r="BM74" s="366"/>
      <c r="BN74" s="366"/>
      <c r="BO74" s="366"/>
      <c r="BP74" s="366"/>
      <c r="BQ74" s="366"/>
      <c r="BR74" s="366"/>
      <c r="BS74" s="366"/>
      <c r="BT74" s="366"/>
      <c r="BU74" s="366"/>
      <c r="BV74" s="366"/>
      <c r="BW74" s="366"/>
      <c r="BX74" s="366"/>
      <c r="BY74" s="367"/>
      <c r="BZ74" s="367"/>
      <c r="CA74" s="367"/>
      <c r="CB74" s="367"/>
      <c r="CC74" s="62"/>
    </row>
    <row r="75" spans="1:81" s="49" customFormat="1" ht="14.25" x14ac:dyDescent="0.2">
      <c r="A75" s="521"/>
      <c r="B75" s="522"/>
      <c r="C75" s="523"/>
      <c r="D75" s="443"/>
      <c r="E75" s="366"/>
      <c r="F75" s="366"/>
      <c r="G75" s="366"/>
      <c r="H75" s="366"/>
      <c r="I75" s="366"/>
      <c r="J75" s="366"/>
      <c r="K75" s="366"/>
      <c r="L75" s="366"/>
      <c r="M75" s="366"/>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66"/>
      <c r="AZ75" s="366"/>
      <c r="BA75" s="366"/>
      <c r="BB75" s="366"/>
      <c r="BC75" s="366"/>
      <c r="BD75" s="366"/>
      <c r="BE75" s="366"/>
      <c r="BF75" s="366"/>
      <c r="BG75" s="366"/>
      <c r="BH75" s="366"/>
      <c r="BI75" s="366"/>
      <c r="BJ75" s="366"/>
      <c r="BK75" s="366"/>
      <c r="BL75" s="366"/>
      <c r="BM75" s="366"/>
      <c r="BN75" s="366"/>
      <c r="BO75" s="366"/>
      <c r="BP75" s="366"/>
      <c r="BQ75" s="366"/>
      <c r="BR75" s="366"/>
      <c r="BS75" s="366"/>
      <c r="BT75" s="366"/>
      <c r="BU75" s="366"/>
      <c r="BV75" s="366"/>
      <c r="BW75" s="366"/>
      <c r="BX75" s="366"/>
      <c r="BY75" s="367"/>
      <c r="BZ75" s="367"/>
      <c r="CA75" s="367"/>
      <c r="CB75" s="367"/>
      <c r="CC75" s="62"/>
    </row>
    <row r="76" spans="1:81" s="49" customFormat="1" ht="15" customHeight="1" x14ac:dyDescent="0.2">
      <c r="A76" s="731"/>
      <c r="B76" s="525"/>
      <c r="C76" s="526"/>
      <c r="D76" s="526"/>
      <c r="E76" s="526"/>
      <c r="F76" s="366"/>
      <c r="G76" s="366"/>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c r="BL76" s="366"/>
      <c r="BM76" s="366"/>
      <c r="BN76" s="366"/>
      <c r="BO76" s="366"/>
      <c r="BP76" s="366"/>
      <c r="BQ76" s="366"/>
      <c r="BR76" s="366"/>
      <c r="BS76" s="366"/>
      <c r="BT76" s="366"/>
      <c r="BU76" s="366"/>
      <c r="BV76" s="366"/>
      <c r="BW76" s="366"/>
      <c r="BX76" s="366"/>
      <c r="BY76" s="367"/>
      <c r="BZ76" s="367"/>
      <c r="CA76" s="367"/>
      <c r="CB76" s="367"/>
      <c r="CC76" s="62"/>
    </row>
    <row r="77" spans="1:81" s="49" customFormat="1" ht="15" customHeight="1" x14ac:dyDescent="0.2">
      <c r="A77" s="527"/>
      <c r="B77" s="518"/>
      <c r="C77" s="518"/>
      <c r="D77" s="518"/>
      <c r="E77" s="518"/>
      <c r="F77" s="367"/>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c r="AZ77" s="366"/>
      <c r="BA77" s="366"/>
      <c r="BB77" s="366"/>
      <c r="BC77" s="366"/>
      <c r="BD77" s="366"/>
      <c r="BE77" s="366"/>
      <c r="BF77" s="366"/>
      <c r="BG77" s="366"/>
      <c r="BH77" s="366"/>
      <c r="BI77" s="366"/>
      <c r="BJ77" s="366"/>
      <c r="BK77" s="366"/>
      <c r="BL77" s="366"/>
      <c r="BM77" s="366"/>
      <c r="BN77" s="366"/>
      <c r="BO77" s="366"/>
      <c r="BP77" s="366"/>
      <c r="BQ77" s="366"/>
      <c r="BR77" s="366"/>
      <c r="BS77" s="366"/>
      <c r="BT77" s="366"/>
      <c r="BU77" s="366"/>
      <c r="BV77" s="366"/>
      <c r="BW77" s="366"/>
      <c r="BX77" s="366"/>
      <c r="BY77" s="367"/>
      <c r="BZ77" s="367"/>
      <c r="CA77" s="367"/>
      <c r="CB77" s="367"/>
      <c r="CC77" s="62"/>
    </row>
    <row r="78" spans="1:81" s="49" customFormat="1" ht="15" customHeight="1" x14ac:dyDescent="0.2">
      <c r="A78" s="528"/>
      <c r="B78" s="408"/>
      <c r="C78" s="408"/>
      <c r="D78" s="408"/>
      <c r="E78" s="408"/>
      <c r="F78" s="367"/>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6"/>
      <c r="BK78" s="366"/>
      <c r="BL78" s="366"/>
      <c r="BM78" s="366"/>
      <c r="BN78" s="366"/>
      <c r="BO78" s="366"/>
      <c r="BP78" s="366"/>
      <c r="BQ78" s="366"/>
      <c r="BR78" s="366"/>
      <c r="BS78" s="366"/>
      <c r="BT78" s="366"/>
      <c r="BU78" s="366"/>
      <c r="BV78" s="366"/>
      <c r="BW78" s="366"/>
      <c r="BX78" s="366"/>
      <c r="BY78" s="367"/>
      <c r="BZ78" s="367"/>
      <c r="CA78" s="367"/>
      <c r="CB78" s="367"/>
      <c r="CC78" s="62"/>
    </row>
    <row r="79" spans="1:81" s="49" customFormat="1" ht="15" customHeight="1" x14ac:dyDescent="0.2">
      <c r="A79" s="528"/>
      <c r="B79" s="408"/>
      <c r="C79" s="408"/>
      <c r="D79" s="408"/>
      <c r="E79" s="408"/>
      <c r="F79" s="367"/>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AV79" s="366"/>
      <c r="AW79" s="366"/>
      <c r="AX79" s="366"/>
      <c r="AY79" s="366"/>
      <c r="AZ79" s="366"/>
      <c r="BA79" s="366"/>
      <c r="BB79" s="366"/>
      <c r="BC79" s="366"/>
      <c r="BD79" s="366"/>
      <c r="BE79" s="366"/>
      <c r="BF79" s="366"/>
      <c r="BG79" s="366"/>
      <c r="BH79" s="366"/>
      <c r="BI79" s="366"/>
      <c r="BJ79" s="366"/>
      <c r="BK79" s="366"/>
      <c r="BL79" s="366"/>
      <c r="BM79" s="366"/>
      <c r="BN79" s="366"/>
      <c r="BO79" s="366"/>
      <c r="BP79" s="366"/>
      <c r="BQ79" s="366"/>
      <c r="BR79" s="366"/>
      <c r="BS79" s="366"/>
      <c r="BT79" s="366"/>
      <c r="BU79" s="366"/>
      <c r="BV79" s="366"/>
      <c r="BW79" s="366"/>
      <c r="BX79" s="366"/>
      <c r="BY79" s="367"/>
      <c r="BZ79" s="367"/>
      <c r="CA79" s="367"/>
      <c r="CB79" s="367"/>
      <c r="CC79" s="62"/>
    </row>
    <row r="80" spans="1:81" s="49" customFormat="1" ht="15" customHeight="1" x14ac:dyDescent="0.2">
      <c r="A80" s="528"/>
      <c r="B80" s="408"/>
      <c r="C80" s="408"/>
      <c r="D80" s="408"/>
      <c r="E80" s="408"/>
      <c r="F80" s="367"/>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6"/>
      <c r="AI80" s="366"/>
      <c r="AJ80" s="366"/>
      <c r="AK80" s="366"/>
      <c r="AL80" s="366"/>
      <c r="AM80" s="366"/>
      <c r="AN80" s="366"/>
      <c r="AO80" s="366"/>
      <c r="AP80" s="366"/>
      <c r="AQ80" s="366"/>
      <c r="AR80" s="366"/>
      <c r="AS80" s="366"/>
      <c r="AT80" s="366"/>
      <c r="AU80" s="366"/>
      <c r="AV80" s="366"/>
      <c r="AW80" s="366"/>
      <c r="AX80" s="366"/>
      <c r="AY80" s="366"/>
      <c r="AZ80" s="366"/>
      <c r="BA80" s="366"/>
      <c r="BB80" s="366"/>
      <c r="BC80" s="366"/>
      <c r="BD80" s="366"/>
      <c r="BE80" s="366"/>
      <c r="BF80" s="366"/>
      <c r="BG80" s="366"/>
      <c r="BH80" s="366"/>
      <c r="BI80" s="366"/>
      <c r="BJ80" s="366"/>
      <c r="BK80" s="366"/>
      <c r="BL80" s="366"/>
      <c r="BM80" s="366"/>
      <c r="BN80" s="366"/>
      <c r="BO80" s="366"/>
      <c r="BP80" s="366"/>
      <c r="BQ80" s="366"/>
      <c r="BR80" s="366"/>
      <c r="BS80" s="366"/>
      <c r="BT80" s="366"/>
      <c r="BU80" s="366"/>
      <c r="BV80" s="366"/>
      <c r="BW80" s="366"/>
      <c r="BX80" s="366"/>
      <c r="BY80" s="367"/>
      <c r="BZ80" s="367"/>
      <c r="CA80" s="367"/>
      <c r="CB80" s="367"/>
      <c r="CC80" s="62"/>
    </row>
    <row r="81" spans="1:81" s="49" customFormat="1" ht="15" customHeight="1" x14ac:dyDescent="0.2">
      <c r="A81" s="528"/>
      <c r="B81" s="408"/>
      <c r="C81" s="408"/>
      <c r="D81" s="408"/>
      <c r="E81" s="408"/>
      <c r="F81" s="367"/>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c r="AH81" s="366"/>
      <c r="AI81" s="366"/>
      <c r="AJ81" s="366"/>
      <c r="AK81" s="366"/>
      <c r="AL81" s="366"/>
      <c r="AM81" s="366"/>
      <c r="AN81" s="366"/>
      <c r="AO81" s="366"/>
      <c r="AP81" s="366"/>
      <c r="AQ81" s="366"/>
      <c r="AR81" s="366"/>
      <c r="AS81" s="366"/>
      <c r="AT81" s="366"/>
      <c r="AU81" s="366"/>
      <c r="AV81" s="366"/>
      <c r="AW81" s="366"/>
      <c r="AX81" s="366"/>
      <c r="AY81" s="366"/>
      <c r="AZ81" s="366"/>
      <c r="BA81" s="366"/>
      <c r="BB81" s="366"/>
      <c r="BC81" s="366"/>
      <c r="BD81" s="366"/>
      <c r="BE81" s="366"/>
      <c r="BF81" s="366"/>
      <c r="BG81" s="366"/>
      <c r="BH81" s="366"/>
      <c r="BI81" s="366"/>
      <c r="BJ81" s="366"/>
      <c r="BK81" s="366"/>
      <c r="BL81" s="366"/>
      <c r="BM81" s="366"/>
      <c r="BN81" s="366"/>
      <c r="BO81" s="366"/>
      <c r="BP81" s="366"/>
      <c r="BQ81" s="366"/>
      <c r="BR81" s="366"/>
      <c r="BS81" s="366"/>
      <c r="BT81" s="366"/>
      <c r="BU81" s="366"/>
      <c r="BV81" s="366"/>
      <c r="BW81" s="366"/>
      <c r="BX81" s="366"/>
      <c r="BY81" s="367"/>
      <c r="BZ81" s="367"/>
      <c r="CA81" s="367"/>
      <c r="CB81" s="367"/>
      <c r="CC81" s="62"/>
    </row>
    <row r="82" spans="1:81" s="49" customFormat="1" ht="15" customHeight="1" x14ac:dyDescent="0.2">
      <c r="A82" s="529"/>
      <c r="B82" s="408"/>
      <c r="C82" s="408"/>
      <c r="D82" s="408"/>
      <c r="E82" s="408"/>
      <c r="F82" s="367"/>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c r="AH82" s="366"/>
      <c r="AI82" s="366"/>
      <c r="AJ82" s="366"/>
      <c r="AK82" s="366"/>
      <c r="AL82" s="366"/>
      <c r="AM82" s="366"/>
      <c r="AN82" s="366"/>
      <c r="AO82" s="366"/>
      <c r="AP82" s="366"/>
      <c r="AQ82" s="366"/>
      <c r="AR82" s="366"/>
      <c r="AS82" s="366"/>
      <c r="AT82" s="366"/>
      <c r="AU82" s="366"/>
      <c r="AV82" s="366"/>
      <c r="AW82" s="366"/>
      <c r="AX82" s="366"/>
      <c r="AY82" s="366"/>
      <c r="AZ82" s="366"/>
      <c r="BA82" s="366"/>
      <c r="BB82" s="366"/>
      <c r="BC82" s="366"/>
      <c r="BD82" s="366"/>
      <c r="BE82" s="366"/>
      <c r="BF82" s="366"/>
      <c r="BG82" s="366"/>
      <c r="BH82" s="366"/>
      <c r="BI82" s="366"/>
      <c r="BJ82" s="366"/>
      <c r="BK82" s="366"/>
      <c r="BL82" s="366"/>
      <c r="BM82" s="366"/>
      <c r="BN82" s="366"/>
      <c r="BO82" s="366"/>
      <c r="BP82" s="366"/>
      <c r="BQ82" s="366"/>
      <c r="BR82" s="366"/>
      <c r="BS82" s="366"/>
      <c r="BT82" s="366"/>
      <c r="BU82" s="366"/>
      <c r="BV82" s="366"/>
      <c r="BW82" s="366"/>
      <c r="BX82" s="366"/>
      <c r="BY82" s="367"/>
      <c r="BZ82" s="367"/>
      <c r="CA82" s="367"/>
      <c r="CB82" s="367"/>
      <c r="CC82" s="62"/>
    </row>
    <row r="83" spans="1:81" s="49" customFormat="1" ht="15" customHeight="1" x14ac:dyDescent="0.2">
      <c r="A83" s="528"/>
      <c r="B83" s="408"/>
      <c r="C83" s="408"/>
      <c r="D83" s="408"/>
      <c r="E83" s="408"/>
      <c r="F83" s="367"/>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AV83" s="366"/>
      <c r="AW83" s="366"/>
      <c r="AX83" s="366"/>
      <c r="AY83" s="366"/>
      <c r="AZ83" s="366"/>
      <c r="BA83" s="366"/>
      <c r="BB83" s="366"/>
      <c r="BC83" s="366"/>
      <c r="BD83" s="366"/>
      <c r="BE83" s="366"/>
      <c r="BF83" s="366"/>
      <c r="BG83" s="366"/>
      <c r="BH83" s="366"/>
      <c r="BI83" s="366"/>
      <c r="BJ83" s="366"/>
      <c r="BK83" s="366"/>
      <c r="BL83" s="366"/>
      <c r="BM83" s="366"/>
      <c r="BN83" s="366"/>
      <c r="BO83" s="366"/>
      <c r="BP83" s="366"/>
      <c r="BQ83" s="366"/>
      <c r="BR83" s="366"/>
      <c r="BS83" s="366"/>
      <c r="BT83" s="366"/>
      <c r="BU83" s="366"/>
      <c r="BV83" s="366"/>
      <c r="BW83" s="366"/>
      <c r="BX83" s="366"/>
      <c r="BY83" s="367"/>
      <c r="BZ83" s="367"/>
      <c r="CA83" s="367"/>
      <c r="CB83" s="367"/>
      <c r="CC83" s="62"/>
    </row>
    <row r="84" spans="1:81" s="49" customFormat="1" ht="15" customHeight="1" x14ac:dyDescent="0.2">
      <c r="A84" s="528"/>
      <c r="B84" s="408"/>
      <c r="C84" s="408"/>
      <c r="D84" s="408"/>
      <c r="E84" s="408"/>
      <c r="F84" s="367"/>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c r="AI84" s="366"/>
      <c r="AJ84" s="366"/>
      <c r="AK84" s="366"/>
      <c r="AL84" s="366"/>
      <c r="AM84" s="366"/>
      <c r="AN84" s="366"/>
      <c r="AO84" s="366"/>
      <c r="AP84" s="366"/>
      <c r="AQ84" s="366"/>
      <c r="AR84" s="366"/>
      <c r="AS84" s="366"/>
      <c r="AT84" s="366"/>
      <c r="AU84" s="366"/>
      <c r="AV84" s="366"/>
      <c r="AW84" s="366"/>
      <c r="AX84" s="366"/>
      <c r="AY84" s="366"/>
      <c r="AZ84" s="366"/>
      <c r="BA84" s="366"/>
      <c r="BB84" s="366"/>
      <c r="BC84" s="366"/>
      <c r="BD84" s="366"/>
      <c r="BE84" s="366"/>
      <c r="BF84" s="366"/>
      <c r="BG84" s="366"/>
      <c r="BH84" s="366"/>
      <c r="BI84" s="366"/>
      <c r="BJ84" s="366"/>
      <c r="BK84" s="366"/>
      <c r="BL84" s="366"/>
      <c r="BM84" s="366"/>
      <c r="BN84" s="366"/>
      <c r="BO84" s="366"/>
      <c r="BP84" s="366"/>
      <c r="BQ84" s="366"/>
      <c r="BR84" s="366"/>
      <c r="BS84" s="366"/>
      <c r="BT84" s="366"/>
      <c r="BU84" s="366"/>
      <c r="BV84" s="366"/>
      <c r="BW84" s="366"/>
      <c r="BX84" s="366"/>
      <c r="BY84" s="367"/>
      <c r="BZ84" s="367"/>
      <c r="CA84" s="367"/>
      <c r="CB84" s="367"/>
      <c r="CC84" s="62"/>
    </row>
    <row r="85" spans="1:81" s="43" customFormat="1" ht="30" customHeight="1" x14ac:dyDescent="0.2">
      <c r="A85" s="528"/>
      <c r="B85" s="408"/>
      <c r="C85" s="408"/>
      <c r="D85" s="408"/>
      <c r="E85" s="408"/>
      <c r="F85" s="367"/>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c r="AH85" s="366"/>
      <c r="AI85" s="366"/>
      <c r="AJ85" s="366"/>
      <c r="AK85" s="366"/>
      <c r="AL85" s="366"/>
      <c r="AM85" s="366"/>
      <c r="AN85" s="366"/>
      <c r="AO85" s="366"/>
      <c r="AP85" s="366"/>
      <c r="AQ85" s="366"/>
      <c r="AR85" s="366"/>
      <c r="AS85" s="366"/>
      <c r="AT85" s="366"/>
      <c r="AU85" s="366"/>
      <c r="AV85" s="366"/>
      <c r="AW85" s="366"/>
      <c r="AX85" s="366"/>
      <c r="AY85" s="366"/>
      <c r="AZ85" s="366"/>
      <c r="BA85" s="366"/>
      <c r="BB85" s="366"/>
      <c r="BC85" s="366"/>
      <c r="BD85" s="366"/>
      <c r="BE85" s="366"/>
      <c r="BF85" s="366"/>
      <c r="BG85" s="366"/>
      <c r="BH85" s="366"/>
      <c r="BI85" s="366"/>
      <c r="BJ85" s="366"/>
      <c r="BK85" s="366"/>
      <c r="BL85" s="366"/>
      <c r="BM85" s="366"/>
      <c r="BN85" s="366"/>
      <c r="BO85" s="366"/>
      <c r="BP85" s="366"/>
      <c r="BQ85" s="366"/>
      <c r="BR85" s="366"/>
      <c r="BS85" s="366"/>
      <c r="BT85" s="366"/>
      <c r="BU85" s="366"/>
      <c r="BV85" s="366"/>
      <c r="BW85" s="366"/>
      <c r="BX85" s="366"/>
      <c r="BY85" s="367"/>
      <c r="BZ85" s="367"/>
      <c r="CA85" s="367"/>
      <c r="CB85" s="367"/>
      <c r="CC85" s="44"/>
    </row>
    <row r="86" spans="1:81" s="43" customFormat="1" ht="33.75" customHeight="1" x14ac:dyDescent="0.2">
      <c r="A86" s="528"/>
      <c r="B86" s="408"/>
      <c r="C86" s="408"/>
      <c r="D86" s="408"/>
      <c r="E86" s="408"/>
      <c r="F86" s="367"/>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c r="AH86" s="366"/>
      <c r="AI86" s="366"/>
      <c r="AJ86" s="366"/>
      <c r="AK86" s="366"/>
      <c r="AL86" s="366"/>
      <c r="AM86" s="366"/>
      <c r="AN86" s="366"/>
      <c r="AO86" s="366"/>
      <c r="AP86" s="366"/>
      <c r="AQ86" s="366"/>
      <c r="AR86" s="366"/>
      <c r="AS86" s="366"/>
      <c r="AT86" s="366"/>
      <c r="AU86" s="366"/>
      <c r="AV86" s="366"/>
      <c r="AW86" s="366"/>
      <c r="AX86" s="366"/>
      <c r="AY86" s="366"/>
      <c r="AZ86" s="366"/>
      <c r="BA86" s="366"/>
      <c r="BB86" s="366"/>
      <c r="BC86" s="366"/>
      <c r="BD86" s="366"/>
      <c r="BE86" s="366"/>
      <c r="BF86" s="366"/>
      <c r="BG86" s="366"/>
      <c r="BH86" s="366"/>
      <c r="BI86" s="366"/>
      <c r="BJ86" s="366"/>
      <c r="BK86" s="366"/>
      <c r="BL86" s="366"/>
      <c r="BM86" s="366"/>
      <c r="BN86" s="366"/>
      <c r="BO86" s="366"/>
      <c r="BP86" s="366"/>
      <c r="BQ86" s="366"/>
      <c r="BR86" s="366"/>
      <c r="BS86" s="366"/>
      <c r="BT86" s="366"/>
      <c r="BU86" s="366"/>
      <c r="BV86" s="366"/>
      <c r="BW86" s="366"/>
      <c r="BX86" s="366"/>
      <c r="BY86" s="367"/>
      <c r="BZ86" s="367"/>
      <c r="CA86" s="367"/>
      <c r="CB86" s="367"/>
      <c r="CC86" s="44"/>
    </row>
    <row r="87" spans="1:81" s="43" customFormat="1" ht="15" customHeight="1" x14ac:dyDescent="0.2">
      <c r="A87" s="530"/>
      <c r="B87" s="408"/>
      <c r="C87" s="411"/>
      <c r="D87" s="411"/>
      <c r="E87" s="411"/>
      <c r="F87" s="367"/>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7"/>
      <c r="BZ87" s="367"/>
      <c r="CA87" s="367"/>
      <c r="CB87" s="367"/>
      <c r="CC87" s="44"/>
    </row>
    <row r="88" spans="1:81" s="43" customFormat="1" ht="15" customHeight="1" x14ac:dyDescent="0.2">
      <c r="A88" s="531"/>
      <c r="B88" s="408"/>
      <c r="C88" s="411"/>
      <c r="D88" s="411"/>
      <c r="E88" s="411"/>
      <c r="F88" s="367"/>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c r="AI88" s="366"/>
      <c r="AJ88" s="366"/>
      <c r="AK88" s="366"/>
      <c r="AL88" s="366"/>
      <c r="AM88" s="366"/>
      <c r="AN88" s="366"/>
      <c r="AO88" s="366"/>
      <c r="AP88" s="366"/>
      <c r="AQ88" s="366"/>
      <c r="AR88" s="366"/>
      <c r="AS88" s="366"/>
      <c r="AT88" s="366"/>
      <c r="AU88" s="366"/>
      <c r="AV88" s="366"/>
      <c r="AW88" s="366"/>
      <c r="AX88" s="366"/>
      <c r="AY88" s="366"/>
      <c r="AZ88" s="366"/>
      <c r="BA88" s="366"/>
      <c r="BB88" s="366"/>
      <c r="BC88" s="366"/>
      <c r="BD88" s="366"/>
      <c r="BE88" s="366"/>
      <c r="BF88" s="366"/>
      <c r="BG88" s="366"/>
      <c r="BH88" s="366"/>
      <c r="BI88" s="366"/>
      <c r="BJ88" s="366"/>
      <c r="BK88" s="366"/>
      <c r="BL88" s="366"/>
      <c r="BM88" s="366"/>
      <c r="BN88" s="366"/>
      <c r="BO88" s="366"/>
      <c r="BP88" s="366"/>
      <c r="BQ88" s="366"/>
      <c r="BR88" s="366"/>
      <c r="BS88" s="366"/>
      <c r="BT88" s="366"/>
      <c r="BU88" s="366"/>
      <c r="BV88" s="366"/>
      <c r="BW88" s="366"/>
      <c r="BX88" s="366"/>
      <c r="BY88" s="367"/>
      <c r="BZ88" s="367"/>
      <c r="CA88" s="367"/>
      <c r="CB88" s="367"/>
      <c r="CC88" s="44"/>
    </row>
    <row r="89" spans="1:81" s="43" customFormat="1" ht="15" customHeight="1" x14ac:dyDescent="0.2">
      <c r="A89" s="532"/>
      <c r="B89" s="436"/>
      <c r="C89" s="411"/>
      <c r="D89" s="411"/>
      <c r="E89" s="411"/>
      <c r="F89" s="367"/>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c r="AG89" s="366"/>
      <c r="AH89" s="366"/>
      <c r="AI89" s="366"/>
      <c r="AJ89" s="366"/>
      <c r="AK89" s="366"/>
      <c r="AL89" s="366"/>
      <c r="AM89" s="366"/>
      <c r="AN89" s="366"/>
      <c r="AO89" s="366"/>
      <c r="AP89" s="366"/>
      <c r="AQ89" s="366"/>
      <c r="AR89" s="366"/>
      <c r="AS89" s="366"/>
      <c r="AT89" s="366"/>
      <c r="AU89" s="366"/>
      <c r="AV89" s="366"/>
      <c r="AW89" s="366"/>
      <c r="AX89" s="366"/>
      <c r="AY89" s="366"/>
      <c r="AZ89" s="366"/>
      <c r="BA89" s="366"/>
      <c r="BB89" s="366"/>
      <c r="BC89" s="366"/>
      <c r="BD89" s="366"/>
      <c r="BE89" s="366"/>
      <c r="BF89" s="366"/>
      <c r="BG89" s="366"/>
      <c r="BH89" s="366"/>
      <c r="BI89" s="366"/>
      <c r="BJ89" s="366"/>
      <c r="BK89" s="366"/>
      <c r="BL89" s="366"/>
      <c r="BM89" s="366"/>
      <c r="BN89" s="366"/>
      <c r="BO89" s="366"/>
      <c r="BP89" s="366"/>
      <c r="BQ89" s="366"/>
      <c r="BR89" s="366"/>
      <c r="BS89" s="366"/>
      <c r="BT89" s="366"/>
      <c r="BU89" s="366"/>
      <c r="BV89" s="366"/>
      <c r="BW89" s="366"/>
      <c r="BX89" s="366"/>
      <c r="BY89" s="367"/>
      <c r="BZ89" s="367"/>
      <c r="CA89" s="367"/>
      <c r="CB89" s="367"/>
      <c r="CC89" s="44"/>
    </row>
    <row r="90" spans="1:81" s="43" customFormat="1" ht="15" customHeight="1" x14ac:dyDescent="0.2">
      <c r="A90" s="532"/>
      <c r="B90" s="408"/>
      <c r="C90" s="411"/>
      <c r="D90" s="411"/>
      <c r="E90" s="411"/>
      <c r="F90" s="367"/>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c r="AH90" s="366"/>
      <c r="AI90" s="366"/>
      <c r="AJ90" s="366"/>
      <c r="AK90" s="366"/>
      <c r="AL90" s="366"/>
      <c r="AM90" s="366"/>
      <c r="AN90" s="366"/>
      <c r="AO90" s="366"/>
      <c r="AP90" s="366"/>
      <c r="AQ90" s="366"/>
      <c r="AR90" s="366"/>
      <c r="AS90" s="366"/>
      <c r="AT90" s="366"/>
      <c r="AU90" s="366"/>
      <c r="AV90" s="366"/>
      <c r="AW90" s="366"/>
      <c r="AX90" s="366"/>
      <c r="AY90" s="366"/>
      <c r="AZ90" s="366"/>
      <c r="BA90" s="366"/>
      <c r="BB90" s="366"/>
      <c r="BC90" s="366"/>
      <c r="BD90" s="366"/>
      <c r="BE90" s="366"/>
      <c r="BF90" s="366"/>
      <c r="BG90" s="366"/>
      <c r="BH90" s="366"/>
      <c r="BI90" s="366"/>
      <c r="BJ90" s="366"/>
      <c r="BK90" s="366"/>
      <c r="BL90" s="366"/>
      <c r="BM90" s="366"/>
      <c r="BN90" s="366"/>
      <c r="BO90" s="366"/>
      <c r="BP90" s="366"/>
      <c r="BQ90" s="366"/>
      <c r="BR90" s="366"/>
      <c r="BS90" s="366"/>
      <c r="BT90" s="366"/>
      <c r="BU90" s="366"/>
      <c r="BV90" s="366"/>
      <c r="BW90" s="366"/>
      <c r="BX90" s="366"/>
      <c r="BY90" s="367"/>
      <c r="BZ90" s="367"/>
      <c r="CA90" s="367"/>
      <c r="CB90" s="367"/>
      <c r="CC90" s="44"/>
    </row>
    <row r="91" spans="1:81" s="43" customFormat="1" ht="15" customHeight="1" x14ac:dyDescent="0.2">
      <c r="A91" s="533"/>
      <c r="B91" s="534"/>
      <c r="C91" s="425"/>
      <c r="D91" s="425"/>
      <c r="E91" s="425"/>
      <c r="F91" s="367"/>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c r="AH91" s="366"/>
      <c r="AI91" s="366"/>
      <c r="AJ91" s="366"/>
      <c r="AK91" s="366"/>
      <c r="AL91" s="366"/>
      <c r="AM91" s="366"/>
      <c r="AN91" s="366"/>
      <c r="AO91" s="366"/>
      <c r="AP91" s="366"/>
      <c r="AQ91" s="366"/>
      <c r="AR91" s="366"/>
      <c r="AS91" s="366"/>
      <c r="AT91" s="366"/>
      <c r="AU91" s="366"/>
      <c r="AV91" s="366"/>
      <c r="AW91" s="366"/>
      <c r="AX91" s="366"/>
      <c r="AY91" s="366"/>
      <c r="AZ91" s="366"/>
      <c r="BA91" s="366"/>
      <c r="BB91" s="366"/>
      <c r="BC91" s="366"/>
      <c r="BD91" s="366"/>
      <c r="BE91" s="366"/>
      <c r="BF91" s="366"/>
      <c r="BG91" s="366"/>
      <c r="BH91" s="366"/>
      <c r="BI91" s="366"/>
      <c r="BJ91" s="366"/>
      <c r="BK91" s="366"/>
      <c r="BL91" s="366"/>
      <c r="BM91" s="366"/>
      <c r="BN91" s="366"/>
      <c r="BO91" s="366"/>
      <c r="BP91" s="366"/>
      <c r="BQ91" s="366"/>
      <c r="BR91" s="366"/>
      <c r="BS91" s="366"/>
      <c r="BT91" s="366"/>
      <c r="BU91" s="366"/>
      <c r="BV91" s="366"/>
      <c r="BW91" s="366"/>
      <c r="BX91" s="366"/>
      <c r="BY91" s="367"/>
      <c r="BZ91" s="367"/>
      <c r="CA91" s="367"/>
      <c r="CB91" s="367"/>
      <c r="CC91" s="44"/>
    </row>
    <row r="92" spans="1:81" s="43" customFormat="1" ht="15" customHeight="1" x14ac:dyDescent="0.2">
      <c r="A92" s="737"/>
      <c r="B92" s="520"/>
      <c r="C92" s="520"/>
      <c r="D92" s="520"/>
      <c r="E92" s="520"/>
      <c r="F92" s="367"/>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c r="AH92" s="366"/>
      <c r="AI92" s="366"/>
      <c r="AJ92" s="366"/>
      <c r="AK92" s="366"/>
      <c r="AL92" s="366"/>
      <c r="AM92" s="366"/>
      <c r="AN92" s="366"/>
      <c r="AO92" s="366"/>
      <c r="AP92" s="366"/>
      <c r="AQ92" s="366"/>
      <c r="AR92" s="366"/>
      <c r="AS92" s="366"/>
      <c r="AT92" s="366"/>
      <c r="AU92" s="366"/>
      <c r="AV92" s="366"/>
      <c r="AW92" s="366"/>
      <c r="AX92" s="366"/>
      <c r="AY92" s="366"/>
      <c r="AZ92" s="366"/>
      <c r="BA92" s="366"/>
      <c r="BB92" s="366"/>
      <c r="BC92" s="366"/>
      <c r="BD92" s="366"/>
      <c r="BE92" s="366"/>
      <c r="BF92" s="366"/>
      <c r="BG92" s="366"/>
      <c r="BH92" s="366"/>
      <c r="BI92" s="366"/>
      <c r="BJ92" s="366"/>
      <c r="BK92" s="366"/>
      <c r="BL92" s="366"/>
      <c r="BM92" s="366"/>
      <c r="BN92" s="366"/>
      <c r="BO92" s="366"/>
      <c r="BP92" s="366"/>
      <c r="BQ92" s="366"/>
      <c r="BR92" s="366"/>
      <c r="BS92" s="366"/>
      <c r="BT92" s="366"/>
      <c r="BU92" s="366"/>
      <c r="BV92" s="366"/>
      <c r="BW92" s="366"/>
      <c r="BX92" s="366"/>
      <c r="BY92" s="367"/>
      <c r="BZ92" s="367"/>
      <c r="CA92" s="367"/>
      <c r="CB92" s="367"/>
      <c r="CC92" s="44"/>
    </row>
    <row r="93" spans="1:81" s="43" customFormat="1" ht="30" customHeight="1" x14ac:dyDescent="0.2">
      <c r="A93" s="536"/>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c r="AV93" s="366"/>
      <c r="AW93" s="366"/>
      <c r="AX93" s="366"/>
      <c r="AY93" s="366"/>
      <c r="AZ93" s="366"/>
      <c r="BA93" s="366"/>
      <c r="BB93" s="366"/>
      <c r="BC93" s="366"/>
      <c r="BD93" s="366"/>
      <c r="BE93" s="366"/>
      <c r="BF93" s="366"/>
      <c r="BG93" s="366"/>
      <c r="BH93" s="366"/>
      <c r="BI93" s="366"/>
      <c r="BJ93" s="366"/>
      <c r="BK93" s="366"/>
      <c r="BL93" s="366"/>
      <c r="BM93" s="366"/>
      <c r="BN93" s="366"/>
      <c r="BO93" s="366"/>
      <c r="BP93" s="366"/>
      <c r="BQ93" s="366"/>
      <c r="BR93" s="366"/>
      <c r="BS93" s="366"/>
      <c r="BT93" s="366"/>
      <c r="BU93" s="366"/>
      <c r="BV93" s="366"/>
      <c r="BW93" s="366"/>
      <c r="BX93" s="366"/>
      <c r="BY93" s="367"/>
      <c r="BZ93" s="367"/>
      <c r="CA93" s="367"/>
      <c r="CB93" s="367"/>
      <c r="CC93" s="44"/>
    </row>
    <row r="94" spans="1:81" s="43" customFormat="1" ht="51" customHeight="1" x14ac:dyDescent="0.3">
      <c r="A94" s="538"/>
      <c r="B94" s="526"/>
      <c r="C94" s="526"/>
      <c r="D94" s="526"/>
      <c r="E94" s="526"/>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c r="AV94" s="366"/>
      <c r="AW94" s="366"/>
      <c r="AX94" s="366"/>
      <c r="AY94" s="366"/>
      <c r="AZ94" s="366"/>
      <c r="BA94" s="366"/>
      <c r="BB94" s="366"/>
      <c r="BC94" s="366"/>
      <c r="BD94" s="366"/>
      <c r="BE94" s="366"/>
      <c r="BF94" s="366"/>
      <c r="BG94" s="366"/>
      <c r="BH94" s="366"/>
      <c r="BI94" s="366"/>
      <c r="BJ94" s="366"/>
      <c r="BK94" s="366"/>
      <c r="BL94" s="366"/>
      <c r="BM94" s="366"/>
      <c r="BN94" s="366"/>
      <c r="BO94" s="366"/>
      <c r="BP94" s="366"/>
      <c r="BQ94" s="366"/>
      <c r="BR94" s="366"/>
      <c r="BS94" s="366"/>
      <c r="BT94" s="366"/>
      <c r="BU94" s="366"/>
      <c r="BV94" s="366"/>
      <c r="BW94" s="366"/>
      <c r="BX94" s="366"/>
      <c r="BY94" s="367"/>
      <c r="BZ94" s="367"/>
      <c r="CA94" s="367"/>
      <c r="CB94" s="367"/>
      <c r="CC94" s="44"/>
    </row>
    <row r="95" spans="1:81" s="43" customFormat="1" ht="15" customHeight="1" x14ac:dyDescent="0.2">
      <c r="A95" s="540"/>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c r="AV95" s="366"/>
      <c r="AW95" s="366"/>
      <c r="AX95" s="366"/>
      <c r="AY95" s="366"/>
      <c r="AZ95" s="366"/>
      <c r="BA95" s="366"/>
      <c r="BB95" s="366"/>
      <c r="BC95" s="366"/>
      <c r="BD95" s="366"/>
      <c r="BE95" s="366"/>
      <c r="BF95" s="366"/>
      <c r="BG95" s="366"/>
      <c r="BH95" s="366"/>
      <c r="BI95" s="366"/>
      <c r="BJ95" s="366"/>
      <c r="BK95" s="366"/>
      <c r="BL95" s="366"/>
      <c r="BM95" s="366"/>
      <c r="BN95" s="366"/>
      <c r="BO95" s="366"/>
      <c r="BP95" s="366"/>
      <c r="BQ95" s="366"/>
      <c r="BR95" s="366"/>
      <c r="BS95" s="366"/>
      <c r="BT95" s="366"/>
      <c r="BU95" s="366"/>
      <c r="BV95" s="366"/>
      <c r="BW95" s="366"/>
      <c r="BX95" s="366"/>
      <c r="BY95" s="367"/>
      <c r="BZ95" s="367"/>
      <c r="CA95" s="367"/>
      <c r="CB95" s="367"/>
      <c r="CC95" s="44"/>
    </row>
    <row r="96" spans="1:81" s="43" customFormat="1" ht="15" customHeight="1" x14ac:dyDescent="0.2">
      <c r="A96" s="542"/>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c r="BY96" s="367"/>
      <c r="BZ96" s="367"/>
      <c r="CA96" s="367"/>
      <c r="CB96" s="367"/>
      <c r="CC96" s="44"/>
    </row>
    <row r="97" spans="1:81" s="43" customFormat="1" ht="15" customHeight="1" x14ac:dyDescent="0.2">
      <c r="A97" s="542"/>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c r="AV97" s="366"/>
      <c r="AW97" s="366"/>
      <c r="AX97" s="366"/>
      <c r="AY97" s="366"/>
      <c r="AZ97" s="366"/>
      <c r="BA97" s="366"/>
      <c r="BB97" s="366"/>
      <c r="BC97" s="366"/>
      <c r="BD97" s="366"/>
      <c r="BE97" s="366"/>
      <c r="BF97" s="366"/>
      <c r="BG97" s="366"/>
      <c r="BH97" s="366"/>
      <c r="BI97" s="366"/>
      <c r="BJ97" s="366"/>
      <c r="BK97" s="366"/>
      <c r="BL97" s="366"/>
      <c r="BM97" s="366"/>
      <c r="BN97" s="366"/>
      <c r="BO97" s="366"/>
      <c r="BP97" s="366"/>
      <c r="BQ97" s="366"/>
      <c r="BR97" s="366"/>
      <c r="BS97" s="366"/>
      <c r="BT97" s="366"/>
      <c r="BU97" s="366"/>
      <c r="BV97" s="366"/>
      <c r="BW97" s="366"/>
      <c r="BX97" s="366"/>
      <c r="BY97" s="367"/>
      <c r="BZ97" s="367"/>
      <c r="CA97" s="367"/>
      <c r="CB97" s="367"/>
      <c r="CC97" s="44"/>
    </row>
    <row r="98" spans="1:81" s="43" customFormat="1" ht="15" customHeight="1" x14ac:dyDescent="0.2">
      <c r="A98" s="542"/>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c r="AV98" s="366"/>
      <c r="AW98" s="366"/>
      <c r="AX98" s="366"/>
      <c r="AY98" s="366"/>
      <c r="AZ98" s="366"/>
      <c r="BA98" s="366"/>
      <c r="BB98" s="366"/>
      <c r="BC98" s="366"/>
      <c r="BD98" s="366"/>
      <c r="BE98" s="366"/>
      <c r="BF98" s="366"/>
      <c r="BG98" s="366"/>
      <c r="BH98" s="366"/>
      <c r="BI98" s="366"/>
      <c r="BJ98" s="366"/>
      <c r="BK98" s="366"/>
      <c r="BL98" s="366"/>
      <c r="BM98" s="366"/>
      <c r="BN98" s="366"/>
      <c r="BO98" s="366"/>
      <c r="BP98" s="366"/>
      <c r="BQ98" s="366"/>
      <c r="BR98" s="366"/>
      <c r="BS98" s="366"/>
      <c r="BT98" s="366"/>
      <c r="BU98" s="366"/>
      <c r="BV98" s="366"/>
      <c r="BW98" s="366"/>
      <c r="BX98" s="366"/>
      <c r="BY98" s="367"/>
      <c r="BZ98" s="367"/>
      <c r="CA98" s="367"/>
      <c r="CB98" s="367"/>
      <c r="CC98" s="44"/>
    </row>
    <row r="99" spans="1:81" s="43" customFormat="1" ht="15" customHeight="1" x14ac:dyDescent="0.2">
      <c r="A99" s="543"/>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c r="AV99" s="366"/>
      <c r="AW99" s="366"/>
      <c r="AX99" s="366"/>
      <c r="AY99" s="366"/>
      <c r="AZ99" s="366"/>
      <c r="BA99" s="366"/>
      <c r="BB99" s="366"/>
      <c r="BC99" s="366"/>
      <c r="BD99" s="366"/>
      <c r="BE99" s="366"/>
      <c r="BF99" s="366"/>
      <c r="BG99" s="366"/>
      <c r="BH99" s="366"/>
      <c r="BI99" s="366"/>
      <c r="BJ99" s="366"/>
      <c r="BK99" s="366"/>
      <c r="BL99" s="366"/>
      <c r="BM99" s="366"/>
      <c r="BN99" s="366"/>
      <c r="BO99" s="366"/>
      <c r="BP99" s="366"/>
      <c r="BQ99" s="366"/>
      <c r="BR99" s="366"/>
      <c r="BS99" s="366"/>
      <c r="BT99" s="366"/>
      <c r="BU99" s="366"/>
      <c r="BV99" s="366"/>
      <c r="BW99" s="366"/>
      <c r="BX99" s="366"/>
      <c r="BY99" s="367"/>
      <c r="BZ99" s="367"/>
      <c r="CA99" s="367"/>
      <c r="CB99" s="367"/>
      <c r="CC99" s="44"/>
    </row>
    <row r="100" spans="1:81" s="43" customFormat="1" ht="15" customHeight="1" x14ac:dyDescent="0.2">
      <c r="A100" s="505"/>
      <c r="B100" s="520"/>
      <c r="C100" s="520"/>
      <c r="D100" s="520"/>
      <c r="E100" s="520"/>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c r="AV100" s="366"/>
      <c r="AW100" s="366"/>
      <c r="AX100" s="366"/>
      <c r="AY100" s="366"/>
      <c r="AZ100" s="366"/>
      <c r="BA100" s="366"/>
      <c r="BB100" s="366"/>
      <c r="BC100" s="366"/>
      <c r="BD100" s="366"/>
      <c r="BE100" s="366"/>
      <c r="BF100" s="366"/>
      <c r="BG100" s="366"/>
      <c r="BH100" s="366"/>
      <c r="BI100" s="366"/>
      <c r="BJ100" s="366"/>
      <c r="BK100" s="366"/>
      <c r="BL100" s="366"/>
      <c r="BM100" s="366"/>
      <c r="BN100" s="366"/>
      <c r="BO100" s="366"/>
      <c r="BP100" s="366"/>
      <c r="BQ100" s="366"/>
      <c r="BR100" s="366"/>
      <c r="BS100" s="366"/>
      <c r="BT100" s="366"/>
      <c r="BU100" s="366"/>
      <c r="BV100" s="366"/>
      <c r="BW100" s="366"/>
      <c r="BX100" s="366"/>
      <c r="BY100" s="367"/>
      <c r="BZ100" s="367"/>
      <c r="CA100" s="367"/>
      <c r="CB100" s="367"/>
      <c r="CC100" s="44"/>
    </row>
    <row r="101" spans="1:81" s="43" customFormat="1" ht="27.75" customHeight="1" x14ac:dyDescent="0.2">
      <c r="A101" s="536"/>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c r="AV101" s="366"/>
      <c r="AW101" s="366"/>
      <c r="AX101" s="366"/>
      <c r="AY101" s="366"/>
      <c r="AZ101" s="366"/>
      <c r="BA101" s="366"/>
      <c r="BB101" s="366"/>
      <c r="BC101" s="366"/>
      <c r="BD101" s="366"/>
      <c r="BE101" s="366"/>
      <c r="BF101" s="366"/>
      <c r="BG101" s="366"/>
      <c r="BH101" s="366"/>
      <c r="BI101" s="366"/>
      <c r="BJ101" s="366"/>
      <c r="BK101" s="366"/>
      <c r="BL101" s="366"/>
      <c r="BM101" s="366"/>
      <c r="BN101" s="366"/>
      <c r="BO101" s="366"/>
      <c r="BP101" s="366"/>
      <c r="BQ101" s="366"/>
      <c r="BR101" s="366"/>
      <c r="BS101" s="366"/>
      <c r="BT101" s="366"/>
      <c r="BU101" s="366"/>
      <c r="BV101" s="366"/>
      <c r="BW101" s="366"/>
      <c r="BX101" s="366"/>
      <c r="BY101" s="367"/>
      <c r="BZ101" s="367"/>
      <c r="CA101" s="367"/>
      <c r="CB101" s="367"/>
      <c r="CC101" s="44"/>
    </row>
    <row r="102" spans="1:81" s="43" customFormat="1" ht="27.75" customHeight="1" x14ac:dyDescent="0.2">
      <c r="A102" s="538"/>
      <c r="B102" s="526"/>
      <c r="C102" s="526"/>
      <c r="D102" s="526"/>
      <c r="E102" s="526"/>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c r="AV102" s="366"/>
      <c r="AW102" s="366"/>
      <c r="AX102" s="366"/>
      <c r="AY102" s="366"/>
      <c r="AZ102" s="366"/>
      <c r="BA102" s="366"/>
      <c r="BB102" s="366"/>
      <c r="BC102" s="366"/>
      <c r="BD102" s="366"/>
      <c r="BE102" s="366"/>
      <c r="BF102" s="366"/>
      <c r="BG102" s="366"/>
      <c r="BH102" s="366"/>
      <c r="BI102" s="366"/>
      <c r="BJ102" s="366"/>
      <c r="BK102" s="366"/>
      <c r="BL102" s="366"/>
      <c r="BM102" s="366"/>
      <c r="BN102" s="366"/>
      <c r="BO102" s="366"/>
      <c r="BP102" s="366"/>
      <c r="BQ102" s="366"/>
      <c r="BR102" s="366"/>
      <c r="BS102" s="366"/>
      <c r="BT102" s="366"/>
      <c r="BU102" s="366"/>
      <c r="BV102" s="366"/>
      <c r="BW102" s="366"/>
      <c r="BX102" s="366"/>
      <c r="BY102" s="367"/>
      <c r="BZ102" s="367"/>
      <c r="CA102" s="367"/>
      <c r="CB102" s="367"/>
      <c r="CC102" s="44"/>
    </row>
    <row r="103" spans="1:81" s="43" customFormat="1" ht="51" customHeight="1" x14ac:dyDescent="0.2">
      <c r="A103" s="540"/>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c r="AV103" s="366"/>
      <c r="AW103" s="366"/>
      <c r="AX103" s="366"/>
      <c r="AY103" s="366"/>
      <c r="AZ103" s="366"/>
      <c r="BA103" s="366"/>
      <c r="BB103" s="366"/>
      <c r="BC103" s="366"/>
      <c r="BD103" s="366"/>
      <c r="BE103" s="366"/>
      <c r="BF103" s="366"/>
      <c r="BG103" s="366"/>
      <c r="BH103" s="366"/>
      <c r="BI103" s="366"/>
      <c r="BJ103" s="366"/>
      <c r="BK103" s="366"/>
      <c r="BL103" s="366"/>
      <c r="BM103" s="366"/>
      <c r="BN103" s="366"/>
      <c r="BO103" s="366"/>
      <c r="BP103" s="366"/>
      <c r="BQ103" s="366"/>
      <c r="BR103" s="366"/>
      <c r="BS103" s="366"/>
      <c r="BT103" s="366"/>
      <c r="BU103" s="366"/>
      <c r="BV103" s="366"/>
      <c r="BW103" s="366"/>
      <c r="BX103" s="366"/>
      <c r="BY103" s="367"/>
      <c r="BZ103" s="367"/>
      <c r="CA103" s="367"/>
      <c r="CB103" s="367"/>
      <c r="CC103" s="44"/>
    </row>
    <row r="104" spans="1:81" s="43" customFormat="1" ht="16.5" customHeight="1" x14ac:dyDescent="0.2">
      <c r="A104" s="542"/>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c r="AV104" s="366"/>
      <c r="AW104" s="366"/>
      <c r="AX104" s="366"/>
      <c r="AY104" s="366"/>
      <c r="AZ104" s="366"/>
      <c r="BA104" s="366"/>
      <c r="BB104" s="366"/>
      <c r="BC104" s="366"/>
      <c r="BD104" s="366"/>
      <c r="BE104" s="366"/>
      <c r="BF104" s="366"/>
      <c r="BG104" s="366"/>
      <c r="BH104" s="366"/>
      <c r="BI104" s="366"/>
      <c r="BJ104" s="366"/>
      <c r="BK104" s="366"/>
      <c r="BL104" s="366"/>
      <c r="BM104" s="366"/>
      <c r="BN104" s="366"/>
      <c r="BO104" s="366"/>
      <c r="BP104" s="366"/>
      <c r="BQ104" s="366"/>
      <c r="BR104" s="366"/>
      <c r="BS104" s="366"/>
      <c r="BT104" s="366"/>
      <c r="BU104" s="366"/>
      <c r="BV104" s="366"/>
      <c r="BW104" s="366"/>
      <c r="BX104" s="366"/>
      <c r="BY104" s="367"/>
      <c r="BZ104" s="367"/>
      <c r="CA104" s="367"/>
      <c r="CB104" s="367"/>
      <c r="CC104" s="44"/>
    </row>
    <row r="105" spans="1:81" s="43" customFormat="1" ht="15.75" customHeight="1" x14ac:dyDescent="0.2">
      <c r="A105" s="542"/>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c r="AV105" s="366"/>
      <c r="AW105" s="366"/>
      <c r="AX105" s="366"/>
      <c r="AY105" s="366"/>
      <c r="AZ105" s="366"/>
      <c r="BA105" s="366"/>
      <c r="BB105" s="366"/>
      <c r="BC105" s="366"/>
      <c r="BD105" s="366"/>
      <c r="BE105" s="366"/>
      <c r="BF105" s="366"/>
      <c r="BG105" s="366"/>
      <c r="BH105" s="366"/>
      <c r="BI105" s="366"/>
      <c r="BJ105" s="366"/>
      <c r="BK105" s="366"/>
      <c r="BL105" s="366"/>
      <c r="BM105" s="366"/>
      <c r="BN105" s="366"/>
      <c r="BO105" s="366"/>
      <c r="BP105" s="366"/>
      <c r="BQ105" s="366"/>
      <c r="BR105" s="366"/>
      <c r="BS105" s="366"/>
      <c r="BT105" s="366"/>
      <c r="BU105" s="366"/>
      <c r="BV105" s="366"/>
      <c r="BW105" s="366"/>
      <c r="BX105" s="366"/>
      <c r="BY105" s="367"/>
      <c r="BZ105" s="367"/>
      <c r="CA105" s="367"/>
      <c r="CB105" s="367"/>
      <c r="CC105" s="44"/>
    </row>
    <row r="106" spans="1:81" s="43" customFormat="1" ht="20.25" customHeight="1" x14ac:dyDescent="0.2">
      <c r="A106" s="542"/>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c r="AV106" s="366"/>
      <c r="AW106" s="366"/>
      <c r="AX106" s="366"/>
      <c r="AY106" s="366"/>
      <c r="AZ106" s="366"/>
      <c r="BA106" s="366"/>
      <c r="BB106" s="366"/>
      <c r="BC106" s="366"/>
      <c r="BD106" s="366"/>
      <c r="BE106" s="366"/>
      <c r="BF106" s="366"/>
      <c r="BG106" s="366"/>
      <c r="BH106" s="366"/>
      <c r="BI106" s="366"/>
      <c r="BJ106" s="366"/>
      <c r="BK106" s="366"/>
      <c r="BL106" s="366"/>
      <c r="BM106" s="366"/>
      <c r="BN106" s="366"/>
      <c r="BO106" s="366"/>
      <c r="BP106" s="366"/>
      <c r="BQ106" s="366"/>
      <c r="BR106" s="366"/>
      <c r="BS106" s="366"/>
      <c r="BT106" s="366"/>
      <c r="BU106" s="366"/>
      <c r="BV106" s="366"/>
      <c r="BW106" s="366"/>
      <c r="BX106" s="366"/>
      <c r="BY106" s="367"/>
      <c r="BZ106" s="367"/>
      <c r="CA106" s="367"/>
      <c r="CB106" s="367"/>
      <c r="CC106" s="44"/>
    </row>
    <row r="107" spans="1:81" s="43" customFormat="1" ht="33" customHeight="1" x14ac:dyDescent="0.2">
      <c r="A107" s="543"/>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c r="AV107" s="366"/>
      <c r="AW107" s="366"/>
      <c r="AX107" s="366"/>
      <c r="AY107" s="366"/>
      <c r="AZ107" s="366"/>
      <c r="BA107" s="366"/>
      <c r="BB107" s="366"/>
      <c r="BC107" s="366"/>
      <c r="BD107" s="366"/>
      <c r="BE107" s="366"/>
      <c r="BF107" s="366"/>
      <c r="BG107" s="366"/>
      <c r="BH107" s="366"/>
      <c r="BI107" s="366"/>
      <c r="BJ107" s="366"/>
      <c r="BK107" s="366"/>
      <c r="BL107" s="366"/>
      <c r="BM107" s="366"/>
      <c r="BN107" s="366"/>
      <c r="BO107" s="366"/>
      <c r="BP107" s="366"/>
      <c r="BQ107" s="366"/>
      <c r="BR107" s="366"/>
      <c r="BS107" s="366"/>
      <c r="BT107" s="366"/>
      <c r="BU107" s="366"/>
      <c r="BV107" s="366"/>
      <c r="BW107" s="366"/>
      <c r="BX107" s="366"/>
      <c r="BY107" s="367"/>
      <c r="BZ107" s="367"/>
      <c r="CA107" s="367"/>
      <c r="CB107" s="367"/>
      <c r="CC107" s="44"/>
    </row>
    <row r="108" spans="1:81" s="43" customFormat="1" ht="15" customHeight="1" x14ac:dyDescent="0.2">
      <c r="A108" s="505"/>
      <c r="B108" s="520"/>
      <c r="C108" s="520"/>
      <c r="D108" s="520"/>
      <c r="E108" s="520"/>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c r="AV108" s="366"/>
      <c r="AW108" s="366"/>
      <c r="AX108" s="366"/>
      <c r="AY108" s="366"/>
      <c r="AZ108" s="366"/>
      <c r="BA108" s="366"/>
      <c r="BB108" s="366"/>
      <c r="BC108" s="366"/>
      <c r="BD108" s="366"/>
      <c r="BE108" s="366"/>
      <c r="BF108" s="366"/>
      <c r="BG108" s="366"/>
      <c r="BH108" s="366"/>
      <c r="BI108" s="366"/>
      <c r="BJ108" s="366"/>
      <c r="BK108" s="366"/>
      <c r="BL108" s="366"/>
      <c r="BM108" s="366"/>
      <c r="BN108" s="366"/>
      <c r="BO108" s="366"/>
      <c r="BP108" s="366"/>
      <c r="BQ108" s="366"/>
      <c r="BR108" s="366"/>
      <c r="BS108" s="366"/>
      <c r="BT108" s="366"/>
      <c r="BU108" s="366"/>
      <c r="BV108" s="366"/>
      <c r="BW108" s="366"/>
      <c r="BX108" s="366"/>
      <c r="BY108" s="367"/>
      <c r="BZ108" s="367"/>
      <c r="CA108" s="367"/>
      <c r="CB108" s="367"/>
      <c r="CC108" s="44"/>
    </row>
    <row r="109" spans="1:81" s="43" customFormat="1" ht="30" customHeight="1" x14ac:dyDescent="0.2">
      <c r="A109" s="536"/>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c r="AV109" s="366"/>
      <c r="AW109" s="366"/>
      <c r="AX109" s="366"/>
      <c r="AY109" s="366"/>
      <c r="AZ109" s="366"/>
      <c r="BA109" s="366"/>
      <c r="BB109" s="366"/>
      <c r="BC109" s="366"/>
      <c r="BD109" s="366"/>
      <c r="BE109" s="366"/>
      <c r="BF109" s="366"/>
      <c r="BG109" s="366"/>
      <c r="BH109" s="366"/>
      <c r="BI109" s="366"/>
      <c r="BJ109" s="366"/>
      <c r="BK109" s="366"/>
      <c r="BL109" s="366"/>
      <c r="BM109" s="366"/>
      <c r="BN109" s="366"/>
      <c r="BO109" s="366"/>
      <c r="BP109" s="366"/>
      <c r="BQ109" s="366"/>
      <c r="BR109" s="366"/>
      <c r="BS109" s="366"/>
      <c r="BT109" s="366"/>
      <c r="BU109" s="366"/>
      <c r="BV109" s="366"/>
      <c r="BW109" s="366"/>
      <c r="BX109" s="366"/>
      <c r="BY109" s="367"/>
      <c r="BZ109" s="367"/>
      <c r="CA109" s="367"/>
      <c r="CB109" s="367"/>
      <c r="CC109" s="44"/>
    </row>
    <row r="110" spans="1:81" s="43" customFormat="1" ht="30" customHeight="1" x14ac:dyDescent="0.2">
      <c r="A110" s="907"/>
      <c r="B110" s="908"/>
      <c r="C110" s="911"/>
      <c r="D110" s="888"/>
      <c r="E110" s="894"/>
      <c r="F110" s="894"/>
      <c r="G110" s="895"/>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c r="AV110" s="366"/>
      <c r="AW110" s="366"/>
      <c r="AX110" s="366"/>
      <c r="AY110" s="366"/>
      <c r="AZ110" s="366"/>
      <c r="BA110" s="366"/>
      <c r="BB110" s="366"/>
      <c r="BC110" s="366"/>
      <c r="BD110" s="366"/>
      <c r="BE110" s="366"/>
      <c r="BF110" s="366"/>
      <c r="BG110" s="366"/>
      <c r="BH110" s="366"/>
      <c r="BI110" s="366"/>
      <c r="BJ110" s="366"/>
      <c r="BK110" s="366"/>
      <c r="BL110" s="366"/>
      <c r="BM110" s="366"/>
      <c r="BN110" s="366"/>
      <c r="BO110" s="366"/>
      <c r="BP110" s="366"/>
      <c r="BQ110" s="366"/>
      <c r="BR110" s="366"/>
      <c r="BS110" s="366"/>
      <c r="BT110" s="366"/>
      <c r="BU110" s="366"/>
      <c r="BV110" s="366"/>
      <c r="BW110" s="366"/>
      <c r="BX110" s="366"/>
      <c r="BY110" s="367"/>
      <c r="BZ110" s="367"/>
      <c r="CA110" s="367"/>
      <c r="CB110" s="367"/>
      <c r="CC110" s="44"/>
    </row>
    <row r="111" spans="1:81" s="43" customFormat="1" ht="44.25" customHeight="1" x14ac:dyDescent="0.2">
      <c r="A111" s="909"/>
      <c r="B111" s="910"/>
      <c r="C111" s="912"/>
      <c r="D111" s="735"/>
      <c r="E111" s="735"/>
      <c r="F111" s="735"/>
      <c r="G111" s="897"/>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7"/>
      <c r="BZ111" s="367"/>
      <c r="CA111" s="367"/>
      <c r="CB111" s="367"/>
      <c r="CC111" s="44"/>
    </row>
    <row r="112" spans="1:81" s="43" customFormat="1" ht="21" customHeight="1" x14ac:dyDescent="0.2">
      <c r="A112" s="948"/>
      <c r="B112" s="949"/>
      <c r="C112" s="520"/>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c r="AV112" s="366"/>
      <c r="AW112" s="366"/>
      <c r="AX112" s="366"/>
      <c r="AY112" s="366"/>
      <c r="AZ112" s="366"/>
      <c r="BA112" s="366"/>
      <c r="BB112" s="366"/>
      <c r="BC112" s="366"/>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367"/>
      <c r="BZ112" s="367"/>
      <c r="CA112" s="367"/>
      <c r="CB112" s="367"/>
      <c r="CC112" s="44"/>
    </row>
    <row r="113" spans="1:91" s="49" customFormat="1" ht="24.75" customHeight="1" x14ac:dyDescent="0.2">
      <c r="A113" s="946"/>
      <c r="B113" s="947"/>
      <c r="C113" s="380"/>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c r="AV113" s="366"/>
      <c r="AW113" s="366"/>
      <c r="AX113" s="366"/>
      <c r="AY113" s="366"/>
      <c r="AZ113" s="366"/>
      <c r="BA113" s="366"/>
      <c r="BB113" s="366"/>
      <c r="BC113" s="366"/>
      <c r="BD113" s="366"/>
      <c r="BE113" s="366"/>
      <c r="BF113" s="366"/>
      <c r="BG113" s="366"/>
      <c r="BH113" s="366"/>
      <c r="BI113" s="366"/>
      <c r="BJ113" s="366"/>
      <c r="BK113" s="366"/>
      <c r="BL113" s="366"/>
      <c r="BM113" s="366"/>
      <c r="BN113" s="366"/>
      <c r="BO113" s="366"/>
      <c r="BP113" s="366"/>
      <c r="BQ113" s="366"/>
      <c r="BR113" s="366"/>
      <c r="BS113" s="366"/>
      <c r="BT113" s="366"/>
      <c r="BU113" s="366"/>
      <c r="BV113" s="366"/>
      <c r="BW113" s="366"/>
      <c r="BX113" s="366"/>
      <c r="BY113" s="367"/>
      <c r="BZ113" s="367"/>
      <c r="CA113" s="367"/>
      <c r="CB113" s="367"/>
      <c r="CC113" s="62"/>
    </row>
    <row r="114" spans="1:91" s="49" customFormat="1" ht="17.25" customHeight="1" x14ac:dyDescent="0.2">
      <c r="A114" s="521"/>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c r="AV114" s="366"/>
      <c r="AW114" s="366"/>
      <c r="AX114" s="366"/>
      <c r="AY114" s="366"/>
      <c r="AZ114" s="366"/>
      <c r="BA114" s="366"/>
      <c r="BB114" s="366"/>
      <c r="BC114" s="366"/>
      <c r="BD114" s="366"/>
      <c r="BE114" s="366"/>
      <c r="BF114" s="366"/>
      <c r="BG114" s="366"/>
      <c r="BH114" s="366"/>
      <c r="BI114" s="366"/>
      <c r="BJ114" s="366"/>
      <c r="BK114" s="366"/>
      <c r="BL114" s="366"/>
      <c r="BM114" s="366"/>
      <c r="BN114" s="366"/>
      <c r="BO114" s="366"/>
      <c r="BP114" s="366"/>
      <c r="BQ114" s="366"/>
      <c r="BR114" s="366"/>
      <c r="BS114" s="366"/>
      <c r="BT114" s="366"/>
      <c r="BU114" s="366"/>
      <c r="BV114" s="366"/>
      <c r="BW114" s="366"/>
      <c r="BX114" s="366"/>
      <c r="BY114" s="367"/>
      <c r="BZ114" s="367"/>
      <c r="CA114" s="367"/>
      <c r="CB114" s="367"/>
      <c r="CC114" s="62"/>
    </row>
    <row r="115" spans="1:91" s="49" customFormat="1" ht="57" customHeight="1" x14ac:dyDescent="0.2">
      <c r="A115" s="907"/>
      <c r="B115" s="919"/>
      <c r="C115" s="908"/>
      <c r="D115" s="911"/>
      <c r="E115" s="888"/>
      <c r="F115" s="894"/>
      <c r="G115" s="894"/>
      <c r="H115" s="895"/>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c r="AV115" s="366"/>
      <c r="AW115" s="366"/>
      <c r="AX115" s="366"/>
      <c r="AY115" s="366"/>
      <c r="AZ115" s="366"/>
      <c r="BA115" s="366"/>
      <c r="BB115" s="366"/>
      <c r="BC115" s="366"/>
      <c r="BD115" s="366"/>
      <c r="BE115" s="366"/>
      <c r="BF115" s="366"/>
      <c r="BG115" s="366"/>
      <c r="BH115" s="366"/>
      <c r="BI115" s="366"/>
      <c r="BJ115" s="366"/>
      <c r="BK115" s="366"/>
      <c r="BL115" s="366"/>
      <c r="BM115" s="366"/>
      <c r="BN115" s="366"/>
      <c r="BO115" s="366"/>
      <c r="BP115" s="366"/>
      <c r="BQ115" s="366"/>
      <c r="BR115" s="366"/>
      <c r="BS115" s="366"/>
      <c r="BT115" s="366"/>
      <c r="BU115" s="366"/>
      <c r="BV115" s="366"/>
      <c r="BW115" s="366"/>
      <c r="BX115" s="366"/>
      <c r="BY115" s="367"/>
      <c r="BZ115" s="367"/>
      <c r="CA115" s="367"/>
      <c r="CB115" s="367"/>
      <c r="CC115" s="62"/>
      <c r="CD115" s="62"/>
    </row>
    <row r="116" spans="1:91" s="49" customFormat="1" ht="15" customHeight="1" x14ac:dyDescent="0.2">
      <c r="A116" s="909"/>
      <c r="B116" s="920"/>
      <c r="C116" s="910"/>
      <c r="D116" s="912"/>
      <c r="E116" s="735"/>
      <c r="F116" s="735"/>
      <c r="G116" s="735"/>
      <c r="H116" s="897"/>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c r="AV116" s="366"/>
      <c r="AW116" s="366"/>
      <c r="AX116" s="366"/>
      <c r="AY116" s="366"/>
      <c r="AZ116" s="366"/>
      <c r="BA116" s="366"/>
      <c r="BB116" s="366"/>
      <c r="BC116" s="366"/>
      <c r="BD116" s="366"/>
      <c r="BE116" s="366"/>
      <c r="BF116" s="366"/>
      <c r="BG116" s="366"/>
      <c r="BH116" s="366"/>
      <c r="BI116" s="366"/>
      <c r="BJ116" s="366"/>
      <c r="BK116" s="366"/>
      <c r="BL116" s="366"/>
      <c r="BM116" s="366"/>
      <c r="BN116" s="366"/>
      <c r="BO116" s="366"/>
      <c r="BP116" s="366"/>
      <c r="BQ116" s="366"/>
      <c r="BR116" s="366"/>
      <c r="BS116" s="366"/>
      <c r="BT116" s="366"/>
      <c r="BU116" s="366"/>
      <c r="BV116" s="366"/>
      <c r="BW116" s="366"/>
      <c r="BX116" s="366"/>
      <c r="BY116" s="367"/>
      <c r="BZ116" s="367"/>
      <c r="CA116" s="367"/>
      <c r="CB116" s="367"/>
      <c r="CC116" s="62"/>
      <c r="CD116" s="62"/>
    </row>
    <row r="117" spans="1:91" s="49" customFormat="1" ht="15" customHeight="1" x14ac:dyDescent="0.2">
      <c r="A117" s="548"/>
      <c r="B117" s="549"/>
      <c r="C117" s="550"/>
      <c r="D117" s="520"/>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c r="AV117" s="366"/>
      <c r="AW117" s="366"/>
      <c r="AX117" s="366"/>
      <c r="AY117" s="366"/>
      <c r="AZ117" s="366"/>
      <c r="BA117" s="366"/>
      <c r="BB117" s="366"/>
      <c r="BC117" s="366"/>
      <c r="BD117" s="366"/>
      <c r="BE117" s="366"/>
      <c r="BF117" s="366"/>
      <c r="BG117" s="366"/>
      <c r="BH117" s="366"/>
      <c r="BI117" s="366"/>
      <c r="BJ117" s="366"/>
      <c r="BK117" s="366"/>
      <c r="BL117" s="366"/>
      <c r="BM117" s="366"/>
      <c r="BN117" s="366"/>
      <c r="BO117" s="366"/>
      <c r="BP117" s="366"/>
      <c r="BQ117" s="366"/>
      <c r="BR117" s="366"/>
      <c r="BS117" s="366"/>
      <c r="BT117" s="366"/>
      <c r="BU117" s="366"/>
      <c r="BV117" s="366"/>
      <c r="BW117" s="366"/>
      <c r="BX117" s="366"/>
      <c r="BY117" s="367"/>
      <c r="BZ117" s="367"/>
      <c r="CA117" s="367"/>
      <c r="CB117" s="367"/>
      <c r="CC117" s="62"/>
      <c r="CD117" s="62"/>
    </row>
    <row r="118" spans="1:91" s="129" customFormat="1" ht="15" customHeight="1" x14ac:dyDescent="0.2">
      <c r="A118" s="548"/>
      <c r="B118" s="549"/>
      <c r="C118" s="550"/>
      <c r="D118" s="520"/>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c r="AV118" s="366"/>
      <c r="AW118" s="366"/>
      <c r="AX118" s="366"/>
      <c r="AY118" s="366"/>
      <c r="AZ118" s="366"/>
      <c r="BA118" s="366"/>
      <c r="BB118" s="366"/>
      <c r="BC118" s="366"/>
      <c r="BD118" s="366"/>
      <c r="BE118" s="366"/>
      <c r="BF118" s="366"/>
      <c r="BG118" s="366"/>
      <c r="BH118" s="366"/>
      <c r="BI118" s="366"/>
      <c r="BJ118" s="366"/>
      <c r="BK118" s="366"/>
      <c r="BL118" s="366"/>
      <c r="BM118" s="366"/>
      <c r="BN118" s="366"/>
      <c r="BO118" s="366"/>
      <c r="BP118" s="366"/>
      <c r="BQ118" s="366"/>
      <c r="BR118" s="366"/>
      <c r="BS118" s="366"/>
      <c r="BT118" s="366"/>
      <c r="BU118" s="366"/>
      <c r="BV118" s="366"/>
      <c r="BW118" s="366"/>
      <c r="BX118" s="366"/>
      <c r="BY118" s="367"/>
      <c r="BZ118" s="367"/>
      <c r="CA118" s="367"/>
      <c r="CB118" s="367"/>
      <c r="CC118" s="62"/>
      <c r="CD118" s="62"/>
      <c r="CE118" s="49"/>
      <c r="CF118" s="49"/>
      <c r="CG118" s="49"/>
      <c r="CH118" s="49"/>
      <c r="CI118" s="49"/>
      <c r="CJ118" s="49"/>
      <c r="CK118" s="49"/>
      <c r="CL118" s="49"/>
      <c r="CM118" s="49"/>
    </row>
    <row r="119" spans="1:91" s="43" customFormat="1" ht="30" customHeight="1" x14ac:dyDescent="0.2">
      <c r="A119" s="373"/>
      <c r="B119" s="551"/>
      <c r="C119" s="552"/>
      <c r="D119" s="553"/>
      <c r="E119" s="554"/>
      <c r="F119" s="555"/>
      <c r="G119" s="556"/>
      <c r="H119" s="557"/>
      <c r="I119" s="558"/>
      <c r="J119" s="558"/>
      <c r="K119" s="558"/>
      <c r="L119" s="559"/>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F119" s="366"/>
      <c r="BG119" s="366"/>
      <c r="BH119" s="366"/>
      <c r="BI119" s="366"/>
      <c r="BJ119" s="366"/>
      <c r="BK119" s="366"/>
      <c r="BL119" s="366"/>
      <c r="BM119" s="366"/>
      <c r="BN119" s="366"/>
      <c r="BO119" s="366"/>
      <c r="BP119" s="366"/>
      <c r="BQ119" s="366"/>
      <c r="BR119" s="366"/>
      <c r="BS119" s="366"/>
      <c r="BT119" s="366"/>
      <c r="BU119" s="366"/>
      <c r="BV119" s="366"/>
      <c r="BW119" s="366"/>
      <c r="BX119" s="366"/>
      <c r="BY119" s="367"/>
      <c r="BZ119" s="367"/>
      <c r="CA119" s="367"/>
      <c r="CB119" s="367"/>
      <c r="CC119" s="44"/>
    </row>
    <row r="120" spans="1:91" s="43" customFormat="1" ht="49.5" customHeight="1" x14ac:dyDescent="0.2">
      <c r="A120" s="872"/>
      <c r="B120" s="895"/>
      <c r="C120" s="898"/>
      <c r="D120" s="898"/>
      <c r="E120" s="898"/>
      <c r="F120" s="898"/>
      <c r="G120" s="945"/>
      <c r="H120" s="889"/>
      <c r="I120" s="899"/>
      <c r="J120" s="899"/>
      <c r="K120" s="898"/>
      <c r="L120" s="941"/>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c r="AI120" s="366"/>
      <c r="AJ120" s="366"/>
      <c r="AK120" s="366"/>
      <c r="AL120" s="366"/>
      <c r="AM120" s="366"/>
      <c r="AN120" s="366"/>
      <c r="AO120" s="366"/>
      <c r="AP120" s="366"/>
      <c r="AQ120" s="366"/>
      <c r="AR120" s="366"/>
      <c r="AS120" s="366"/>
      <c r="AT120" s="366"/>
      <c r="AU120" s="366"/>
      <c r="AV120" s="366"/>
      <c r="AW120" s="366"/>
      <c r="AX120" s="366"/>
      <c r="AY120" s="366"/>
      <c r="AZ120" s="366"/>
      <c r="BA120" s="366"/>
      <c r="BB120" s="366"/>
      <c r="BC120" s="366"/>
      <c r="BD120" s="366"/>
      <c r="BE120" s="366"/>
      <c r="BF120" s="366"/>
      <c r="BG120" s="366"/>
      <c r="BH120" s="366"/>
      <c r="BI120" s="366"/>
      <c r="BJ120" s="366"/>
      <c r="BK120" s="366"/>
      <c r="BL120" s="366"/>
      <c r="BM120" s="366"/>
      <c r="BN120" s="366"/>
      <c r="BO120" s="366"/>
      <c r="BP120" s="366"/>
      <c r="BQ120" s="366"/>
      <c r="BR120" s="366"/>
      <c r="BS120" s="366"/>
      <c r="BT120" s="366"/>
      <c r="BU120" s="366"/>
      <c r="BV120" s="366"/>
      <c r="BW120" s="366"/>
      <c r="BX120" s="366"/>
      <c r="BY120" s="367"/>
      <c r="BZ120" s="367"/>
      <c r="CA120" s="367"/>
      <c r="CB120" s="367"/>
      <c r="CC120" s="44"/>
    </row>
    <row r="121" spans="1:91" s="43" customFormat="1" ht="15" customHeight="1" x14ac:dyDescent="0.2">
      <c r="A121" s="921"/>
      <c r="B121" s="897"/>
      <c r="C121" s="562"/>
      <c r="D121" s="525"/>
      <c r="E121" s="729"/>
      <c r="F121" s="898"/>
      <c r="G121" s="945"/>
      <c r="H121" s="729"/>
      <c r="I121" s="735"/>
      <c r="J121" s="735"/>
      <c r="K121" s="898"/>
      <c r="L121" s="942"/>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c r="BG121" s="366"/>
      <c r="BH121" s="366"/>
      <c r="BI121" s="366"/>
      <c r="BJ121" s="366"/>
      <c r="BK121" s="366"/>
      <c r="BL121" s="366"/>
      <c r="BM121" s="366"/>
      <c r="BN121" s="366"/>
      <c r="BO121" s="366"/>
      <c r="BP121" s="366"/>
      <c r="BQ121" s="366"/>
      <c r="BR121" s="366"/>
      <c r="BS121" s="366"/>
      <c r="BT121" s="366"/>
      <c r="BU121" s="366"/>
      <c r="BV121" s="366"/>
      <c r="BW121" s="366"/>
      <c r="BX121" s="366"/>
      <c r="BY121" s="367"/>
      <c r="BZ121" s="367"/>
      <c r="CA121" s="367"/>
      <c r="CB121" s="367"/>
      <c r="CC121" s="44"/>
    </row>
    <row r="122" spans="1:91" s="43" customFormat="1" ht="34.5" customHeight="1" x14ac:dyDescent="0.2">
      <c r="A122" s="563"/>
      <c r="B122" s="564"/>
      <c r="C122" s="565"/>
      <c r="D122" s="566"/>
      <c r="E122" s="567"/>
      <c r="F122" s="566"/>
      <c r="G122" s="568"/>
      <c r="H122" s="567"/>
      <c r="I122" s="566"/>
      <c r="J122" s="566"/>
      <c r="K122" s="566"/>
      <c r="L122" s="567"/>
      <c r="M122" s="569"/>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c r="BG122" s="366"/>
      <c r="BH122" s="366"/>
      <c r="BI122" s="366"/>
      <c r="BJ122" s="366"/>
      <c r="BK122" s="366"/>
      <c r="BL122" s="366"/>
      <c r="BM122" s="366"/>
      <c r="BN122" s="366"/>
      <c r="BO122" s="366"/>
      <c r="BP122" s="366"/>
      <c r="BQ122" s="366"/>
      <c r="BR122" s="366"/>
      <c r="BS122" s="366"/>
      <c r="BT122" s="366"/>
      <c r="BU122" s="366"/>
      <c r="BV122" s="366"/>
      <c r="BW122" s="366"/>
      <c r="BX122" s="366"/>
      <c r="BY122" s="367"/>
      <c r="BZ122" s="367"/>
      <c r="CA122" s="367"/>
      <c r="CB122" s="367"/>
      <c r="CC122" s="44"/>
    </row>
    <row r="123" spans="1:91" s="43" customFormat="1" ht="22.5" customHeight="1" x14ac:dyDescent="0.2">
      <c r="A123" s="570"/>
      <c r="B123" s="392"/>
      <c r="C123" s="396"/>
      <c r="D123" s="408"/>
      <c r="E123" s="402"/>
      <c r="F123" s="408"/>
      <c r="G123" s="571"/>
      <c r="H123" s="402"/>
      <c r="I123" s="408"/>
      <c r="J123" s="408"/>
      <c r="K123" s="408"/>
      <c r="L123" s="402"/>
      <c r="M123" s="569"/>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366"/>
      <c r="AW123" s="366"/>
      <c r="AX123" s="366"/>
      <c r="AY123" s="366"/>
      <c r="AZ123" s="366"/>
      <c r="BA123" s="366"/>
      <c r="BB123" s="366"/>
      <c r="BC123" s="366"/>
      <c r="BD123" s="366"/>
      <c r="BE123" s="366"/>
      <c r="BF123" s="366"/>
      <c r="BG123" s="366"/>
      <c r="BH123" s="366"/>
      <c r="BI123" s="366"/>
      <c r="BJ123" s="366"/>
      <c r="BK123" s="366"/>
      <c r="BL123" s="366"/>
      <c r="BM123" s="366"/>
      <c r="BN123" s="366"/>
      <c r="BO123" s="366"/>
      <c r="BP123" s="366"/>
      <c r="BQ123" s="366"/>
      <c r="BR123" s="366"/>
      <c r="BS123" s="366"/>
      <c r="BT123" s="366"/>
      <c r="BU123" s="366"/>
      <c r="BV123" s="366"/>
      <c r="BW123" s="366"/>
      <c r="BX123" s="366"/>
      <c r="BY123" s="367"/>
      <c r="BZ123" s="367"/>
      <c r="CA123" s="367"/>
      <c r="CB123" s="367"/>
      <c r="CC123" s="44"/>
    </row>
    <row r="124" spans="1:91" s="43" customFormat="1" ht="14.25" x14ac:dyDescent="0.2">
      <c r="A124" s="572"/>
      <c r="B124" s="417"/>
      <c r="C124" s="498"/>
      <c r="D124" s="425"/>
      <c r="E124" s="499"/>
      <c r="F124" s="425"/>
      <c r="G124" s="573"/>
      <c r="H124" s="499"/>
      <c r="I124" s="425"/>
      <c r="J124" s="425"/>
      <c r="K124" s="425"/>
      <c r="L124" s="499"/>
      <c r="M124" s="569"/>
      <c r="N124" s="366"/>
      <c r="O124" s="366"/>
      <c r="P124" s="366"/>
      <c r="Q124" s="366"/>
      <c r="R124" s="366"/>
      <c r="S124" s="366"/>
      <c r="T124" s="366"/>
      <c r="U124" s="366"/>
      <c r="V124" s="366"/>
      <c r="W124" s="366"/>
      <c r="X124" s="366"/>
      <c r="Y124" s="366"/>
      <c r="Z124" s="366"/>
      <c r="AA124" s="366"/>
      <c r="AB124" s="366"/>
      <c r="AC124" s="366"/>
      <c r="AD124" s="366"/>
      <c r="AE124" s="366"/>
      <c r="AF124" s="366"/>
      <c r="AG124" s="366"/>
      <c r="AH124" s="366"/>
      <c r="AI124" s="366"/>
      <c r="AJ124" s="366"/>
      <c r="AK124" s="366"/>
      <c r="AL124" s="366"/>
      <c r="AM124" s="366"/>
      <c r="AN124" s="366"/>
      <c r="AO124" s="366"/>
      <c r="AP124" s="366"/>
      <c r="AQ124" s="366"/>
      <c r="AR124" s="366"/>
      <c r="AS124" s="366"/>
      <c r="AT124" s="366"/>
      <c r="AU124" s="366"/>
      <c r="AV124" s="366"/>
      <c r="AW124" s="366"/>
      <c r="AX124" s="366"/>
      <c r="AY124" s="366"/>
      <c r="AZ124" s="366"/>
      <c r="BA124" s="366"/>
      <c r="BB124" s="366"/>
      <c r="BC124" s="366"/>
      <c r="BD124" s="366"/>
      <c r="BE124" s="366"/>
      <c r="BF124" s="366"/>
      <c r="BG124" s="366"/>
      <c r="BH124" s="366"/>
      <c r="BI124" s="366"/>
      <c r="BJ124" s="366"/>
      <c r="BK124" s="366"/>
      <c r="BL124" s="366"/>
      <c r="BM124" s="366"/>
      <c r="BN124" s="366"/>
      <c r="BO124" s="366"/>
      <c r="BP124" s="366"/>
      <c r="BQ124" s="366"/>
      <c r="BR124" s="366"/>
      <c r="BS124" s="366"/>
      <c r="BT124" s="366"/>
      <c r="BU124" s="366"/>
      <c r="BV124" s="366"/>
      <c r="BW124" s="366"/>
      <c r="BX124" s="366"/>
      <c r="BY124" s="367"/>
      <c r="BZ124" s="367"/>
      <c r="CA124" s="367"/>
      <c r="CB124" s="367"/>
      <c r="CC124" s="44"/>
    </row>
    <row r="125" spans="1:91" s="43" customFormat="1" ht="14.25" customHeight="1" x14ac:dyDescent="0.2">
      <c r="A125" s="536"/>
      <c r="B125" s="547"/>
      <c r="C125" s="547"/>
      <c r="D125" s="547"/>
      <c r="E125" s="547"/>
      <c r="F125" s="547"/>
      <c r="G125" s="547"/>
      <c r="H125" s="547"/>
      <c r="I125" s="547"/>
      <c r="J125" s="547"/>
      <c r="K125" s="547"/>
      <c r="L125" s="547"/>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c r="AI125" s="366"/>
      <c r="AJ125" s="366"/>
      <c r="AK125" s="366"/>
      <c r="AL125" s="366"/>
      <c r="AM125" s="366"/>
      <c r="AN125" s="366"/>
      <c r="AO125" s="366"/>
      <c r="AP125" s="366"/>
      <c r="AQ125" s="366"/>
      <c r="AR125" s="366"/>
      <c r="AS125" s="366"/>
      <c r="AT125" s="366"/>
      <c r="AU125" s="366"/>
      <c r="AV125" s="366"/>
      <c r="AW125" s="366"/>
      <c r="AX125" s="366"/>
      <c r="AY125" s="366"/>
      <c r="AZ125" s="366"/>
      <c r="BA125" s="366"/>
      <c r="BB125" s="366"/>
      <c r="BC125" s="366"/>
      <c r="BD125" s="366"/>
      <c r="BE125" s="366"/>
      <c r="BF125" s="366"/>
      <c r="BG125" s="366"/>
      <c r="BH125" s="366"/>
      <c r="BI125" s="366"/>
      <c r="BJ125" s="366"/>
      <c r="BK125" s="366"/>
      <c r="BL125" s="366"/>
      <c r="BM125" s="366"/>
      <c r="BN125" s="366"/>
      <c r="BO125" s="366"/>
      <c r="BP125" s="366"/>
      <c r="BQ125" s="366"/>
      <c r="BR125" s="366"/>
      <c r="BS125" s="366"/>
      <c r="BT125" s="366"/>
      <c r="BU125" s="366"/>
      <c r="BV125" s="366"/>
      <c r="BW125" s="366"/>
      <c r="BX125" s="366"/>
      <c r="BY125" s="367"/>
      <c r="BZ125" s="367"/>
      <c r="CA125" s="367"/>
      <c r="CB125" s="367"/>
      <c r="CC125" s="44"/>
    </row>
    <row r="126" spans="1:91" s="43" customFormat="1" ht="23.25" customHeight="1" x14ac:dyDescent="0.2">
      <c r="A126" s="872"/>
      <c r="B126" s="895"/>
      <c r="C126" s="886"/>
      <c r="D126" s="943"/>
      <c r="E126" s="944"/>
      <c r="F126" s="943"/>
      <c r="G126" s="944"/>
      <c r="H126" s="943"/>
      <c r="I126" s="944"/>
      <c r="J126" s="943"/>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c r="AV126" s="366"/>
      <c r="AW126" s="366"/>
      <c r="AX126" s="366"/>
      <c r="AY126" s="366"/>
      <c r="AZ126" s="366"/>
      <c r="BA126" s="366"/>
      <c r="BB126" s="366"/>
      <c r="BC126" s="366"/>
      <c r="BD126" s="366"/>
      <c r="BE126" s="366"/>
      <c r="BF126" s="366"/>
      <c r="BG126" s="366"/>
      <c r="BH126" s="366"/>
      <c r="BI126" s="366"/>
      <c r="BJ126" s="366"/>
      <c r="BK126" s="366"/>
      <c r="BL126" s="366"/>
      <c r="BM126" s="366"/>
      <c r="BN126" s="366"/>
      <c r="BO126" s="366"/>
      <c r="BP126" s="366"/>
      <c r="BQ126" s="366"/>
      <c r="BR126" s="366"/>
      <c r="BS126" s="366"/>
      <c r="BT126" s="366"/>
      <c r="BU126" s="366"/>
      <c r="BV126" s="366"/>
      <c r="BW126" s="366"/>
      <c r="BX126" s="366"/>
      <c r="BY126" s="367"/>
      <c r="BZ126" s="367"/>
      <c r="CA126" s="367"/>
      <c r="CB126" s="367"/>
      <c r="CC126" s="44"/>
    </row>
    <row r="127" spans="1:91" s="43" customFormat="1" ht="18" customHeight="1" x14ac:dyDescent="0.2">
      <c r="A127" s="921"/>
      <c r="B127" s="897"/>
      <c r="C127" s="735"/>
      <c r="D127" s="574"/>
      <c r="E127" s="729"/>
      <c r="F127" s="739"/>
      <c r="G127" s="576"/>
      <c r="H127" s="574"/>
      <c r="I127" s="729"/>
      <c r="J127" s="574"/>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c r="AV127" s="366"/>
      <c r="AW127" s="366"/>
      <c r="AX127" s="366"/>
      <c r="AY127" s="366"/>
      <c r="AZ127" s="366"/>
      <c r="BA127" s="366"/>
      <c r="BB127" s="366"/>
      <c r="BC127" s="366"/>
      <c r="BD127" s="366"/>
      <c r="BE127" s="366"/>
      <c r="BF127" s="366"/>
      <c r="BG127" s="366"/>
      <c r="BH127" s="366"/>
      <c r="BI127" s="366"/>
      <c r="BJ127" s="366"/>
      <c r="BK127" s="366"/>
      <c r="BL127" s="366"/>
      <c r="BM127" s="366"/>
      <c r="BN127" s="366"/>
      <c r="BO127" s="366"/>
      <c r="BP127" s="366"/>
      <c r="BQ127" s="366"/>
      <c r="BR127" s="366"/>
      <c r="BS127" s="366"/>
      <c r="BT127" s="366"/>
      <c r="BU127" s="366"/>
      <c r="BV127" s="366"/>
      <c r="BW127" s="366"/>
      <c r="BX127" s="366"/>
      <c r="BY127" s="367"/>
      <c r="BZ127" s="367"/>
      <c r="CA127" s="367"/>
      <c r="CB127" s="367"/>
      <c r="CC127" s="44"/>
    </row>
    <row r="128" spans="1:91" s="43" customFormat="1" ht="15" customHeight="1" x14ac:dyDescent="0.2">
      <c r="A128" s="895"/>
      <c r="B128" s="563"/>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c r="AV128" s="366"/>
      <c r="AW128" s="366"/>
      <c r="AX128" s="366"/>
      <c r="AY128" s="366"/>
      <c r="AZ128" s="366"/>
      <c r="BA128" s="366"/>
      <c r="BB128" s="366"/>
      <c r="BC128" s="366"/>
      <c r="BD128" s="366"/>
      <c r="BE128" s="366"/>
      <c r="BF128" s="366"/>
      <c r="BG128" s="366"/>
      <c r="BH128" s="366"/>
      <c r="BI128" s="366"/>
      <c r="BJ128" s="366"/>
      <c r="BK128" s="366"/>
      <c r="BL128" s="366"/>
      <c r="BM128" s="366"/>
      <c r="BN128" s="366"/>
      <c r="BO128" s="366"/>
      <c r="BP128" s="366"/>
      <c r="BQ128" s="366"/>
      <c r="BR128" s="366"/>
      <c r="BS128" s="366"/>
      <c r="BT128" s="366"/>
      <c r="BU128" s="366"/>
      <c r="BV128" s="366"/>
      <c r="BW128" s="366"/>
      <c r="BX128" s="366"/>
      <c r="BY128" s="367"/>
      <c r="BZ128" s="367"/>
      <c r="CA128" s="367"/>
      <c r="CB128" s="367"/>
      <c r="CC128" s="44"/>
    </row>
    <row r="129" spans="1:81" s="43" customFormat="1" ht="15" customHeight="1" x14ac:dyDescent="0.2">
      <c r="A129" s="896"/>
      <c r="B129" s="570"/>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c r="AV129" s="366"/>
      <c r="AW129" s="366"/>
      <c r="AX129" s="366"/>
      <c r="AY129" s="366"/>
      <c r="AZ129" s="366"/>
      <c r="BA129" s="366"/>
      <c r="BB129" s="366"/>
      <c r="BC129" s="366"/>
      <c r="BD129" s="366"/>
      <c r="BE129" s="366"/>
      <c r="BF129" s="366"/>
      <c r="BG129" s="366"/>
      <c r="BH129" s="366"/>
      <c r="BI129" s="366"/>
      <c r="BJ129" s="366"/>
      <c r="BK129" s="366"/>
      <c r="BL129" s="366"/>
      <c r="BM129" s="366"/>
      <c r="BN129" s="366"/>
      <c r="BO129" s="366"/>
      <c r="BP129" s="366"/>
      <c r="BQ129" s="366"/>
      <c r="BR129" s="366"/>
      <c r="BS129" s="366"/>
      <c r="BT129" s="366"/>
      <c r="BU129" s="366"/>
      <c r="BV129" s="366"/>
      <c r="BW129" s="366"/>
      <c r="BX129" s="366"/>
      <c r="BY129" s="367"/>
      <c r="BZ129" s="367"/>
      <c r="CA129" s="367"/>
      <c r="CB129" s="367"/>
      <c r="CC129" s="44"/>
    </row>
    <row r="130" spans="1:81" s="43" customFormat="1" ht="23.25" customHeight="1" x14ac:dyDescent="0.2">
      <c r="A130" s="896"/>
      <c r="B130" s="570"/>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c r="AV130" s="366"/>
      <c r="AW130" s="366"/>
      <c r="AX130" s="366"/>
      <c r="AY130" s="366"/>
      <c r="AZ130" s="366"/>
      <c r="BA130" s="366"/>
      <c r="BB130" s="366"/>
      <c r="BC130" s="366"/>
      <c r="BD130" s="366"/>
      <c r="BE130" s="366"/>
      <c r="BF130" s="366"/>
      <c r="BG130" s="366"/>
      <c r="BH130" s="366"/>
      <c r="BI130" s="366"/>
      <c r="BJ130" s="366"/>
      <c r="BK130" s="366"/>
      <c r="BL130" s="366"/>
      <c r="BM130" s="366"/>
      <c r="BN130" s="366"/>
      <c r="BO130" s="366"/>
      <c r="BP130" s="366"/>
      <c r="BQ130" s="366"/>
      <c r="BR130" s="366"/>
      <c r="BS130" s="366"/>
      <c r="BT130" s="366"/>
      <c r="BU130" s="366"/>
      <c r="BV130" s="366"/>
      <c r="BW130" s="366"/>
      <c r="BX130" s="366"/>
      <c r="BY130" s="367"/>
      <c r="BZ130" s="367"/>
      <c r="CA130" s="367"/>
      <c r="CB130" s="367"/>
      <c r="CC130" s="44"/>
    </row>
    <row r="131" spans="1:81" s="43" customFormat="1" ht="27" customHeight="1" x14ac:dyDescent="0.2">
      <c r="A131" s="897"/>
      <c r="B131" s="570"/>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c r="AV131" s="366"/>
      <c r="AW131" s="366"/>
      <c r="AX131" s="366"/>
      <c r="AY131" s="366"/>
      <c r="AZ131" s="366"/>
      <c r="BA131" s="366"/>
      <c r="BB131" s="366"/>
      <c r="BC131" s="366"/>
      <c r="BD131" s="366"/>
      <c r="BE131" s="366"/>
      <c r="BF131" s="366"/>
      <c r="BG131" s="366"/>
      <c r="BH131" s="366"/>
      <c r="BI131" s="366"/>
      <c r="BJ131" s="366"/>
      <c r="BK131" s="366"/>
      <c r="BL131" s="366"/>
      <c r="BM131" s="366"/>
      <c r="BN131" s="366"/>
      <c r="BO131" s="366"/>
      <c r="BP131" s="366"/>
      <c r="BQ131" s="366"/>
      <c r="BR131" s="366"/>
      <c r="BS131" s="366"/>
      <c r="BT131" s="366"/>
      <c r="BU131" s="366"/>
      <c r="BV131" s="366"/>
      <c r="BW131" s="366"/>
      <c r="BX131" s="366"/>
      <c r="BY131" s="367"/>
      <c r="BZ131" s="367"/>
      <c r="CA131" s="367"/>
      <c r="CB131" s="367"/>
      <c r="CC131" s="44"/>
    </row>
    <row r="132" spans="1:81" s="43" customFormat="1" ht="15" customHeight="1" x14ac:dyDescent="0.2">
      <c r="A132" s="898"/>
      <c r="B132" s="563"/>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c r="AV132" s="366"/>
      <c r="AW132" s="366"/>
      <c r="AX132" s="366"/>
      <c r="AY132" s="366"/>
      <c r="AZ132" s="366"/>
      <c r="BA132" s="366"/>
      <c r="BB132" s="366"/>
      <c r="BC132" s="366"/>
      <c r="BD132" s="366"/>
      <c r="BE132" s="366"/>
      <c r="BF132" s="366"/>
      <c r="BG132" s="366"/>
      <c r="BH132" s="366"/>
      <c r="BI132" s="366"/>
      <c r="BJ132" s="366"/>
      <c r="BK132" s="366"/>
      <c r="BL132" s="366"/>
      <c r="BM132" s="366"/>
      <c r="BN132" s="366"/>
      <c r="BO132" s="366"/>
      <c r="BP132" s="366"/>
      <c r="BQ132" s="366"/>
      <c r="BR132" s="366"/>
      <c r="BS132" s="366"/>
      <c r="BT132" s="366"/>
      <c r="BU132" s="366"/>
      <c r="BV132" s="366"/>
      <c r="BW132" s="366"/>
      <c r="BX132" s="366"/>
      <c r="BY132" s="367"/>
      <c r="BZ132" s="367"/>
      <c r="CA132" s="367"/>
      <c r="CB132" s="367"/>
      <c r="CC132" s="44"/>
    </row>
    <row r="133" spans="1:81" s="43" customFormat="1" ht="19.5" customHeight="1" x14ac:dyDescent="0.2">
      <c r="A133" s="899"/>
      <c r="B133" s="570"/>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c r="AV133" s="366"/>
      <c r="AW133" s="366"/>
      <c r="AX133" s="366"/>
      <c r="AY133" s="366"/>
      <c r="AZ133" s="366"/>
      <c r="BA133" s="366"/>
      <c r="BB133" s="366"/>
      <c r="BC133" s="366"/>
      <c r="BD133" s="366"/>
      <c r="BE133" s="366"/>
      <c r="BF133" s="366"/>
      <c r="BG133" s="366"/>
      <c r="BH133" s="366"/>
      <c r="BI133" s="366"/>
      <c r="BJ133" s="366"/>
      <c r="BK133" s="366"/>
      <c r="BL133" s="366"/>
      <c r="BM133" s="366"/>
      <c r="BN133" s="366"/>
      <c r="BO133" s="366"/>
      <c r="BP133" s="366"/>
      <c r="BQ133" s="366"/>
      <c r="BR133" s="366"/>
      <c r="BS133" s="366"/>
      <c r="BT133" s="366"/>
      <c r="BU133" s="366"/>
      <c r="BV133" s="366"/>
      <c r="BW133" s="366"/>
      <c r="BX133" s="366"/>
      <c r="BY133" s="367"/>
      <c r="BZ133" s="367"/>
      <c r="CA133" s="367"/>
      <c r="CB133" s="367"/>
      <c r="CC133" s="44"/>
    </row>
    <row r="134" spans="1:81" s="43" customFormat="1" ht="15" x14ac:dyDescent="0.2">
      <c r="A134" s="899"/>
      <c r="B134" s="570"/>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c r="AV134" s="366"/>
      <c r="AW134" s="366"/>
      <c r="AX134" s="366"/>
      <c r="AY134" s="366"/>
      <c r="AZ134" s="366"/>
      <c r="BA134" s="366"/>
      <c r="BB134" s="366"/>
      <c r="BC134" s="366"/>
      <c r="BD134" s="366"/>
      <c r="BE134" s="366"/>
      <c r="BF134" s="366"/>
      <c r="BG134" s="366"/>
      <c r="BH134" s="366"/>
      <c r="BI134" s="366"/>
      <c r="BJ134" s="366"/>
      <c r="BK134" s="366"/>
      <c r="BL134" s="366"/>
      <c r="BM134" s="366"/>
      <c r="BN134" s="366"/>
      <c r="BO134" s="366"/>
      <c r="BP134" s="366"/>
      <c r="BQ134" s="366"/>
      <c r="BR134" s="366"/>
      <c r="BS134" s="366"/>
      <c r="BT134" s="366"/>
      <c r="BU134" s="366"/>
      <c r="BV134" s="366"/>
      <c r="BW134" s="366"/>
      <c r="BX134" s="366"/>
      <c r="BY134" s="367"/>
      <c r="BZ134" s="367"/>
      <c r="CA134" s="367"/>
      <c r="CB134" s="367"/>
      <c r="CC134" s="44"/>
    </row>
    <row r="135" spans="1:81" s="43" customFormat="1" ht="15" customHeight="1" x14ac:dyDescent="0.2">
      <c r="A135" s="899"/>
      <c r="B135" s="585"/>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c r="AV135" s="366"/>
      <c r="AW135" s="366"/>
      <c r="AX135" s="366"/>
      <c r="AY135" s="366"/>
      <c r="AZ135" s="366"/>
      <c r="BA135" s="366"/>
      <c r="BB135" s="366"/>
      <c r="BC135" s="366"/>
      <c r="BD135" s="366"/>
      <c r="BE135" s="366"/>
      <c r="BF135" s="366"/>
      <c r="BG135" s="366"/>
      <c r="BH135" s="366"/>
      <c r="BI135" s="366"/>
      <c r="BJ135" s="366"/>
      <c r="BK135" s="366"/>
      <c r="BL135" s="366"/>
      <c r="BM135" s="366"/>
      <c r="BN135" s="366"/>
      <c r="BO135" s="366"/>
      <c r="BP135" s="366"/>
      <c r="BQ135" s="366"/>
      <c r="BR135" s="366"/>
      <c r="BS135" s="366"/>
      <c r="BT135" s="366"/>
      <c r="BU135" s="366"/>
      <c r="BV135" s="366"/>
      <c r="BW135" s="366"/>
      <c r="BX135" s="366"/>
      <c r="BY135" s="367"/>
      <c r="BZ135" s="367"/>
      <c r="CA135" s="367"/>
      <c r="CB135" s="367"/>
      <c r="CC135" s="44"/>
    </row>
    <row r="136" spans="1:81" s="43" customFormat="1" ht="15" customHeight="1" x14ac:dyDescent="0.2">
      <c r="A136" s="899"/>
      <c r="B136" s="572"/>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c r="AV136" s="366"/>
      <c r="AW136" s="366"/>
      <c r="AX136" s="366"/>
      <c r="AY136" s="366"/>
      <c r="AZ136" s="366"/>
      <c r="BA136" s="366"/>
      <c r="BB136" s="366"/>
      <c r="BC136" s="366"/>
      <c r="BD136" s="366"/>
      <c r="BE136" s="366"/>
      <c r="BF136" s="366"/>
      <c r="BG136" s="366"/>
      <c r="BH136" s="366"/>
      <c r="BI136" s="366"/>
      <c r="BJ136" s="366"/>
      <c r="BK136" s="366"/>
      <c r="BL136" s="366"/>
      <c r="BM136" s="366"/>
      <c r="BN136" s="366"/>
      <c r="BO136" s="366"/>
      <c r="BP136" s="366"/>
      <c r="BQ136" s="366"/>
      <c r="BR136" s="366"/>
      <c r="BS136" s="366"/>
      <c r="BT136" s="366"/>
      <c r="BU136" s="366"/>
      <c r="BV136" s="366"/>
      <c r="BW136" s="366"/>
      <c r="BX136" s="366"/>
      <c r="BY136" s="367"/>
      <c r="BZ136" s="367"/>
      <c r="CA136" s="367"/>
      <c r="CB136" s="367"/>
      <c r="CC136" s="44"/>
    </row>
    <row r="137" spans="1:81" s="43" customFormat="1" ht="25.5" customHeight="1" x14ac:dyDescent="0.2">
      <c r="A137" s="895"/>
      <c r="B137" s="563"/>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c r="AV137" s="366"/>
      <c r="AW137" s="366"/>
      <c r="AX137" s="366"/>
      <c r="AY137" s="366"/>
      <c r="AZ137" s="366"/>
      <c r="BA137" s="366"/>
      <c r="BB137" s="366"/>
      <c r="BC137" s="366"/>
      <c r="BD137" s="366"/>
      <c r="BE137" s="366"/>
      <c r="BF137" s="366"/>
      <c r="BG137" s="366"/>
      <c r="BH137" s="366"/>
      <c r="BI137" s="366"/>
      <c r="BJ137" s="366"/>
      <c r="BK137" s="366"/>
      <c r="BL137" s="366"/>
      <c r="BM137" s="366"/>
      <c r="BN137" s="366"/>
      <c r="BO137" s="366"/>
      <c r="BP137" s="366"/>
      <c r="BQ137" s="366"/>
      <c r="BR137" s="366"/>
      <c r="BS137" s="366"/>
      <c r="BT137" s="366"/>
      <c r="BU137" s="366"/>
      <c r="BV137" s="366"/>
      <c r="BW137" s="366"/>
      <c r="BX137" s="366"/>
      <c r="BY137" s="367"/>
      <c r="BZ137" s="367"/>
      <c r="CA137" s="367"/>
      <c r="CB137" s="367"/>
      <c r="CC137" s="44"/>
    </row>
    <row r="138" spans="1:81" s="44" customFormat="1" ht="56.25" customHeight="1" x14ac:dyDescent="0.2">
      <c r="A138" s="896"/>
      <c r="B138" s="570"/>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c r="AV138" s="366"/>
      <c r="AW138" s="366"/>
      <c r="AX138" s="366"/>
      <c r="AY138" s="366"/>
      <c r="AZ138" s="366"/>
      <c r="BA138" s="366"/>
      <c r="BB138" s="366"/>
      <c r="BC138" s="366"/>
      <c r="BD138" s="366"/>
      <c r="BE138" s="366"/>
      <c r="BF138" s="366"/>
      <c r="BG138" s="366"/>
      <c r="BH138" s="366"/>
      <c r="BI138" s="366"/>
      <c r="BJ138" s="366"/>
      <c r="BK138" s="366"/>
      <c r="BL138" s="366"/>
      <c r="BM138" s="366"/>
      <c r="BN138" s="366"/>
      <c r="BO138" s="366"/>
      <c r="BP138" s="366"/>
      <c r="BQ138" s="366"/>
      <c r="BR138" s="366"/>
      <c r="BS138" s="366"/>
      <c r="BT138" s="366"/>
      <c r="BU138" s="366"/>
      <c r="BV138" s="366"/>
      <c r="BW138" s="366"/>
      <c r="BX138" s="366"/>
      <c r="BY138" s="367"/>
      <c r="BZ138" s="367"/>
      <c r="CA138" s="367"/>
      <c r="CB138" s="367"/>
    </row>
    <row r="139" spans="1:81" s="44" customFormat="1" ht="18.75" customHeight="1" x14ac:dyDescent="0.2">
      <c r="A139" s="896"/>
      <c r="B139" s="570"/>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c r="AV139" s="366"/>
      <c r="AW139" s="366"/>
      <c r="AX139" s="366"/>
      <c r="AY139" s="366"/>
      <c r="AZ139" s="366"/>
      <c r="BA139" s="366"/>
      <c r="BB139" s="366"/>
      <c r="BC139" s="366"/>
      <c r="BD139" s="366"/>
      <c r="BE139" s="366"/>
      <c r="BF139" s="366"/>
      <c r="BG139" s="366"/>
      <c r="BH139" s="366"/>
      <c r="BI139" s="366"/>
      <c r="BJ139" s="366"/>
      <c r="BK139" s="366"/>
      <c r="BL139" s="366"/>
      <c r="BM139" s="366"/>
      <c r="BN139" s="366"/>
      <c r="BO139" s="366"/>
      <c r="BP139" s="366"/>
      <c r="BQ139" s="366"/>
      <c r="BR139" s="366"/>
      <c r="BS139" s="366"/>
      <c r="BT139" s="366"/>
      <c r="BU139" s="366"/>
      <c r="BV139" s="366"/>
      <c r="BW139" s="366"/>
      <c r="BX139" s="366"/>
      <c r="BY139" s="367"/>
      <c r="BZ139" s="367"/>
      <c r="CA139" s="367"/>
      <c r="CB139" s="367"/>
    </row>
    <row r="140" spans="1:81" s="49" customFormat="1" ht="34.5" customHeight="1" x14ac:dyDescent="0.2">
      <c r="A140" s="896"/>
      <c r="B140" s="585"/>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c r="AV140" s="366"/>
      <c r="AW140" s="366"/>
      <c r="AX140" s="366"/>
      <c r="AY140" s="366"/>
      <c r="AZ140" s="366"/>
      <c r="BA140" s="366"/>
      <c r="BB140" s="366"/>
      <c r="BC140" s="366"/>
      <c r="BD140" s="366"/>
      <c r="BE140" s="366"/>
      <c r="BF140" s="366"/>
      <c r="BG140" s="366"/>
      <c r="BH140" s="366"/>
      <c r="BI140" s="366"/>
      <c r="BJ140" s="366"/>
      <c r="BK140" s="366"/>
      <c r="BL140" s="366"/>
      <c r="BM140" s="366"/>
      <c r="BN140" s="366"/>
      <c r="BO140" s="366"/>
      <c r="BP140" s="366"/>
      <c r="BQ140" s="366"/>
      <c r="BR140" s="366"/>
      <c r="BS140" s="366"/>
      <c r="BT140" s="366"/>
      <c r="BU140" s="366"/>
      <c r="BV140" s="366"/>
      <c r="BW140" s="366"/>
      <c r="BX140" s="366"/>
      <c r="BY140" s="367"/>
      <c r="BZ140" s="367"/>
      <c r="CA140" s="367"/>
      <c r="CB140" s="367"/>
      <c r="CC140" s="62"/>
    </row>
    <row r="141" spans="1:81" s="51" customFormat="1" ht="54" customHeight="1" x14ac:dyDescent="0.2">
      <c r="A141" s="896"/>
      <c r="B141" s="585"/>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c r="AV141" s="366"/>
      <c r="AW141" s="366"/>
      <c r="AX141" s="366"/>
      <c r="AY141" s="366"/>
      <c r="AZ141" s="366"/>
      <c r="BA141" s="366"/>
      <c r="BB141" s="366"/>
      <c r="BC141" s="366"/>
      <c r="BD141" s="366"/>
      <c r="BE141" s="366"/>
      <c r="BF141" s="366"/>
      <c r="BG141" s="366"/>
      <c r="BH141" s="366"/>
      <c r="BI141" s="366"/>
      <c r="BJ141" s="366"/>
      <c r="BK141" s="366"/>
      <c r="BL141" s="366"/>
      <c r="BM141" s="366"/>
      <c r="BN141" s="366"/>
      <c r="BO141" s="366"/>
      <c r="BP141" s="366"/>
      <c r="BQ141" s="366"/>
      <c r="BR141" s="366"/>
      <c r="BS141" s="366"/>
      <c r="BT141" s="366"/>
      <c r="BU141" s="366"/>
      <c r="BV141" s="366"/>
      <c r="BW141" s="366"/>
      <c r="BX141" s="366"/>
      <c r="BY141" s="367"/>
      <c r="BZ141" s="367"/>
      <c r="CA141" s="367"/>
      <c r="CB141" s="367"/>
      <c r="CC141" s="154"/>
    </row>
    <row r="142" spans="1:81" s="49" customFormat="1" ht="22.5" customHeight="1" x14ac:dyDescent="0.2">
      <c r="A142" s="897"/>
      <c r="B142" s="572"/>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c r="AV142" s="366"/>
      <c r="AW142" s="366"/>
      <c r="AX142" s="366"/>
      <c r="AY142" s="366"/>
      <c r="AZ142" s="366"/>
      <c r="BA142" s="366"/>
      <c r="BB142" s="366"/>
      <c r="BC142" s="366"/>
      <c r="BD142" s="366"/>
      <c r="BE142" s="366"/>
      <c r="BF142" s="366"/>
      <c r="BG142" s="366"/>
      <c r="BH142" s="366"/>
      <c r="BI142" s="366"/>
      <c r="BJ142" s="366"/>
      <c r="BK142" s="366"/>
      <c r="BL142" s="366"/>
      <c r="BM142" s="366"/>
      <c r="BN142" s="366"/>
      <c r="BO142" s="366"/>
      <c r="BP142" s="366"/>
      <c r="BQ142" s="366"/>
      <c r="BR142" s="366"/>
      <c r="BS142" s="366"/>
      <c r="BT142" s="366"/>
      <c r="BU142" s="366"/>
      <c r="BV142" s="366"/>
      <c r="BW142" s="366"/>
      <c r="BX142" s="366"/>
      <c r="BY142" s="367"/>
      <c r="BZ142" s="367"/>
      <c r="CA142" s="367"/>
      <c r="CB142" s="367"/>
      <c r="CC142" s="62"/>
    </row>
    <row r="143" spans="1:81" s="62" customFormat="1" ht="22.5" customHeight="1" x14ac:dyDescent="0.2">
      <c r="A143" s="898"/>
      <c r="B143" s="563"/>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c r="AV143" s="366"/>
      <c r="AW143" s="366"/>
      <c r="AX143" s="366"/>
      <c r="AY143" s="366"/>
      <c r="AZ143" s="366"/>
      <c r="BA143" s="366"/>
      <c r="BB143" s="366"/>
      <c r="BC143" s="366"/>
      <c r="BD143" s="366"/>
      <c r="BE143" s="366"/>
      <c r="BF143" s="366"/>
      <c r="BG143" s="366"/>
      <c r="BH143" s="366"/>
      <c r="BI143" s="366"/>
      <c r="BJ143" s="366"/>
      <c r="BK143" s="366"/>
      <c r="BL143" s="366"/>
      <c r="BM143" s="366"/>
      <c r="BN143" s="366"/>
      <c r="BO143" s="366"/>
      <c r="BP143" s="366"/>
      <c r="BQ143" s="366"/>
      <c r="BR143" s="366"/>
      <c r="BS143" s="366"/>
      <c r="BT143" s="366"/>
      <c r="BU143" s="366"/>
      <c r="BV143" s="366"/>
      <c r="BW143" s="366"/>
      <c r="BX143" s="366"/>
      <c r="BY143" s="367"/>
      <c r="BZ143" s="367"/>
      <c r="CA143" s="367"/>
      <c r="CB143" s="367"/>
    </row>
    <row r="144" spans="1:81" s="49" customFormat="1" ht="31.5" customHeight="1" x14ac:dyDescent="0.2">
      <c r="A144" s="899"/>
      <c r="B144" s="572"/>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c r="AV144" s="366"/>
      <c r="AW144" s="366"/>
      <c r="AX144" s="366"/>
      <c r="AY144" s="366"/>
      <c r="AZ144" s="366"/>
      <c r="BA144" s="366"/>
      <c r="BB144" s="366"/>
      <c r="BC144" s="366"/>
      <c r="BD144" s="366"/>
      <c r="BE144" s="366"/>
      <c r="BF144" s="366"/>
      <c r="BG144" s="366"/>
      <c r="BH144" s="366"/>
      <c r="BI144" s="366"/>
      <c r="BJ144" s="366"/>
      <c r="BK144" s="366"/>
      <c r="BL144" s="366"/>
      <c r="BM144" s="366"/>
      <c r="BN144" s="366"/>
      <c r="BO144" s="366"/>
      <c r="BP144" s="366"/>
      <c r="BQ144" s="366"/>
      <c r="BR144" s="366"/>
      <c r="BS144" s="366"/>
      <c r="BT144" s="366"/>
      <c r="BU144" s="366"/>
      <c r="BV144" s="366"/>
      <c r="BW144" s="366"/>
      <c r="BX144" s="366"/>
      <c r="BY144" s="367"/>
      <c r="BZ144" s="367"/>
      <c r="CA144" s="367"/>
      <c r="CB144" s="367"/>
      <c r="CC144" s="62"/>
    </row>
    <row r="145" spans="1:81" s="49" customFormat="1" ht="18" customHeight="1" x14ac:dyDescent="0.2">
      <c r="A145" s="590"/>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AT145" s="366"/>
      <c r="AU145" s="366"/>
      <c r="AV145" s="366"/>
      <c r="AW145" s="366"/>
      <c r="AX145" s="366"/>
      <c r="AY145" s="366"/>
      <c r="AZ145" s="366"/>
      <c r="BA145" s="366"/>
      <c r="BB145" s="366"/>
      <c r="BC145" s="366"/>
      <c r="BD145" s="366"/>
      <c r="BE145" s="366"/>
      <c r="BF145" s="366"/>
      <c r="BG145" s="366"/>
      <c r="BH145" s="366"/>
      <c r="BI145" s="366"/>
      <c r="BJ145" s="366"/>
      <c r="BK145" s="366"/>
      <c r="BL145" s="366"/>
      <c r="BM145" s="366"/>
      <c r="BN145" s="366"/>
      <c r="BO145" s="366"/>
      <c r="BP145" s="366"/>
      <c r="BQ145" s="366"/>
      <c r="BR145" s="366"/>
      <c r="BS145" s="366"/>
      <c r="BT145" s="366"/>
      <c r="BU145" s="366"/>
      <c r="BV145" s="366"/>
      <c r="BW145" s="366"/>
      <c r="BX145" s="366"/>
      <c r="BY145" s="366"/>
      <c r="BZ145" s="366"/>
      <c r="CA145" s="366"/>
      <c r="CB145" s="366"/>
      <c r="CC145" s="62"/>
    </row>
    <row r="146" spans="1:81" s="160" customFormat="1" ht="18" customHeight="1" x14ac:dyDescent="0.2">
      <c r="A146" s="373"/>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159"/>
    </row>
    <row r="147" spans="1:81" s="160" customFormat="1" ht="18" customHeight="1" x14ac:dyDescent="0.2">
      <c r="A147" s="900"/>
      <c r="B147" s="913"/>
      <c r="C147" s="914"/>
      <c r="D147" s="883"/>
      <c r="E147" s="880"/>
      <c r="F147" s="881"/>
      <c r="G147" s="881"/>
      <c r="H147" s="881"/>
      <c r="I147" s="881"/>
      <c r="J147" s="881"/>
      <c r="K147" s="881"/>
      <c r="L147" s="881"/>
      <c r="M147" s="881"/>
      <c r="N147" s="881"/>
      <c r="O147" s="881"/>
      <c r="P147" s="881"/>
      <c r="Q147" s="881"/>
      <c r="R147" s="881"/>
      <c r="S147" s="881"/>
      <c r="T147" s="881"/>
      <c r="U147" s="881"/>
      <c r="V147" s="881"/>
      <c r="W147" s="881"/>
      <c r="X147" s="881"/>
      <c r="Y147" s="881"/>
      <c r="Z147" s="881"/>
      <c r="AA147" s="881"/>
      <c r="AB147" s="881"/>
      <c r="AC147" s="881"/>
      <c r="AD147" s="881"/>
      <c r="AE147" s="881"/>
      <c r="AF147" s="881"/>
      <c r="AG147" s="881"/>
      <c r="AH147" s="881"/>
      <c r="AI147" s="881"/>
      <c r="AJ147" s="881"/>
      <c r="AK147" s="881"/>
      <c r="AL147" s="881"/>
      <c r="AM147" s="881"/>
      <c r="AN147" s="881"/>
      <c r="AO147" s="881"/>
      <c r="AP147" s="917"/>
      <c r="AQ147" s="890"/>
      <c r="AR147" s="890"/>
      <c r="AS147" s="891"/>
      <c r="AT147" s="366"/>
      <c r="AU147" s="366"/>
      <c r="AV147" s="366"/>
      <c r="AW147" s="366"/>
      <c r="AX147" s="366"/>
      <c r="AY147" s="366"/>
      <c r="AZ147" s="366"/>
      <c r="BA147" s="366"/>
      <c r="BB147" s="366"/>
      <c r="BC147" s="366"/>
      <c r="BD147" s="366"/>
      <c r="BE147" s="366"/>
      <c r="BF147" s="366"/>
      <c r="BG147" s="366"/>
      <c r="BH147" s="366"/>
      <c r="BI147" s="366"/>
      <c r="BJ147" s="366"/>
      <c r="BK147" s="366"/>
      <c r="BL147" s="366"/>
      <c r="BM147" s="366"/>
      <c r="BN147" s="366"/>
      <c r="BO147" s="366"/>
      <c r="BP147" s="366"/>
      <c r="BQ147" s="366"/>
      <c r="BR147" s="366"/>
      <c r="BS147" s="366"/>
      <c r="BT147" s="366"/>
      <c r="BU147" s="366"/>
      <c r="BV147" s="366"/>
      <c r="BW147" s="366"/>
      <c r="BX147" s="366"/>
      <c r="BY147" s="366"/>
      <c r="BZ147" s="366"/>
      <c r="CA147" s="366"/>
      <c r="CB147" s="366"/>
      <c r="CC147" s="159"/>
    </row>
    <row r="148" spans="1:81" s="160" customFormat="1" ht="18" customHeight="1" x14ac:dyDescent="0.2">
      <c r="A148" s="901"/>
      <c r="B148" s="915"/>
      <c r="C148" s="916"/>
      <c r="D148" s="885"/>
      <c r="E148" s="886"/>
      <c r="F148" s="887"/>
      <c r="G148" s="886"/>
      <c r="H148" s="887"/>
      <c r="I148" s="886"/>
      <c r="J148" s="887"/>
      <c r="K148" s="886"/>
      <c r="L148" s="887"/>
      <c r="M148" s="886"/>
      <c r="N148" s="887"/>
      <c r="O148" s="886"/>
      <c r="P148" s="887"/>
      <c r="Q148" s="886"/>
      <c r="R148" s="887"/>
      <c r="S148" s="886"/>
      <c r="T148" s="887"/>
      <c r="U148" s="886"/>
      <c r="V148" s="887"/>
      <c r="W148" s="886"/>
      <c r="X148" s="887"/>
      <c r="Y148" s="886"/>
      <c r="Z148" s="887"/>
      <c r="AA148" s="886"/>
      <c r="AB148" s="887"/>
      <c r="AC148" s="886"/>
      <c r="AD148" s="887"/>
      <c r="AE148" s="886"/>
      <c r="AF148" s="887"/>
      <c r="AG148" s="886"/>
      <c r="AH148" s="887"/>
      <c r="AI148" s="886"/>
      <c r="AJ148" s="887"/>
      <c r="AK148" s="886"/>
      <c r="AL148" s="887"/>
      <c r="AM148" s="886"/>
      <c r="AN148" s="887"/>
      <c r="AO148" s="888"/>
      <c r="AP148" s="918"/>
      <c r="AQ148" s="892"/>
      <c r="AR148" s="888"/>
      <c r="AS148" s="894"/>
      <c r="AT148" s="603"/>
      <c r="AU148" s="604"/>
      <c r="AV148" s="366"/>
      <c r="AW148" s="366"/>
      <c r="AX148" s="366"/>
      <c r="AY148" s="366"/>
      <c r="AZ148" s="366"/>
      <c r="BA148" s="366"/>
      <c r="BB148" s="366"/>
      <c r="BC148" s="366"/>
      <c r="BD148" s="366"/>
      <c r="BE148" s="366"/>
      <c r="BF148" s="366"/>
      <c r="BG148" s="366"/>
      <c r="BH148" s="366"/>
      <c r="BI148" s="366"/>
      <c r="BJ148" s="366"/>
      <c r="BK148" s="366"/>
      <c r="BL148" s="366"/>
      <c r="BM148" s="366"/>
      <c r="BN148" s="366"/>
      <c r="BO148" s="366"/>
      <c r="BP148" s="366"/>
      <c r="BQ148" s="366"/>
      <c r="BR148" s="366"/>
      <c r="BS148" s="366"/>
      <c r="BT148" s="366"/>
      <c r="BU148" s="366"/>
      <c r="BV148" s="366"/>
      <c r="BW148" s="366"/>
      <c r="BX148" s="366"/>
      <c r="BY148" s="367"/>
      <c r="BZ148" s="367"/>
      <c r="CA148" s="367"/>
      <c r="CB148" s="367"/>
      <c r="CC148" s="159"/>
    </row>
    <row r="149" spans="1:81" s="160" customFormat="1" ht="18" customHeight="1" x14ac:dyDescent="0.2">
      <c r="A149" s="902"/>
      <c r="B149" s="605"/>
      <c r="C149" s="606"/>
      <c r="D149" s="733"/>
      <c r="E149" s="608"/>
      <c r="F149" s="732"/>
      <c r="G149" s="608"/>
      <c r="H149" s="732"/>
      <c r="I149" s="608"/>
      <c r="J149" s="732"/>
      <c r="K149" s="608"/>
      <c r="L149" s="732"/>
      <c r="M149" s="608"/>
      <c r="N149" s="732"/>
      <c r="O149" s="608"/>
      <c r="P149" s="732"/>
      <c r="Q149" s="608"/>
      <c r="R149" s="732"/>
      <c r="S149" s="608"/>
      <c r="T149" s="732"/>
      <c r="U149" s="608"/>
      <c r="V149" s="732"/>
      <c r="W149" s="608"/>
      <c r="X149" s="732"/>
      <c r="Y149" s="608"/>
      <c r="Z149" s="732"/>
      <c r="AA149" s="608"/>
      <c r="AB149" s="732"/>
      <c r="AC149" s="608"/>
      <c r="AD149" s="732"/>
      <c r="AE149" s="608"/>
      <c r="AF149" s="732"/>
      <c r="AG149" s="608"/>
      <c r="AH149" s="732"/>
      <c r="AI149" s="608"/>
      <c r="AJ149" s="732"/>
      <c r="AK149" s="608"/>
      <c r="AL149" s="732"/>
      <c r="AM149" s="608"/>
      <c r="AN149" s="732"/>
      <c r="AO149" s="608"/>
      <c r="AP149" s="609"/>
      <c r="AQ149" s="893"/>
      <c r="AR149" s="735"/>
      <c r="AS149" s="729"/>
      <c r="AT149" s="443"/>
      <c r="AU149" s="610"/>
      <c r="AV149" s="366"/>
      <c r="AW149" s="366"/>
      <c r="AX149" s="366"/>
      <c r="AY149" s="366"/>
      <c r="AZ149" s="366"/>
      <c r="BA149" s="366"/>
      <c r="BB149" s="366"/>
      <c r="BC149" s="366"/>
      <c r="BD149" s="366"/>
      <c r="BE149" s="366"/>
      <c r="BF149" s="366"/>
      <c r="BG149" s="366"/>
      <c r="BH149" s="366"/>
      <c r="BI149" s="366"/>
      <c r="BJ149" s="366"/>
      <c r="BK149" s="366"/>
      <c r="BL149" s="366"/>
      <c r="BM149" s="366"/>
      <c r="BN149" s="366"/>
      <c r="BO149" s="366"/>
      <c r="BP149" s="366"/>
      <c r="BQ149" s="366"/>
      <c r="BR149" s="366"/>
      <c r="BS149" s="366"/>
      <c r="BT149" s="366"/>
      <c r="BU149" s="366"/>
      <c r="BV149" s="366"/>
      <c r="BW149" s="366"/>
      <c r="BX149" s="366"/>
      <c r="BY149" s="367"/>
      <c r="BZ149" s="367"/>
      <c r="CA149" s="367"/>
      <c r="CB149" s="367"/>
      <c r="CC149" s="159"/>
    </row>
    <row r="150" spans="1:81" s="160" customFormat="1" ht="18" customHeight="1" x14ac:dyDescent="0.2">
      <c r="A150" s="611"/>
      <c r="B150" s="506"/>
      <c r="C150" s="507"/>
      <c r="D150" s="612"/>
      <c r="E150" s="381"/>
      <c r="F150" s="382"/>
      <c r="G150" s="381"/>
      <c r="H150" s="383"/>
      <c r="I150" s="381"/>
      <c r="J150" s="383"/>
      <c r="K150" s="381"/>
      <c r="L150" s="383"/>
      <c r="M150" s="381"/>
      <c r="N150" s="383"/>
      <c r="O150" s="381"/>
      <c r="P150" s="383"/>
      <c r="Q150" s="381"/>
      <c r="R150" s="383"/>
      <c r="S150" s="381"/>
      <c r="T150" s="383"/>
      <c r="U150" s="381"/>
      <c r="V150" s="383"/>
      <c r="W150" s="381"/>
      <c r="X150" s="383"/>
      <c r="Y150" s="381"/>
      <c r="Z150" s="383"/>
      <c r="AA150" s="381"/>
      <c r="AB150" s="383"/>
      <c r="AC150" s="381"/>
      <c r="AD150" s="383"/>
      <c r="AE150" s="381"/>
      <c r="AF150" s="383"/>
      <c r="AG150" s="381"/>
      <c r="AH150" s="383"/>
      <c r="AI150" s="381"/>
      <c r="AJ150" s="383"/>
      <c r="AK150" s="381"/>
      <c r="AL150" s="383"/>
      <c r="AM150" s="381"/>
      <c r="AN150" s="383"/>
      <c r="AO150" s="384"/>
      <c r="AP150" s="613"/>
      <c r="AQ150" s="614"/>
      <c r="AR150" s="615"/>
      <c r="AS150" s="382"/>
      <c r="AT150" s="616"/>
      <c r="AU150" s="516"/>
      <c r="AV150" s="366"/>
      <c r="AW150" s="366"/>
      <c r="AX150" s="366"/>
      <c r="AY150" s="366"/>
      <c r="AZ150" s="366"/>
      <c r="BA150" s="366"/>
      <c r="BB150" s="366"/>
      <c r="BC150" s="366"/>
      <c r="BD150" s="366"/>
      <c r="BE150" s="366"/>
      <c r="BF150" s="366"/>
      <c r="BG150" s="366"/>
      <c r="BH150" s="366"/>
      <c r="BI150" s="366"/>
      <c r="BJ150" s="366"/>
      <c r="BK150" s="366"/>
      <c r="BL150" s="366"/>
      <c r="BM150" s="366"/>
      <c r="BN150" s="366"/>
      <c r="BO150" s="366"/>
      <c r="BP150" s="366"/>
      <c r="BQ150" s="366"/>
      <c r="BR150" s="366"/>
      <c r="BS150" s="366"/>
      <c r="BT150" s="366"/>
      <c r="BU150" s="366"/>
      <c r="BV150" s="366"/>
      <c r="BW150" s="366"/>
      <c r="BX150" s="366"/>
      <c r="BY150" s="367"/>
      <c r="BZ150" s="367"/>
      <c r="CA150" s="367"/>
      <c r="CB150" s="367"/>
      <c r="CC150" s="159"/>
    </row>
    <row r="151" spans="1:81" s="160" customFormat="1" ht="18" customHeight="1" x14ac:dyDescent="0.2">
      <c r="A151" s="617"/>
      <c r="B151" s="618"/>
      <c r="C151" s="619"/>
      <c r="D151" s="620"/>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AV151" s="366"/>
      <c r="AW151" s="366"/>
      <c r="AX151" s="366"/>
      <c r="AY151" s="366"/>
      <c r="AZ151" s="366"/>
      <c r="BA151" s="366"/>
      <c r="BB151" s="366"/>
      <c r="BC151" s="366"/>
      <c r="BD151" s="366"/>
      <c r="BE151" s="366"/>
      <c r="BF151" s="366"/>
      <c r="BG151" s="366"/>
      <c r="BH151" s="366"/>
      <c r="BI151" s="366"/>
      <c r="BJ151" s="366"/>
      <c r="BK151" s="366"/>
      <c r="BL151" s="366"/>
      <c r="BM151" s="366"/>
      <c r="BN151" s="366"/>
      <c r="BO151" s="366"/>
      <c r="BP151" s="366"/>
      <c r="BQ151" s="366"/>
      <c r="BR151" s="366"/>
      <c r="BS151" s="366"/>
      <c r="BT151" s="366"/>
      <c r="BU151" s="366"/>
      <c r="BV151" s="366"/>
      <c r="BW151" s="366"/>
      <c r="BX151" s="366"/>
      <c r="BY151" s="367"/>
      <c r="BZ151" s="367"/>
      <c r="CA151" s="367"/>
      <c r="CB151" s="367"/>
      <c r="CC151" s="159"/>
    </row>
    <row r="152" spans="1:81" s="160" customFormat="1" ht="18" customHeight="1" x14ac:dyDescent="0.2">
      <c r="A152" s="623"/>
      <c r="B152" s="624"/>
      <c r="C152" s="625"/>
      <c r="D152" s="626"/>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AV152" s="366"/>
      <c r="AW152" s="366"/>
      <c r="AX152" s="366"/>
      <c r="AY152" s="366"/>
      <c r="AZ152" s="366"/>
      <c r="BA152" s="366"/>
      <c r="BB152" s="366"/>
      <c r="BC152" s="366"/>
      <c r="BD152" s="366"/>
      <c r="BE152" s="366"/>
      <c r="BF152" s="366"/>
      <c r="BG152" s="366"/>
      <c r="BH152" s="366"/>
      <c r="BI152" s="366"/>
      <c r="BJ152" s="366"/>
      <c r="BK152" s="366"/>
      <c r="BL152" s="366"/>
      <c r="BM152" s="366"/>
      <c r="BN152" s="366"/>
      <c r="BO152" s="366"/>
      <c r="BP152" s="366"/>
      <c r="BQ152" s="366"/>
      <c r="BR152" s="366"/>
      <c r="BS152" s="366"/>
      <c r="BT152" s="366"/>
      <c r="BU152" s="366"/>
      <c r="BV152" s="366"/>
      <c r="BW152" s="366"/>
      <c r="BX152" s="366"/>
      <c r="BY152" s="367"/>
      <c r="BZ152" s="367"/>
      <c r="CA152" s="367"/>
      <c r="CB152" s="367"/>
      <c r="CC152" s="159"/>
    </row>
    <row r="153" spans="1:81" s="160" customFormat="1" ht="18" customHeight="1" x14ac:dyDescent="0.2">
      <c r="A153" s="628"/>
      <c r="B153" s="629"/>
      <c r="C153" s="630"/>
      <c r="D153" s="631"/>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AV153" s="366"/>
      <c r="AW153" s="366"/>
      <c r="AX153" s="366"/>
      <c r="AY153" s="366"/>
      <c r="AZ153" s="366"/>
      <c r="BA153" s="366"/>
      <c r="BB153" s="366"/>
      <c r="BC153" s="366"/>
      <c r="BD153" s="366"/>
      <c r="BE153" s="366"/>
      <c r="BF153" s="366"/>
      <c r="BG153" s="366"/>
      <c r="BH153" s="366"/>
      <c r="BI153" s="366"/>
      <c r="BJ153" s="366"/>
      <c r="BK153" s="366"/>
      <c r="BL153" s="366"/>
      <c r="BM153" s="366"/>
      <c r="BN153" s="366"/>
      <c r="BO153" s="366"/>
      <c r="BP153" s="366"/>
      <c r="BQ153" s="366"/>
      <c r="BR153" s="366"/>
      <c r="BS153" s="366"/>
      <c r="BT153" s="366"/>
      <c r="BU153" s="366"/>
      <c r="BV153" s="366"/>
      <c r="BW153" s="366"/>
      <c r="BX153" s="366"/>
      <c r="BY153" s="367"/>
      <c r="BZ153" s="367"/>
      <c r="CA153" s="367"/>
      <c r="CB153" s="367"/>
      <c r="CC153" s="159"/>
    </row>
    <row r="154" spans="1:81" s="160" customFormat="1" ht="18" customHeight="1" x14ac:dyDescent="0.2">
      <c r="A154" s="628"/>
      <c r="B154" s="629"/>
      <c r="C154" s="630"/>
      <c r="D154" s="631"/>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c r="AB154" s="402"/>
      <c r="AC154" s="396"/>
      <c r="AD154" s="402"/>
      <c r="AE154" s="396"/>
      <c r="AF154" s="397"/>
      <c r="AG154" s="396"/>
      <c r="AH154" s="397"/>
      <c r="AI154" s="396"/>
      <c r="AJ154" s="397"/>
      <c r="AK154" s="396"/>
      <c r="AL154" s="397"/>
      <c r="AM154" s="396"/>
      <c r="AN154" s="397"/>
      <c r="AO154" s="398"/>
      <c r="AP154" s="632"/>
      <c r="AQ154" s="494"/>
      <c r="AR154" s="408"/>
      <c r="AS154" s="402"/>
      <c r="AT154" s="616"/>
      <c r="AU154" s="516"/>
      <c r="AV154" s="366"/>
      <c r="AW154" s="366"/>
      <c r="AX154" s="366"/>
      <c r="AY154" s="366"/>
      <c r="AZ154" s="366"/>
      <c r="BA154" s="366"/>
      <c r="BB154" s="366"/>
      <c r="BC154" s="366"/>
      <c r="BD154" s="366"/>
      <c r="BE154" s="366"/>
      <c r="BF154" s="366"/>
      <c r="BG154" s="366"/>
      <c r="BH154" s="366"/>
      <c r="BI154" s="366"/>
      <c r="BJ154" s="366"/>
      <c r="BK154" s="366"/>
      <c r="BL154" s="366"/>
      <c r="BM154" s="366"/>
      <c r="BN154" s="366"/>
      <c r="BO154" s="366"/>
      <c r="BP154" s="366"/>
      <c r="BQ154" s="366"/>
      <c r="BR154" s="366"/>
      <c r="BS154" s="366"/>
      <c r="BT154" s="366"/>
      <c r="BU154" s="366"/>
      <c r="BV154" s="366"/>
      <c r="BW154" s="366"/>
      <c r="BX154" s="366"/>
      <c r="BY154" s="367"/>
      <c r="BZ154" s="367"/>
      <c r="CA154" s="367"/>
      <c r="CB154" s="367"/>
      <c r="CC154" s="159"/>
    </row>
    <row r="155" spans="1:81" s="160" customFormat="1" ht="18" customHeight="1" x14ac:dyDescent="0.2">
      <c r="A155" s="628"/>
      <c r="B155" s="629"/>
      <c r="C155" s="630"/>
      <c r="D155" s="631"/>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AV155" s="366"/>
      <c r="AW155" s="366"/>
      <c r="AX155" s="366"/>
      <c r="AY155" s="366"/>
      <c r="AZ155" s="366"/>
      <c r="BA155" s="366"/>
      <c r="BB155" s="366"/>
      <c r="BC155" s="366"/>
      <c r="BD155" s="366"/>
      <c r="BE155" s="366"/>
      <c r="BF155" s="366"/>
      <c r="BG155" s="366"/>
      <c r="BH155" s="366"/>
      <c r="BI155" s="366"/>
      <c r="BJ155" s="366"/>
      <c r="BK155" s="366"/>
      <c r="BL155" s="366"/>
      <c r="BM155" s="366"/>
      <c r="BN155" s="366"/>
      <c r="BO155" s="366"/>
      <c r="BP155" s="366"/>
      <c r="BQ155" s="366"/>
      <c r="BR155" s="366"/>
      <c r="BS155" s="366"/>
      <c r="BT155" s="366"/>
      <c r="BU155" s="366"/>
      <c r="BV155" s="366"/>
      <c r="BW155" s="366"/>
      <c r="BX155" s="366"/>
      <c r="BY155" s="367"/>
      <c r="BZ155" s="367"/>
      <c r="CA155" s="367"/>
      <c r="CB155" s="367"/>
      <c r="CC155" s="159"/>
    </row>
    <row r="156" spans="1:81" s="160" customFormat="1" ht="18" customHeight="1" x14ac:dyDescent="0.2">
      <c r="A156" s="628"/>
      <c r="B156" s="629"/>
      <c r="C156" s="630"/>
      <c r="D156" s="631"/>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AV156" s="366"/>
      <c r="AW156" s="366"/>
      <c r="AX156" s="366"/>
      <c r="AY156" s="366"/>
      <c r="AZ156" s="366"/>
      <c r="BA156" s="366"/>
      <c r="BB156" s="366"/>
      <c r="BC156" s="366"/>
      <c r="BD156" s="366"/>
      <c r="BE156" s="366"/>
      <c r="BF156" s="366"/>
      <c r="BG156" s="366"/>
      <c r="BH156" s="366"/>
      <c r="BI156" s="366"/>
      <c r="BJ156" s="366"/>
      <c r="BK156" s="366"/>
      <c r="BL156" s="366"/>
      <c r="BM156" s="366"/>
      <c r="BN156" s="366"/>
      <c r="BO156" s="366"/>
      <c r="BP156" s="366"/>
      <c r="BQ156" s="366"/>
      <c r="BR156" s="366"/>
      <c r="BS156" s="366"/>
      <c r="BT156" s="366"/>
      <c r="BU156" s="366"/>
      <c r="BV156" s="366"/>
      <c r="BW156" s="366"/>
      <c r="BX156" s="366"/>
      <c r="BY156" s="367"/>
      <c r="BZ156" s="367"/>
      <c r="CA156" s="367"/>
      <c r="CB156" s="367"/>
      <c r="CC156" s="159"/>
    </row>
    <row r="157" spans="1:81" s="160" customFormat="1" ht="18" customHeight="1" x14ac:dyDescent="0.2">
      <c r="A157" s="628"/>
      <c r="B157" s="629"/>
      <c r="C157" s="630"/>
      <c r="D157" s="631"/>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c r="AT157" s="616"/>
      <c r="AU157" s="51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7"/>
      <c r="BZ157" s="367"/>
      <c r="CA157" s="367"/>
      <c r="CB157" s="367"/>
      <c r="CC157" s="159"/>
    </row>
    <row r="158" spans="1:81" s="160" customFormat="1" ht="18" customHeight="1" x14ac:dyDescent="0.2">
      <c r="A158" s="628"/>
      <c r="B158" s="629"/>
      <c r="C158" s="630"/>
      <c r="D158" s="631"/>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AV158" s="366"/>
      <c r="AW158" s="366"/>
      <c r="AX158" s="366"/>
      <c r="AY158" s="366"/>
      <c r="AZ158" s="366"/>
      <c r="BA158" s="366"/>
      <c r="BB158" s="366"/>
      <c r="BC158" s="366"/>
      <c r="BD158" s="366"/>
      <c r="BE158" s="366"/>
      <c r="BF158" s="366"/>
      <c r="BG158" s="366"/>
      <c r="BH158" s="366"/>
      <c r="BI158" s="366"/>
      <c r="BJ158" s="366"/>
      <c r="BK158" s="366"/>
      <c r="BL158" s="366"/>
      <c r="BM158" s="366"/>
      <c r="BN158" s="366"/>
      <c r="BO158" s="366"/>
      <c r="BP158" s="366"/>
      <c r="BQ158" s="366"/>
      <c r="BR158" s="366"/>
      <c r="BS158" s="366"/>
      <c r="BT158" s="366"/>
      <c r="BU158" s="366"/>
      <c r="BV158" s="366"/>
      <c r="BW158" s="366"/>
      <c r="BX158" s="366"/>
      <c r="BY158" s="367"/>
      <c r="BZ158" s="367"/>
      <c r="CA158" s="367"/>
      <c r="CB158" s="367"/>
      <c r="CC158" s="159"/>
    </row>
    <row r="159" spans="1:81" s="160" customFormat="1" ht="18" customHeight="1" x14ac:dyDescent="0.2">
      <c r="A159" s="628"/>
      <c r="B159" s="629"/>
      <c r="C159" s="630"/>
      <c r="D159" s="631"/>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AV159" s="366"/>
      <c r="AW159" s="366"/>
      <c r="AX159" s="366"/>
      <c r="AY159" s="366"/>
      <c r="AZ159" s="366"/>
      <c r="BA159" s="366"/>
      <c r="BB159" s="366"/>
      <c r="BC159" s="366"/>
      <c r="BD159" s="366"/>
      <c r="BE159" s="366"/>
      <c r="BF159" s="366"/>
      <c r="BG159" s="366"/>
      <c r="BH159" s="366"/>
      <c r="BI159" s="366"/>
      <c r="BJ159" s="366"/>
      <c r="BK159" s="366"/>
      <c r="BL159" s="366"/>
      <c r="BM159" s="366"/>
      <c r="BN159" s="366"/>
      <c r="BO159" s="366"/>
      <c r="BP159" s="366"/>
      <c r="BQ159" s="366"/>
      <c r="BR159" s="366"/>
      <c r="BS159" s="366"/>
      <c r="BT159" s="366"/>
      <c r="BU159" s="366"/>
      <c r="BV159" s="366"/>
      <c r="BW159" s="366"/>
      <c r="BX159" s="366"/>
      <c r="BY159" s="367"/>
      <c r="BZ159" s="367"/>
      <c r="CA159" s="367"/>
      <c r="CB159" s="367"/>
      <c r="CC159" s="159"/>
    </row>
    <row r="160" spans="1:81" s="160" customFormat="1" ht="33" customHeight="1" x14ac:dyDescent="0.2">
      <c r="A160" s="628"/>
      <c r="B160" s="629"/>
      <c r="C160" s="630"/>
      <c r="D160" s="631"/>
      <c r="E160" s="396"/>
      <c r="F160" s="402"/>
      <c r="G160" s="396"/>
      <c r="H160" s="402"/>
      <c r="I160" s="396"/>
      <c r="J160" s="402"/>
      <c r="K160" s="396"/>
      <c r="L160" s="397"/>
      <c r="M160" s="396"/>
      <c r="N160" s="397"/>
      <c r="O160" s="396"/>
      <c r="P160" s="397"/>
      <c r="Q160" s="396"/>
      <c r="R160" s="397"/>
      <c r="S160" s="396"/>
      <c r="T160" s="397"/>
      <c r="U160" s="396"/>
      <c r="V160" s="397"/>
      <c r="W160" s="396"/>
      <c r="X160" s="397"/>
      <c r="Y160" s="396"/>
      <c r="Z160" s="397"/>
      <c r="AA160" s="396"/>
      <c r="AB160" s="402"/>
      <c r="AC160" s="396"/>
      <c r="AD160" s="402"/>
      <c r="AE160" s="396"/>
      <c r="AF160" s="397"/>
      <c r="AG160" s="396"/>
      <c r="AH160" s="397"/>
      <c r="AI160" s="396"/>
      <c r="AJ160" s="397"/>
      <c r="AK160" s="396"/>
      <c r="AL160" s="397"/>
      <c r="AM160" s="396"/>
      <c r="AN160" s="397"/>
      <c r="AO160" s="398"/>
      <c r="AP160" s="632"/>
      <c r="AQ160" s="494"/>
      <c r="AR160" s="408"/>
      <c r="AS160" s="402"/>
      <c r="AT160" s="616"/>
      <c r="AU160" s="51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7"/>
      <c r="BZ160" s="367"/>
      <c r="CA160" s="367"/>
      <c r="CB160" s="367"/>
      <c r="CC160" s="159"/>
    </row>
    <row r="161" spans="1:81" s="160" customFormat="1" ht="14.25" customHeight="1" x14ac:dyDescent="0.2">
      <c r="A161" s="628"/>
      <c r="B161" s="629"/>
      <c r="C161" s="630"/>
      <c r="D161" s="631"/>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AV161" s="366"/>
      <c r="AW161" s="366"/>
      <c r="AX161" s="366"/>
      <c r="AY161" s="366"/>
      <c r="AZ161" s="366"/>
      <c r="BA161" s="366"/>
      <c r="BB161" s="366"/>
      <c r="BC161" s="366"/>
      <c r="BD161" s="366"/>
      <c r="BE161" s="366"/>
      <c r="BF161" s="366"/>
      <c r="BG161" s="366"/>
      <c r="BH161" s="366"/>
      <c r="BI161" s="366"/>
      <c r="BJ161" s="366"/>
      <c r="BK161" s="366"/>
      <c r="BL161" s="366"/>
      <c r="BM161" s="366"/>
      <c r="BN161" s="366"/>
      <c r="BO161" s="366"/>
      <c r="BP161" s="366"/>
      <c r="BQ161" s="366"/>
      <c r="BR161" s="366"/>
      <c r="BS161" s="366"/>
      <c r="BT161" s="366"/>
      <c r="BU161" s="366"/>
      <c r="BV161" s="366"/>
      <c r="BW161" s="366"/>
      <c r="BX161" s="366"/>
      <c r="BY161" s="367"/>
      <c r="BZ161" s="367"/>
      <c r="CA161" s="367"/>
      <c r="CB161" s="367"/>
      <c r="CC161" s="159"/>
    </row>
    <row r="162" spans="1:81" s="160" customFormat="1" ht="14.25" x14ac:dyDescent="0.2">
      <c r="A162" s="628"/>
      <c r="B162" s="629"/>
      <c r="C162" s="630"/>
      <c r="D162" s="631"/>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AV162" s="366"/>
      <c r="AW162" s="366"/>
      <c r="AX162" s="366"/>
      <c r="AY162" s="366"/>
      <c r="AZ162" s="366"/>
      <c r="BA162" s="366"/>
      <c r="BB162" s="366"/>
      <c r="BC162" s="366"/>
      <c r="BD162" s="366"/>
      <c r="BE162" s="366"/>
      <c r="BF162" s="366"/>
      <c r="BG162" s="366"/>
      <c r="BH162" s="366"/>
      <c r="BI162" s="366"/>
      <c r="BJ162" s="366"/>
      <c r="BK162" s="366"/>
      <c r="BL162" s="366"/>
      <c r="BM162" s="366"/>
      <c r="BN162" s="366"/>
      <c r="BO162" s="366"/>
      <c r="BP162" s="366"/>
      <c r="BQ162" s="366"/>
      <c r="BR162" s="366"/>
      <c r="BS162" s="366"/>
      <c r="BT162" s="366"/>
      <c r="BU162" s="366"/>
      <c r="BV162" s="366"/>
      <c r="BW162" s="366"/>
      <c r="BX162" s="366"/>
      <c r="BY162" s="367"/>
      <c r="BZ162" s="367"/>
      <c r="CA162" s="367"/>
      <c r="CB162" s="367"/>
      <c r="CC162" s="159"/>
    </row>
    <row r="163" spans="1:81" s="160" customFormat="1" ht="15.75" customHeight="1" x14ac:dyDescent="0.2">
      <c r="A163" s="628"/>
      <c r="B163" s="629"/>
      <c r="C163" s="630"/>
      <c r="D163" s="631"/>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AV163" s="366"/>
      <c r="AW163" s="366"/>
      <c r="AX163" s="366"/>
      <c r="AY163" s="366"/>
      <c r="AZ163" s="366"/>
      <c r="BA163" s="366"/>
      <c r="BB163" s="366"/>
      <c r="BC163" s="366"/>
      <c r="BD163" s="366"/>
      <c r="BE163" s="366"/>
      <c r="BF163" s="366"/>
      <c r="BG163" s="366"/>
      <c r="BH163" s="366"/>
      <c r="BI163" s="366"/>
      <c r="BJ163" s="366"/>
      <c r="BK163" s="366"/>
      <c r="BL163" s="366"/>
      <c r="BM163" s="366"/>
      <c r="BN163" s="366"/>
      <c r="BO163" s="366"/>
      <c r="BP163" s="366"/>
      <c r="BQ163" s="366"/>
      <c r="BR163" s="366"/>
      <c r="BS163" s="366"/>
      <c r="BT163" s="366"/>
      <c r="BU163" s="366"/>
      <c r="BV163" s="366"/>
      <c r="BW163" s="366"/>
      <c r="BX163" s="366"/>
      <c r="BY163" s="367"/>
      <c r="BZ163" s="367"/>
      <c r="CA163" s="367"/>
      <c r="CB163" s="367"/>
      <c r="CC163" s="159"/>
    </row>
    <row r="164" spans="1:81" s="160" customFormat="1" ht="15.75" customHeight="1" x14ac:dyDescent="0.2">
      <c r="A164" s="628"/>
      <c r="B164" s="629"/>
      <c r="C164" s="630"/>
      <c r="D164" s="631"/>
      <c r="E164" s="396"/>
      <c r="F164" s="402"/>
      <c r="G164" s="396"/>
      <c r="H164" s="402"/>
      <c r="I164" s="396"/>
      <c r="J164" s="402"/>
      <c r="K164" s="396"/>
      <c r="L164" s="397"/>
      <c r="M164" s="396"/>
      <c r="N164" s="397"/>
      <c r="O164" s="396"/>
      <c r="P164" s="397"/>
      <c r="Q164" s="396"/>
      <c r="R164" s="397"/>
      <c r="S164" s="396"/>
      <c r="T164" s="397"/>
      <c r="U164" s="396"/>
      <c r="V164" s="397"/>
      <c r="W164" s="396"/>
      <c r="X164" s="397"/>
      <c r="Y164" s="396"/>
      <c r="Z164" s="397"/>
      <c r="AA164" s="396"/>
      <c r="AB164" s="402"/>
      <c r="AC164" s="396"/>
      <c r="AD164" s="402"/>
      <c r="AE164" s="396"/>
      <c r="AF164" s="397"/>
      <c r="AG164" s="396"/>
      <c r="AH164" s="397"/>
      <c r="AI164" s="396"/>
      <c r="AJ164" s="397"/>
      <c r="AK164" s="396"/>
      <c r="AL164" s="397"/>
      <c r="AM164" s="396"/>
      <c r="AN164" s="397"/>
      <c r="AO164" s="398"/>
      <c r="AP164" s="632"/>
      <c r="AQ164" s="494"/>
      <c r="AR164" s="408"/>
      <c r="AS164" s="402"/>
      <c r="AT164" s="616"/>
      <c r="AU164" s="516"/>
      <c r="AV164" s="366"/>
      <c r="AW164" s="366"/>
      <c r="AX164" s="366"/>
      <c r="AY164" s="366"/>
      <c r="AZ164" s="366"/>
      <c r="BA164" s="366"/>
      <c r="BB164" s="366"/>
      <c r="BC164" s="366"/>
      <c r="BD164" s="366"/>
      <c r="BE164" s="366"/>
      <c r="BF164" s="366"/>
      <c r="BG164" s="366"/>
      <c r="BH164" s="366"/>
      <c r="BI164" s="366"/>
      <c r="BJ164" s="366"/>
      <c r="BK164" s="366"/>
      <c r="BL164" s="366"/>
      <c r="BM164" s="366"/>
      <c r="BN164" s="366"/>
      <c r="BO164" s="366"/>
      <c r="BP164" s="366"/>
      <c r="BQ164" s="366"/>
      <c r="BR164" s="366"/>
      <c r="BS164" s="366"/>
      <c r="BT164" s="366"/>
      <c r="BU164" s="366"/>
      <c r="BV164" s="366"/>
      <c r="BW164" s="366"/>
      <c r="BX164" s="366"/>
      <c r="BY164" s="367"/>
      <c r="BZ164" s="367"/>
      <c r="CA164" s="367"/>
      <c r="CB164" s="367"/>
      <c r="CC164" s="159"/>
    </row>
    <row r="165" spans="1:81" s="160" customFormat="1" ht="15.75" customHeight="1" x14ac:dyDescent="0.2">
      <c r="A165" s="628"/>
      <c r="B165" s="629"/>
      <c r="C165" s="630"/>
      <c r="D165" s="631"/>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AV165" s="366"/>
      <c r="AW165" s="366"/>
      <c r="AX165" s="366"/>
      <c r="AY165" s="366"/>
      <c r="AZ165" s="366"/>
      <c r="BA165" s="366"/>
      <c r="BB165" s="366"/>
      <c r="BC165" s="366"/>
      <c r="BD165" s="366"/>
      <c r="BE165" s="366"/>
      <c r="BF165" s="366"/>
      <c r="BG165" s="366"/>
      <c r="BH165" s="366"/>
      <c r="BI165" s="366"/>
      <c r="BJ165" s="366"/>
      <c r="BK165" s="366"/>
      <c r="BL165" s="366"/>
      <c r="BM165" s="366"/>
      <c r="BN165" s="366"/>
      <c r="BO165" s="366"/>
      <c r="BP165" s="366"/>
      <c r="BQ165" s="366"/>
      <c r="BR165" s="366"/>
      <c r="BS165" s="366"/>
      <c r="BT165" s="366"/>
      <c r="BU165" s="366"/>
      <c r="BV165" s="366"/>
      <c r="BW165" s="366"/>
      <c r="BX165" s="366"/>
      <c r="BY165" s="367"/>
      <c r="BZ165" s="367"/>
      <c r="CA165" s="367"/>
      <c r="CB165" s="367"/>
      <c r="CC165" s="159"/>
    </row>
    <row r="166" spans="1:81" s="160" customFormat="1" ht="15.75" customHeight="1" x14ac:dyDescent="0.2">
      <c r="A166" s="628"/>
      <c r="B166" s="629"/>
      <c r="C166" s="630"/>
      <c r="D166" s="631"/>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AU166" s="366"/>
      <c r="AV166" s="366"/>
      <c r="AW166" s="366"/>
      <c r="AX166" s="366"/>
      <c r="AY166" s="366"/>
      <c r="AZ166" s="366"/>
      <c r="BA166" s="366"/>
      <c r="BB166" s="366"/>
      <c r="BC166" s="366"/>
      <c r="BD166" s="366"/>
      <c r="BE166" s="366"/>
      <c r="BF166" s="366"/>
      <c r="BG166" s="366"/>
      <c r="BH166" s="366"/>
      <c r="BI166" s="366"/>
      <c r="BJ166" s="366"/>
      <c r="BK166" s="366"/>
      <c r="BL166" s="366"/>
      <c r="BM166" s="366"/>
      <c r="BN166" s="366"/>
      <c r="BO166" s="366"/>
      <c r="BP166" s="366"/>
      <c r="BQ166" s="366"/>
      <c r="BR166" s="366"/>
      <c r="BS166" s="366"/>
      <c r="BT166" s="366"/>
      <c r="BU166" s="366"/>
      <c r="BV166" s="366"/>
      <c r="BW166" s="366"/>
      <c r="BX166" s="366"/>
      <c r="BY166" s="367"/>
      <c r="BZ166" s="367"/>
      <c r="CA166" s="367"/>
      <c r="CB166" s="367"/>
      <c r="CC166" s="159"/>
    </row>
    <row r="167" spans="1:81" s="160" customFormat="1" ht="15.75" customHeight="1" x14ac:dyDescent="0.2">
      <c r="A167" s="628"/>
      <c r="B167" s="629"/>
      <c r="C167" s="630"/>
      <c r="D167" s="631"/>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c r="AH167" s="397"/>
      <c r="AI167" s="396"/>
      <c r="AJ167" s="397"/>
      <c r="AK167" s="396"/>
      <c r="AL167" s="397"/>
      <c r="AM167" s="396"/>
      <c r="AN167" s="397"/>
      <c r="AO167" s="398"/>
      <c r="AP167" s="632"/>
      <c r="AQ167" s="494"/>
      <c r="AR167" s="408"/>
      <c r="AS167" s="402"/>
      <c r="AT167" s="569"/>
      <c r="AU167" s="366"/>
      <c r="AV167" s="366"/>
      <c r="AW167" s="366"/>
      <c r="AX167" s="366"/>
      <c r="AY167" s="366"/>
      <c r="AZ167" s="366"/>
      <c r="BA167" s="366"/>
      <c r="BB167" s="366"/>
      <c r="BC167" s="366"/>
      <c r="BD167" s="366"/>
      <c r="BE167" s="366"/>
      <c r="BF167" s="366"/>
      <c r="BG167" s="366"/>
      <c r="BH167" s="366"/>
      <c r="BI167" s="366"/>
      <c r="BJ167" s="366"/>
      <c r="BK167" s="366"/>
      <c r="BL167" s="366"/>
      <c r="BM167" s="366"/>
      <c r="BN167" s="366"/>
      <c r="BO167" s="366"/>
      <c r="BP167" s="366"/>
      <c r="BQ167" s="366"/>
      <c r="BR167" s="366"/>
      <c r="BS167" s="366"/>
      <c r="BT167" s="366"/>
      <c r="BU167" s="366"/>
      <c r="BV167" s="366"/>
      <c r="BW167" s="366"/>
      <c r="BX167" s="366"/>
      <c r="BY167" s="367"/>
      <c r="BZ167" s="367"/>
      <c r="CA167" s="367"/>
      <c r="CB167" s="367"/>
      <c r="CC167" s="159"/>
    </row>
    <row r="168" spans="1:81" s="52" customFormat="1" ht="40.5" customHeight="1" x14ac:dyDescent="0.2">
      <c r="A168" s="633"/>
      <c r="B168" s="634"/>
      <c r="C168" s="635"/>
      <c r="D168" s="636"/>
      <c r="E168" s="404"/>
      <c r="F168" s="405"/>
      <c r="G168" s="404"/>
      <c r="H168" s="406"/>
      <c r="I168" s="404"/>
      <c r="J168" s="406"/>
      <c r="K168" s="404"/>
      <c r="L168" s="406"/>
      <c r="M168" s="404"/>
      <c r="N168" s="406"/>
      <c r="O168" s="404"/>
      <c r="P168" s="406"/>
      <c r="Q168" s="404"/>
      <c r="R168" s="406"/>
      <c r="S168" s="404"/>
      <c r="T168" s="406"/>
      <c r="U168" s="404"/>
      <c r="V168" s="406"/>
      <c r="W168" s="404"/>
      <c r="X168" s="406"/>
      <c r="Y168" s="404"/>
      <c r="Z168" s="406"/>
      <c r="AA168" s="404"/>
      <c r="AB168" s="406"/>
      <c r="AC168" s="404"/>
      <c r="AD168" s="406"/>
      <c r="AE168" s="404"/>
      <c r="AF168" s="406"/>
      <c r="AG168" s="404"/>
      <c r="AH168" s="406"/>
      <c r="AI168" s="404"/>
      <c r="AJ168" s="406"/>
      <c r="AK168" s="404"/>
      <c r="AL168" s="406"/>
      <c r="AM168" s="404"/>
      <c r="AN168" s="406"/>
      <c r="AO168" s="407"/>
      <c r="AP168" s="637"/>
      <c r="AQ168" s="638"/>
      <c r="AR168" s="411"/>
      <c r="AS168" s="405"/>
      <c r="AT168" s="569"/>
      <c r="AU168" s="366"/>
      <c r="AV168" s="366"/>
      <c r="AW168" s="366"/>
      <c r="AX168" s="366"/>
      <c r="AY168" s="366"/>
      <c r="AZ168" s="366"/>
      <c r="BA168" s="366"/>
      <c r="BB168" s="366"/>
      <c r="BC168" s="366"/>
      <c r="BD168" s="366"/>
      <c r="BE168" s="366"/>
      <c r="BF168" s="366"/>
      <c r="BG168" s="366"/>
      <c r="BH168" s="366"/>
      <c r="BI168" s="366"/>
      <c r="BJ168" s="366"/>
      <c r="BK168" s="366"/>
      <c r="BL168" s="366"/>
      <c r="BM168" s="366"/>
      <c r="BN168" s="366"/>
      <c r="BO168" s="366"/>
      <c r="BP168" s="366"/>
      <c r="BQ168" s="366"/>
      <c r="BR168" s="366"/>
      <c r="BS168" s="366"/>
      <c r="BT168" s="366"/>
      <c r="BU168" s="366"/>
      <c r="BV168" s="366"/>
      <c r="BW168" s="366"/>
      <c r="BX168" s="366"/>
      <c r="BY168" s="367"/>
      <c r="BZ168" s="367"/>
      <c r="CA168" s="367"/>
      <c r="CB168" s="367"/>
    </row>
    <row r="169" spans="1:81" s="1" customFormat="1" ht="14.25" customHeight="1" x14ac:dyDescent="0.2">
      <c r="A169" s="639"/>
      <c r="B169" s="506"/>
      <c r="C169" s="507"/>
      <c r="D169" s="612"/>
      <c r="E169" s="640"/>
      <c r="F169" s="641"/>
      <c r="G169" s="641"/>
      <c r="H169" s="428"/>
      <c r="I169" s="426"/>
      <c r="J169" s="428"/>
      <c r="K169" s="426"/>
      <c r="L169" s="428"/>
      <c r="M169" s="426"/>
      <c r="N169" s="428"/>
      <c r="O169" s="426"/>
      <c r="P169" s="428"/>
      <c r="Q169" s="426"/>
      <c r="R169" s="428"/>
      <c r="S169" s="426"/>
      <c r="T169" s="428"/>
      <c r="U169" s="426"/>
      <c r="V169" s="428"/>
      <c r="W169" s="426"/>
      <c r="X169" s="428"/>
      <c r="Y169" s="426"/>
      <c r="Z169" s="428"/>
      <c r="AA169" s="426"/>
      <c r="AB169" s="428"/>
      <c r="AC169" s="426"/>
      <c r="AD169" s="428"/>
      <c r="AE169" s="426"/>
      <c r="AF169" s="428"/>
      <c r="AG169" s="426"/>
      <c r="AH169" s="428"/>
      <c r="AI169" s="426"/>
      <c r="AJ169" s="428"/>
      <c r="AK169" s="426"/>
      <c r="AL169" s="428"/>
      <c r="AM169" s="426"/>
      <c r="AN169" s="428"/>
      <c r="AO169" s="429"/>
      <c r="AP169" s="642"/>
      <c r="AQ169" s="643"/>
      <c r="AR169" s="380"/>
      <c r="AS169" s="427"/>
      <c r="AT169" s="569"/>
      <c r="AU169" s="366"/>
      <c r="AV169" s="366"/>
      <c r="AW169" s="366"/>
      <c r="AX169" s="366"/>
      <c r="AY169" s="366"/>
      <c r="AZ169" s="366"/>
      <c r="BA169" s="366"/>
      <c r="BB169" s="366"/>
      <c r="BC169" s="366"/>
      <c r="BD169" s="366"/>
      <c r="BE169" s="366"/>
      <c r="BF169" s="366"/>
      <c r="BG169" s="366"/>
      <c r="BH169" s="366"/>
      <c r="BI169" s="366"/>
      <c r="BJ169" s="366"/>
      <c r="BK169" s="366"/>
      <c r="BL169" s="366"/>
      <c r="BM169" s="366"/>
      <c r="BN169" s="366"/>
      <c r="BO169" s="366"/>
      <c r="BP169" s="366"/>
      <c r="BQ169" s="366"/>
      <c r="BR169" s="366"/>
      <c r="BS169" s="366"/>
      <c r="BT169" s="366"/>
      <c r="BU169" s="366"/>
      <c r="BV169" s="366"/>
      <c r="BW169" s="366"/>
      <c r="BX169" s="366"/>
      <c r="BY169" s="367"/>
      <c r="BZ169" s="367"/>
      <c r="CA169" s="367"/>
      <c r="CB169" s="367"/>
    </row>
    <row r="170" spans="1:81" s="1" customFormat="1" ht="30" customHeight="1" x14ac:dyDescent="0.2">
      <c r="A170" s="385"/>
      <c r="B170" s="644"/>
      <c r="C170" s="644"/>
      <c r="D170" s="645"/>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c r="AR170" s="410"/>
      <c r="AS170" s="410"/>
      <c r="AT170" s="569"/>
      <c r="AU170" s="366"/>
      <c r="AV170" s="366"/>
      <c r="AW170" s="366"/>
      <c r="AX170" s="366"/>
      <c r="AY170" s="366"/>
      <c r="AZ170" s="366"/>
      <c r="BA170" s="366"/>
      <c r="BB170" s="366"/>
      <c r="BC170" s="366"/>
      <c r="BD170" s="366"/>
      <c r="BE170" s="366"/>
      <c r="BF170" s="366"/>
      <c r="BG170" s="366"/>
      <c r="BH170" s="366"/>
      <c r="BI170" s="366"/>
      <c r="BJ170" s="366"/>
      <c r="BK170" s="366"/>
      <c r="BL170" s="366"/>
      <c r="BM170" s="366"/>
      <c r="BN170" s="366"/>
      <c r="BO170" s="366"/>
      <c r="BP170" s="366"/>
      <c r="BQ170" s="366"/>
      <c r="BR170" s="366"/>
      <c r="BS170" s="366"/>
      <c r="BT170" s="366"/>
      <c r="BU170" s="366"/>
      <c r="BV170" s="366"/>
      <c r="BW170" s="366"/>
      <c r="BX170" s="366"/>
      <c r="BY170" s="367"/>
      <c r="BZ170" s="367"/>
      <c r="CA170" s="367"/>
      <c r="CB170" s="367"/>
    </row>
    <row r="171" spans="1:81" s="1" customFormat="1" ht="15.75" customHeight="1" x14ac:dyDescent="0.2">
      <c r="A171" s="391"/>
      <c r="B171" s="630"/>
      <c r="C171" s="630"/>
      <c r="D171" s="631"/>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c r="AU171" s="366"/>
      <c r="AV171" s="366"/>
      <c r="AW171" s="366"/>
      <c r="AX171" s="366"/>
      <c r="AY171" s="366"/>
      <c r="AZ171" s="366"/>
      <c r="BA171" s="366"/>
      <c r="BB171" s="366"/>
      <c r="BC171" s="366"/>
      <c r="BD171" s="366"/>
      <c r="BE171" s="366"/>
      <c r="BF171" s="366"/>
      <c r="BG171" s="366"/>
      <c r="BH171" s="366"/>
      <c r="BI171" s="366"/>
      <c r="BJ171" s="366"/>
      <c r="BK171" s="366"/>
      <c r="BL171" s="366"/>
      <c r="BM171" s="366"/>
      <c r="BN171" s="366"/>
      <c r="BO171" s="366"/>
      <c r="BP171" s="366"/>
      <c r="BQ171" s="366"/>
      <c r="BR171" s="366"/>
      <c r="BS171" s="366"/>
      <c r="BT171" s="366"/>
      <c r="BU171" s="366"/>
      <c r="BV171" s="366"/>
      <c r="BW171" s="366"/>
      <c r="BX171" s="366"/>
      <c r="BY171" s="367"/>
      <c r="BZ171" s="367"/>
      <c r="CA171" s="367"/>
      <c r="CB171" s="367"/>
    </row>
    <row r="172" spans="1:81" s="1" customFormat="1" ht="15.75" customHeight="1" x14ac:dyDescent="0.2">
      <c r="A172" s="433"/>
      <c r="B172" s="630"/>
      <c r="C172" s="630"/>
      <c r="D172" s="631"/>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c r="AS172" s="410"/>
      <c r="AT172" s="569"/>
      <c r="AU172" s="366"/>
      <c r="AV172" s="366"/>
      <c r="AW172" s="366"/>
      <c r="AX172" s="366"/>
      <c r="AY172" s="366"/>
      <c r="AZ172" s="366"/>
      <c r="BA172" s="366"/>
      <c r="BB172" s="366"/>
      <c r="BC172" s="366"/>
      <c r="BD172" s="366"/>
      <c r="BE172" s="366"/>
      <c r="BF172" s="366"/>
      <c r="BG172" s="366"/>
      <c r="BH172" s="366"/>
      <c r="BI172" s="366"/>
      <c r="BJ172" s="366"/>
      <c r="BK172" s="366"/>
      <c r="BL172" s="366"/>
      <c r="BM172" s="366"/>
      <c r="BN172" s="366"/>
      <c r="BO172" s="366"/>
      <c r="BP172" s="366"/>
      <c r="BQ172" s="366"/>
      <c r="BR172" s="366"/>
      <c r="BS172" s="366"/>
      <c r="BT172" s="366"/>
      <c r="BU172" s="366"/>
      <c r="BV172" s="366"/>
      <c r="BW172" s="366"/>
      <c r="BX172" s="366"/>
      <c r="BY172" s="367"/>
      <c r="BZ172" s="367"/>
      <c r="CA172" s="367"/>
      <c r="CB172" s="367"/>
    </row>
    <row r="173" spans="1:81" s="1" customFormat="1" ht="15.75" customHeight="1" x14ac:dyDescent="0.2">
      <c r="A173" s="648"/>
      <c r="B173" s="630"/>
      <c r="C173" s="630"/>
      <c r="D173" s="649"/>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c r="AU173" s="366"/>
      <c r="AV173" s="366"/>
      <c r="AW173" s="366"/>
      <c r="AX173" s="366"/>
      <c r="AY173" s="366"/>
      <c r="AZ173" s="366"/>
      <c r="BA173" s="366"/>
      <c r="BB173" s="366"/>
      <c r="BC173" s="366"/>
      <c r="BD173" s="366"/>
      <c r="BE173" s="366"/>
      <c r="BF173" s="366"/>
      <c r="BG173" s="366"/>
      <c r="BH173" s="366"/>
      <c r="BI173" s="366"/>
      <c r="BJ173" s="366"/>
      <c r="BK173" s="366"/>
      <c r="BL173" s="366"/>
      <c r="BM173" s="366"/>
      <c r="BN173" s="366"/>
      <c r="BO173" s="366"/>
      <c r="BP173" s="366"/>
      <c r="BQ173" s="366"/>
      <c r="BR173" s="366"/>
      <c r="BS173" s="366"/>
      <c r="BT173" s="366"/>
      <c r="BU173" s="366"/>
      <c r="BV173" s="366"/>
      <c r="BW173" s="366"/>
      <c r="BX173" s="366"/>
      <c r="BY173" s="367"/>
      <c r="BZ173" s="367"/>
      <c r="CA173" s="367"/>
      <c r="CB173" s="367"/>
    </row>
    <row r="174" spans="1:81" s="1" customFormat="1" ht="15.75" customHeight="1" x14ac:dyDescent="0.2">
      <c r="A174" s="650"/>
      <c r="B174" s="651"/>
      <c r="C174" s="652"/>
      <c r="D174" s="653"/>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c r="AU174" s="366"/>
      <c r="AV174" s="366"/>
      <c r="AW174" s="366"/>
      <c r="AX174" s="366"/>
      <c r="AY174" s="366"/>
      <c r="AZ174" s="366"/>
      <c r="BA174" s="366"/>
      <c r="BB174" s="366"/>
      <c r="BC174" s="366"/>
      <c r="BD174" s="366"/>
      <c r="BE174" s="366"/>
      <c r="BF174" s="366"/>
      <c r="BG174" s="366"/>
      <c r="BH174" s="366"/>
      <c r="BI174" s="366"/>
      <c r="BJ174" s="366"/>
      <c r="BK174" s="366"/>
      <c r="BL174" s="366"/>
      <c r="BM174" s="366"/>
      <c r="BN174" s="366"/>
      <c r="BO174" s="366"/>
      <c r="BP174" s="366"/>
      <c r="BQ174" s="366"/>
      <c r="BR174" s="366"/>
      <c r="BS174" s="366"/>
      <c r="BT174" s="366"/>
      <c r="BU174" s="366"/>
      <c r="BV174" s="366"/>
      <c r="BW174" s="366"/>
      <c r="BX174" s="366"/>
      <c r="BY174" s="367"/>
      <c r="BZ174" s="367"/>
      <c r="CA174" s="367"/>
      <c r="CB174" s="367"/>
    </row>
    <row r="175" spans="1:81" s="1" customFormat="1" ht="15.75" customHeight="1" x14ac:dyDescent="0.2">
      <c r="A175" s="480"/>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c r="AV175" s="366"/>
      <c r="AW175" s="366"/>
      <c r="AX175" s="366"/>
      <c r="AY175" s="366"/>
      <c r="AZ175" s="366"/>
      <c r="BA175" s="366"/>
      <c r="BB175" s="366"/>
      <c r="BC175" s="366"/>
      <c r="BD175" s="366"/>
      <c r="BE175" s="366"/>
      <c r="BF175" s="366"/>
      <c r="BG175" s="366"/>
      <c r="BH175" s="366"/>
      <c r="BI175" s="366"/>
      <c r="BJ175" s="366"/>
      <c r="BK175" s="366"/>
      <c r="BL175" s="366"/>
      <c r="BM175" s="366"/>
      <c r="BN175" s="366"/>
      <c r="BO175" s="366"/>
      <c r="BP175" s="366"/>
      <c r="BQ175" s="366"/>
      <c r="BR175" s="366"/>
      <c r="BS175" s="366"/>
      <c r="BT175" s="366"/>
      <c r="BU175" s="366"/>
      <c r="BV175" s="366"/>
      <c r="BW175" s="366"/>
      <c r="BX175" s="366"/>
      <c r="BY175" s="367"/>
      <c r="BZ175" s="367"/>
      <c r="CA175" s="367"/>
      <c r="CB175" s="367"/>
    </row>
    <row r="176" spans="1:81" s="1" customFormat="1" ht="15.75" customHeight="1" x14ac:dyDescent="0.2">
      <c r="A176" s="872"/>
      <c r="B176" s="875"/>
      <c r="C176" s="876"/>
      <c r="D176" s="877"/>
      <c r="E176" s="880"/>
      <c r="F176" s="881"/>
      <c r="G176" s="881"/>
      <c r="H176" s="881"/>
      <c r="I176" s="881"/>
      <c r="J176" s="881"/>
      <c r="K176" s="881"/>
      <c r="L176" s="881"/>
      <c r="M176" s="881"/>
      <c r="N176" s="881"/>
      <c r="O176" s="881"/>
      <c r="P176" s="881"/>
      <c r="Q176" s="881"/>
      <c r="R176" s="881"/>
      <c r="S176" s="881"/>
      <c r="T176" s="881"/>
      <c r="U176" s="881"/>
      <c r="V176" s="881"/>
      <c r="W176" s="881"/>
      <c r="X176" s="881"/>
      <c r="Y176" s="881"/>
      <c r="Z176" s="881"/>
      <c r="AA176" s="881"/>
      <c r="AB176" s="881"/>
      <c r="AC176" s="881"/>
      <c r="AD176" s="881"/>
      <c r="AE176" s="881"/>
      <c r="AF176" s="881"/>
      <c r="AG176" s="881"/>
      <c r="AH176" s="881"/>
      <c r="AI176" s="881"/>
      <c r="AJ176" s="881"/>
      <c r="AK176" s="881"/>
      <c r="AL176" s="881"/>
      <c r="AM176" s="881"/>
      <c r="AN176" s="881"/>
      <c r="AO176" s="881"/>
      <c r="AP176" s="882"/>
      <c r="AQ176" s="883"/>
      <c r="AR176" s="883"/>
      <c r="AS176" s="516"/>
      <c r="AT176" s="516"/>
      <c r="AU176" s="516"/>
      <c r="AV176" s="366"/>
      <c r="AW176" s="366"/>
      <c r="AX176" s="366"/>
      <c r="AY176" s="366"/>
      <c r="AZ176" s="366"/>
      <c r="BA176" s="366"/>
      <c r="BB176" s="366"/>
      <c r="BC176" s="366"/>
      <c r="BD176" s="366"/>
      <c r="BE176" s="366"/>
      <c r="BF176" s="366"/>
      <c r="BG176" s="366"/>
      <c r="BH176" s="366"/>
      <c r="BI176" s="366"/>
      <c r="BJ176" s="366"/>
      <c r="BK176" s="366"/>
      <c r="BL176" s="366"/>
      <c r="BM176" s="366"/>
      <c r="BN176" s="366"/>
      <c r="BO176" s="366"/>
      <c r="BP176" s="366"/>
      <c r="BQ176" s="366"/>
      <c r="BR176" s="366"/>
      <c r="BS176" s="366"/>
      <c r="BT176" s="366"/>
      <c r="BU176" s="366"/>
      <c r="BV176" s="366"/>
      <c r="BW176" s="366"/>
      <c r="BX176" s="366"/>
      <c r="BY176" s="367"/>
      <c r="BZ176" s="367"/>
      <c r="CA176" s="367"/>
      <c r="CB176" s="367"/>
    </row>
    <row r="177" spans="1:80" s="1" customFormat="1" ht="40.5" customHeight="1" x14ac:dyDescent="0.2">
      <c r="A177" s="873"/>
      <c r="B177" s="878"/>
      <c r="C177" s="879"/>
      <c r="D177" s="879"/>
      <c r="E177" s="886"/>
      <c r="F177" s="887"/>
      <c r="G177" s="886"/>
      <c r="H177" s="887"/>
      <c r="I177" s="886"/>
      <c r="J177" s="887"/>
      <c r="K177" s="886"/>
      <c r="L177" s="887"/>
      <c r="M177" s="886"/>
      <c r="N177" s="887"/>
      <c r="O177" s="886"/>
      <c r="P177" s="887"/>
      <c r="Q177" s="886"/>
      <c r="R177" s="887"/>
      <c r="S177" s="886"/>
      <c r="T177" s="887"/>
      <c r="U177" s="886"/>
      <c r="V177" s="887"/>
      <c r="W177" s="886"/>
      <c r="X177" s="887"/>
      <c r="Y177" s="886"/>
      <c r="Z177" s="887"/>
      <c r="AA177" s="886"/>
      <c r="AB177" s="887"/>
      <c r="AC177" s="886"/>
      <c r="AD177" s="887"/>
      <c r="AE177" s="886"/>
      <c r="AF177" s="887"/>
      <c r="AG177" s="886"/>
      <c r="AH177" s="887"/>
      <c r="AI177" s="886"/>
      <c r="AJ177" s="887"/>
      <c r="AK177" s="886"/>
      <c r="AL177" s="887"/>
      <c r="AM177" s="886"/>
      <c r="AN177" s="887"/>
      <c r="AO177" s="888"/>
      <c r="AP177" s="889"/>
      <c r="AQ177" s="884"/>
      <c r="AR177" s="884"/>
      <c r="AS177" s="516"/>
      <c r="AT177" s="516"/>
      <c r="AU177" s="516"/>
      <c r="AV177" s="366"/>
      <c r="AW177" s="366"/>
      <c r="AX177" s="366"/>
      <c r="AY177" s="366"/>
      <c r="AZ177" s="366"/>
      <c r="BA177" s="366"/>
      <c r="BB177" s="366"/>
      <c r="BC177" s="366"/>
      <c r="BD177" s="366"/>
      <c r="BE177" s="366"/>
      <c r="BF177" s="366"/>
      <c r="BG177" s="366"/>
      <c r="BH177" s="366"/>
      <c r="BI177" s="366"/>
      <c r="BJ177" s="366"/>
      <c r="BK177" s="366"/>
      <c r="BL177" s="366"/>
      <c r="BM177" s="366"/>
      <c r="BN177" s="366"/>
      <c r="BO177" s="366"/>
      <c r="BP177" s="366"/>
      <c r="BQ177" s="366"/>
      <c r="BR177" s="366"/>
      <c r="BS177" s="366"/>
      <c r="BT177" s="366"/>
      <c r="BU177" s="366"/>
      <c r="BV177" s="366"/>
      <c r="BW177" s="366"/>
      <c r="BX177" s="366"/>
      <c r="BY177" s="367"/>
      <c r="BZ177" s="367"/>
      <c r="CA177" s="367"/>
      <c r="CB177" s="367"/>
    </row>
    <row r="178" spans="1:80" s="1" customFormat="1" ht="18.75" customHeight="1" x14ac:dyDescent="0.2">
      <c r="A178" s="874"/>
      <c r="B178" s="736"/>
      <c r="C178" s="735"/>
      <c r="D178" s="735"/>
      <c r="E178" s="378"/>
      <c r="F178" s="729"/>
      <c r="G178" s="378"/>
      <c r="H178" s="729"/>
      <c r="I178" s="378"/>
      <c r="J178" s="729"/>
      <c r="K178" s="378"/>
      <c r="L178" s="729"/>
      <c r="M178" s="378"/>
      <c r="N178" s="729"/>
      <c r="O178" s="378"/>
      <c r="P178" s="729"/>
      <c r="Q178" s="378"/>
      <c r="R178" s="729"/>
      <c r="S178" s="378"/>
      <c r="T178" s="729"/>
      <c r="U178" s="378"/>
      <c r="V178" s="729"/>
      <c r="W178" s="378"/>
      <c r="X178" s="729"/>
      <c r="Y178" s="378"/>
      <c r="Z178" s="729"/>
      <c r="AA178" s="378"/>
      <c r="AB178" s="729"/>
      <c r="AC178" s="378"/>
      <c r="AD178" s="729"/>
      <c r="AE178" s="378"/>
      <c r="AF178" s="729"/>
      <c r="AG178" s="378"/>
      <c r="AH178" s="729"/>
      <c r="AI178" s="378"/>
      <c r="AJ178" s="729"/>
      <c r="AK178" s="378"/>
      <c r="AL178" s="729"/>
      <c r="AM178" s="378"/>
      <c r="AN178" s="729"/>
      <c r="AO178" s="378"/>
      <c r="AP178" s="729"/>
      <c r="AQ178" s="885"/>
      <c r="AR178" s="885"/>
      <c r="AS178" s="656"/>
      <c r="AT178" s="516"/>
      <c r="AU178" s="366"/>
      <c r="AV178" s="366"/>
      <c r="AW178" s="366"/>
      <c r="AX178" s="366"/>
      <c r="AY178" s="366"/>
      <c r="AZ178" s="366"/>
      <c r="BA178" s="366"/>
      <c r="BB178" s="366"/>
      <c r="BC178" s="366"/>
      <c r="BD178" s="366"/>
      <c r="BE178" s="366"/>
      <c r="BF178" s="366"/>
      <c r="BG178" s="366"/>
      <c r="BH178" s="366"/>
      <c r="BI178" s="366"/>
      <c r="BJ178" s="366"/>
      <c r="BK178" s="366"/>
      <c r="BL178" s="366"/>
      <c r="BM178" s="366"/>
      <c r="BN178" s="366"/>
      <c r="BO178" s="366"/>
      <c r="BP178" s="366"/>
      <c r="BQ178" s="366"/>
      <c r="BR178" s="366"/>
      <c r="BS178" s="366"/>
      <c r="BT178" s="366"/>
      <c r="BU178" s="366"/>
      <c r="BV178" s="366"/>
      <c r="BW178" s="366"/>
      <c r="BX178" s="366"/>
      <c r="BY178" s="367"/>
      <c r="BZ178" s="367"/>
      <c r="CA178" s="367"/>
      <c r="CB178" s="367"/>
    </row>
    <row r="179" spans="1:80" s="1" customFormat="1" ht="15" customHeight="1" x14ac:dyDescent="0.2">
      <c r="A179" s="438"/>
      <c r="B179" s="644"/>
      <c r="C179" s="644"/>
      <c r="D179" s="645"/>
      <c r="E179" s="387"/>
      <c r="F179" s="388"/>
      <c r="G179" s="387"/>
      <c r="H179" s="389"/>
      <c r="I179" s="387"/>
      <c r="J179" s="389"/>
      <c r="K179" s="387"/>
      <c r="L179" s="389"/>
      <c r="M179" s="387"/>
      <c r="N179" s="389"/>
      <c r="O179" s="387"/>
      <c r="P179" s="389"/>
      <c r="Q179" s="387"/>
      <c r="R179" s="389"/>
      <c r="S179" s="387"/>
      <c r="T179" s="389"/>
      <c r="U179" s="387"/>
      <c r="V179" s="389"/>
      <c r="W179" s="387"/>
      <c r="X179" s="389"/>
      <c r="Y179" s="390"/>
      <c r="Z179" s="389"/>
      <c r="AA179" s="390"/>
      <c r="AB179" s="389"/>
      <c r="AC179" s="390"/>
      <c r="AD179" s="389"/>
      <c r="AE179" s="390"/>
      <c r="AF179" s="389"/>
      <c r="AG179" s="390"/>
      <c r="AH179" s="389"/>
      <c r="AI179" s="390"/>
      <c r="AJ179" s="389"/>
      <c r="AK179" s="390"/>
      <c r="AL179" s="389"/>
      <c r="AM179" s="390"/>
      <c r="AN179" s="389"/>
      <c r="AO179" s="390"/>
      <c r="AP179" s="389"/>
      <c r="AQ179" s="657"/>
      <c r="AR179" s="658"/>
      <c r="AS179" s="659"/>
      <c r="AT179" s="516"/>
      <c r="AU179" s="366"/>
      <c r="AV179" s="366"/>
      <c r="AW179" s="366"/>
      <c r="AX179" s="366"/>
      <c r="AY179" s="366"/>
      <c r="AZ179" s="366"/>
      <c r="BA179" s="366"/>
      <c r="BB179" s="366"/>
      <c r="BC179" s="366"/>
      <c r="BD179" s="366"/>
      <c r="BE179" s="366"/>
      <c r="BF179" s="366"/>
      <c r="BG179" s="366"/>
      <c r="BH179" s="366"/>
      <c r="BI179" s="366"/>
      <c r="BJ179" s="366"/>
      <c r="BK179" s="366"/>
      <c r="BL179" s="366"/>
      <c r="BM179" s="366"/>
      <c r="BN179" s="366"/>
      <c r="BO179" s="366"/>
      <c r="BP179" s="366"/>
      <c r="BQ179" s="366"/>
      <c r="BR179" s="366"/>
      <c r="BS179" s="366"/>
      <c r="BT179" s="366"/>
      <c r="BU179" s="366"/>
      <c r="BV179" s="366"/>
      <c r="BW179" s="366"/>
      <c r="BX179" s="366"/>
      <c r="BY179" s="367"/>
      <c r="BZ179" s="367"/>
      <c r="CA179" s="367"/>
      <c r="CB179" s="367"/>
    </row>
    <row r="180" spans="1:80" s="1" customFormat="1" ht="15" customHeight="1" x14ac:dyDescent="0.2">
      <c r="A180" s="438"/>
      <c r="B180" s="630"/>
      <c r="C180" s="630"/>
      <c r="D180" s="631"/>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c r="AT180" s="516"/>
      <c r="AU180" s="366"/>
      <c r="AV180" s="366"/>
      <c r="AW180" s="366"/>
      <c r="AX180" s="366"/>
      <c r="AY180" s="366"/>
      <c r="AZ180" s="366"/>
      <c r="BA180" s="366"/>
      <c r="BB180" s="366"/>
      <c r="BC180" s="366"/>
      <c r="BD180" s="366"/>
      <c r="BE180" s="366"/>
      <c r="BF180" s="366"/>
      <c r="BG180" s="366"/>
      <c r="BH180" s="366"/>
      <c r="BI180" s="366"/>
      <c r="BJ180" s="366"/>
      <c r="BK180" s="366"/>
      <c r="BL180" s="366"/>
      <c r="BM180" s="366"/>
      <c r="BN180" s="366"/>
      <c r="BO180" s="366"/>
      <c r="BP180" s="366"/>
      <c r="BQ180" s="366"/>
      <c r="BR180" s="366"/>
      <c r="BS180" s="366"/>
      <c r="BT180" s="366"/>
      <c r="BU180" s="366"/>
      <c r="BV180" s="366"/>
      <c r="BW180" s="366"/>
      <c r="BX180" s="366"/>
      <c r="BY180" s="367"/>
      <c r="BZ180" s="367"/>
      <c r="CA180" s="367"/>
      <c r="CB180" s="367"/>
    </row>
    <row r="181" spans="1:80" s="1" customFormat="1" ht="15" customHeight="1" x14ac:dyDescent="0.2">
      <c r="A181" s="438"/>
      <c r="B181" s="630"/>
      <c r="C181" s="630"/>
      <c r="D181" s="631"/>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c r="AT181" s="516"/>
      <c r="AU181" s="366"/>
      <c r="AV181" s="366"/>
      <c r="AW181" s="366"/>
      <c r="AX181" s="366"/>
      <c r="AY181" s="366"/>
      <c r="AZ181" s="366"/>
      <c r="BA181" s="366"/>
      <c r="BB181" s="366"/>
      <c r="BC181" s="366"/>
      <c r="BD181" s="366"/>
      <c r="BE181" s="366"/>
      <c r="BF181" s="366"/>
      <c r="BG181" s="366"/>
      <c r="BH181" s="366"/>
      <c r="BI181" s="366"/>
      <c r="BJ181" s="366"/>
      <c r="BK181" s="366"/>
      <c r="BL181" s="366"/>
      <c r="BM181" s="366"/>
      <c r="BN181" s="366"/>
      <c r="BO181" s="366"/>
      <c r="BP181" s="366"/>
      <c r="BQ181" s="366"/>
      <c r="BR181" s="366"/>
      <c r="BS181" s="366"/>
      <c r="BT181" s="366"/>
      <c r="BU181" s="366"/>
      <c r="BV181" s="366"/>
      <c r="BW181" s="366"/>
      <c r="BX181" s="366"/>
      <c r="BY181" s="367"/>
      <c r="BZ181" s="367"/>
      <c r="CA181" s="367"/>
      <c r="CB181" s="367"/>
    </row>
    <row r="182" spans="1:80" s="1" customFormat="1" ht="16.5" customHeight="1" x14ac:dyDescent="0.2">
      <c r="A182" s="661"/>
      <c r="B182" s="630"/>
      <c r="C182" s="630"/>
      <c r="D182" s="649"/>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c r="AT182" s="516"/>
      <c r="AU182" s="366"/>
      <c r="AV182" s="366"/>
      <c r="AW182" s="366"/>
      <c r="AX182" s="366"/>
      <c r="AY182" s="366"/>
      <c r="AZ182" s="366"/>
      <c r="BA182" s="366"/>
      <c r="BB182" s="366"/>
      <c r="BC182" s="366"/>
      <c r="BD182" s="366"/>
      <c r="BE182" s="366"/>
      <c r="BF182" s="366"/>
      <c r="BG182" s="366"/>
      <c r="BH182" s="366"/>
      <c r="BI182" s="366"/>
      <c r="BJ182" s="366"/>
      <c r="BK182" s="366"/>
      <c r="BL182" s="366"/>
      <c r="BM182" s="366"/>
      <c r="BN182" s="366"/>
      <c r="BO182" s="366"/>
      <c r="BP182" s="366"/>
      <c r="BQ182" s="366"/>
      <c r="BR182" s="366"/>
      <c r="BS182" s="366"/>
      <c r="BT182" s="366"/>
      <c r="BU182" s="366"/>
      <c r="BV182" s="366"/>
      <c r="BW182" s="366"/>
      <c r="BX182" s="366"/>
      <c r="BY182" s="367"/>
      <c r="BZ182" s="367"/>
      <c r="CA182" s="367"/>
      <c r="CB182" s="367"/>
    </row>
    <row r="183" spans="1:80" s="1" customFormat="1" ht="16.5" customHeight="1" x14ac:dyDescent="0.2">
      <c r="A183" s="662"/>
      <c r="B183" s="651"/>
      <c r="C183" s="652"/>
      <c r="D183" s="653"/>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c r="AT183" s="516"/>
      <c r="AU183" s="366"/>
      <c r="AV183" s="366"/>
      <c r="AW183" s="366"/>
      <c r="AX183" s="366"/>
      <c r="AY183" s="366"/>
      <c r="AZ183" s="366"/>
      <c r="BA183" s="366"/>
      <c r="BB183" s="366"/>
      <c r="BC183" s="366"/>
      <c r="BD183" s="366"/>
      <c r="BE183" s="366"/>
      <c r="BF183" s="366"/>
      <c r="BG183" s="366"/>
      <c r="BH183" s="366"/>
      <c r="BI183" s="366"/>
      <c r="BJ183" s="366"/>
      <c r="BK183" s="366"/>
      <c r="BL183" s="366"/>
      <c r="BM183" s="366"/>
      <c r="BN183" s="366"/>
      <c r="BO183" s="366"/>
      <c r="BP183" s="366"/>
      <c r="BQ183" s="366"/>
      <c r="BR183" s="366"/>
      <c r="BS183" s="366"/>
      <c r="BT183" s="366"/>
      <c r="BU183" s="366"/>
      <c r="BV183" s="366"/>
      <c r="BW183" s="366"/>
      <c r="BX183" s="366"/>
      <c r="BY183" s="367"/>
      <c r="BZ183" s="367"/>
      <c r="CA183" s="367"/>
      <c r="CB183" s="367"/>
    </row>
    <row r="184" spans="1:80" s="1" customFormat="1" ht="42" customHeight="1" x14ac:dyDescent="0.2">
      <c r="A184" s="611"/>
      <c r="B184" s="426"/>
      <c r="C184" s="426"/>
      <c r="D184" s="426"/>
      <c r="E184" s="426"/>
      <c r="F184" s="427"/>
      <c r="G184" s="426"/>
      <c r="H184" s="428"/>
      <c r="I184" s="426"/>
      <c r="J184" s="428"/>
      <c r="K184" s="426"/>
      <c r="L184" s="428"/>
      <c r="M184" s="426"/>
      <c r="N184" s="428"/>
      <c r="O184" s="426"/>
      <c r="P184" s="428"/>
      <c r="Q184" s="426"/>
      <c r="R184" s="428"/>
      <c r="S184" s="426"/>
      <c r="T184" s="428"/>
      <c r="U184" s="426"/>
      <c r="V184" s="428"/>
      <c r="W184" s="426"/>
      <c r="X184" s="428"/>
      <c r="Y184" s="426"/>
      <c r="Z184" s="428"/>
      <c r="AA184" s="426"/>
      <c r="AB184" s="428"/>
      <c r="AC184" s="426"/>
      <c r="AD184" s="428"/>
      <c r="AE184" s="426"/>
      <c r="AF184" s="428"/>
      <c r="AG184" s="426"/>
      <c r="AH184" s="428"/>
      <c r="AI184" s="426"/>
      <c r="AJ184" s="428"/>
      <c r="AK184" s="426"/>
      <c r="AL184" s="428"/>
      <c r="AM184" s="426"/>
      <c r="AN184" s="428"/>
      <c r="AO184" s="429"/>
      <c r="AP184" s="428"/>
      <c r="AQ184" s="643"/>
      <c r="AR184" s="665"/>
      <c r="AS184" s="659"/>
      <c r="AT184" s="516"/>
      <c r="AU184" s="366"/>
      <c r="AV184" s="366"/>
      <c r="AW184" s="366"/>
      <c r="AX184" s="366"/>
      <c r="AY184" s="366"/>
      <c r="AZ184" s="366"/>
      <c r="BA184" s="366"/>
      <c r="BB184" s="366"/>
      <c r="BC184" s="366"/>
      <c r="BD184" s="366"/>
      <c r="BE184" s="366"/>
      <c r="BF184" s="366"/>
      <c r="BG184" s="366"/>
      <c r="BH184" s="366"/>
      <c r="BI184" s="366"/>
      <c r="BJ184" s="366"/>
      <c r="BK184" s="366"/>
      <c r="BL184" s="366"/>
      <c r="BM184" s="366"/>
      <c r="BN184" s="366"/>
      <c r="BO184" s="366"/>
      <c r="BP184" s="366"/>
      <c r="BQ184" s="366"/>
      <c r="BR184" s="366"/>
      <c r="BS184" s="366"/>
      <c r="BT184" s="366"/>
      <c r="BU184" s="366"/>
      <c r="BV184" s="366"/>
      <c r="BW184" s="366"/>
      <c r="BX184" s="366"/>
      <c r="BY184" s="367"/>
      <c r="BZ184" s="367"/>
      <c r="CA184" s="367"/>
      <c r="CB184" s="367"/>
    </row>
    <row r="185" spans="1:80" s="1" customFormat="1" ht="15" customHeight="1" x14ac:dyDescent="0.2">
      <c r="A185" s="666"/>
      <c r="B185" s="374"/>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c r="AZ185" s="366"/>
      <c r="BA185" s="366"/>
      <c r="BB185" s="366"/>
      <c r="BC185" s="366"/>
      <c r="BD185" s="366"/>
      <c r="BE185" s="366"/>
      <c r="BF185" s="366"/>
      <c r="BG185" s="366"/>
      <c r="BH185" s="366"/>
      <c r="BI185" s="366"/>
      <c r="BJ185" s="366"/>
      <c r="BK185" s="366"/>
      <c r="BL185" s="366"/>
      <c r="BM185" s="366"/>
      <c r="BN185" s="366"/>
      <c r="BO185" s="366"/>
      <c r="BP185" s="366"/>
      <c r="BQ185" s="366"/>
      <c r="BR185" s="366"/>
      <c r="BS185" s="366"/>
      <c r="BT185" s="366"/>
      <c r="BU185" s="366"/>
      <c r="BV185" s="366"/>
      <c r="BW185" s="366"/>
      <c r="BX185" s="366"/>
      <c r="BY185" s="367"/>
      <c r="BZ185" s="367"/>
      <c r="CA185" s="367"/>
      <c r="CB185" s="367"/>
    </row>
    <row r="186" spans="1:80" s="1" customFormat="1" ht="15" customHeight="1" x14ac:dyDescent="0.2">
      <c r="A186" s="736"/>
      <c r="B186" s="667"/>
      <c r="C186" s="367"/>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c r="AH186" s="366"/>
      <c r="AI186" s="366"/>
      <c r="AJ186" s="366"/>
      <c r="AK186" s="366"/>
      <c r="AL186" s="366"/>
      <c r="AM186" s="366"/>
      <c r="AN186" s="366"/>
      <c r="AO186" s="366"/>
      <c r="AP186" s="366"/>
      <c r="AQ186" s="366"/>
      <c r="AR186" s="366"/>
      <c r="AS186" s="366"/>
      <c r="AT186" s="366"/>
      <c r="AU186" s="366"/>
      <c r="AV186" s="366"/>
      <c r="AW186" s="366"/>
      <c r="AX186" s="366"/>
      <c r="AY186" s="366"/>
      <c r="AZ186" s="366"/>
      <c r="BA186" s="366"/>
      <c r="BB186" s="366"/>
      <c r="BC186" s="366"/>
      <c r="BD186" s="366"/>
      <c r="BE186" s="366"/>
      <c r="BF186" s="366"/>
      <c r="BG186" s="366"/>
      <c r="BH186" s="366"/>
      <c r="BI186" s="366"/>
      <c r="BJ186" s="366"/>
      <c r="BK186" s="366"/>
      <c r="BL186" s="366"/>
      <c r="BM186" s="366"/>
      <c r="BN186" s="366"/>
      <c r="BO186" s="366"/>
      <c r="BP186" s="366"/>
      <c r="BQ186" s="366"/>
      <c r="BR186" s="366"/>
      <c r="BS186" s="366"/>
      <c r="BT186" s="366"/>
      <c r="BU186" s="366"/>
      <c r="BV186" s="366"/>
      <c r="BW186" s="366"/>
      <c r="BX186" s="366"/>
      <c r="BY186" s="367"/>
      <c r="BZ186" s="367"/>
      <c r="CA186" s="367"/>
      <c r="CB186" s="367"/>
    </row>
    <row r="187" spans="1:80" s="1" customFormat="1" ht="15" customHeight="1" x14ac:dyDescent="0.2">
      <c r="A187" s="517"/>
      <c r="B187" s="566"/>
      <c r="C187" s="367"/>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c r="AE187" s="366"/>
      <c r="AF187" s="366"/>
      <c r="AG187" s="366"/>
      <c r="AH187" s="366"/>
      <c r="AI187" s="366"/>
      <c r="AJ187" s="366"/>
      <c r="AK187" s="366"/>
      <c r="AL187" s="366"/>
      <c r="AM187" s="366"/>
      <c r="AN187" s="366"/>
      <c r="AO187" s="366"/>
      <c r="AP187" s="366"/>
      <c r="AQ187" s="366"/>
      <c r="AR187" s="366"/>
      <c r="AS187" s="366"/>
      <c r="AT187" s="366"/>
      <c r="AU187" s="366"/>
      <c r="AV187" s="366"/>
      <c r="AW187" s="366"/>
      <c r="AX187" s="366"/>
      <c r="AY187" s="366"/>
      <c r="AZ187" s="366"/>
      <c r="BA187" s="366"/>
      <c r="BB187" s="366"/>
      <c r="BC187" s="366"/>
      <c r="BD187" s="366"/>
      <c r="BE187" s="366"/>
      <c r="BF187" s="366"/>
      <c r="BG187" s="366"/>
      <c r="BH187" s="366"/>
      <c r="BI187" s="366"/>
      <c r="BJ187" s="366"/>
      <c r="BK187" s="366"/>
      <c r="BL187" s="366"/>
      <c r="BM187" s="366"/>
      <c r="BN187" s="366"/>
      <c r="BO187" s="366"/>
      <c r="BP187" s="366"/>
      <c r="BQ187" s="366"/>
      <c r="BR187" s="366"/>
      <c r="BS187" s="366"/>
      <c r="BT187" s="366"/>
      <c r="BU187" s="366"/>
      <c r="BV187" s="366"/>
      <c r="BW187" s="366"/>
      <c r="BX187" s="366"/>
      <c r="BY187" s="367"/>
      <c r="BZ187" s="367"/>
      <c r="CA187" s="367"/>
      <c r="CB187" s="367"/>
    </row>
    <row r="188" spans="1:80" s="1" customFormat="1" ht="15" customHeight="1" x14ac:dyDescent="0.2">
      <c r="A188" s="438"/>
      <c r="B188" s="408"/>
      <c r="C188" s="367"/>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c r="AE188" s="366"/>
      <c r="AF188" s="366"/>
      <c r="AG188" s="366"/>
      <c r="AH188" s="366"/>
      <c r="AI188" s="366"/>
      <c r="AJ188" s="366"/>
      <c r="AK188" s="366"/>
      <c r="AL188" s="366"/>
      <c r="AM188" s="366"/>
      <c r="AN188" s="366"/>
      <c r="AO188" s="366"/>
      <c r="AP188" s="366"/>
      <c r="AQ188" s="366"/>
      <c r="AR188" s="366"/>
      <c r="AS188" s="366"/>
      <c r="AT188" s="366"/>
      <c r="AU188" s="366"/>
      <c r="AV188" s="366"/>
      <c r="AW188" s="366"/>
      <c r="AX188" s="366"/>
      <c r="AY188" s="366"/>
      <c r="AZ188" s="366"/>
      <c r="BA188" s="366"/>
      <c r="BB188" s="366"/>
      <c r="BC188" s="366"/>
      <c r="BD188" s="366"/>
      <c r="BE188" s="366"/>
      <c r="BF188" s="366"/>
      <c r="BG188" s="366"/>
      <c r="BH188" s="366"/>
      <c r="BI188" s="366"/>
      <c r="BJ188" s="366"/>
      <c r="BK188" s="366"/>
      <c r="BL188" s="366"/>
      <c r="BM188" s="366"/>
      <c r="BN188" s="366"/>
      <c r="BO188" s="366"/>
      <c r="BP188" s="366"/>
      <c r="BQ188" s="366"/>
      <c r="BR188" s="366"/>
      <c r="BS188" s="366"/>
      <c r="BT188" s="366"/>
      <c r="BU188" s="366"/>
      <c r="BV188" s="366"/>
      <c r="BW188" s="366"/>
      <c r="BX188" s="366"/>
      <c r="BY188" s="367"/>
      <c r="BZ188" s="367"/>
      <c r="CA188" s="367"/>
      <c r="CB188" s="367"/>
    </row>
    <row r="189" spans="1:80" ht="15" customHeight="1" x14ac:dyDescent="0.2">
      <c r="A189" s="438"/>
      <c r="B189" s="408"/>
      <c r="C189" s="367"/>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c r="AE189" s="366"/>
      <c r="AF189" s="366"/>
      <c r="AG189" s="366"/>
      <c r="AH189" s="366"/>
      <c r="AI189" s="366"/>
      <c r="AJ189" s="366"/>
      <c r="AK189" s="366"/>
      <c r="AL189" s="366"/>
      <c r="AM189" s="366"/>
      <c r="AN189" s="366"/>
      <c r="AO189" s="366"/>
      <c r="AP189" s="366"/>
      <c r="AQ189" s="366"/>
      <c r="AR189" s="366"/>
      <c r="AS189" s="366"/>
      <c r="AT189" s="366"/>
      <c r="AU189" s="366"/>
      <c r="AV189" s="366"/>
      <c r="AW189" s="366"/>
      <c r="AX189" s="366"/>
      <c r="AY189" s="366"/>
      <c r="AZ189" s="366"/>
      <c r="BA189" s="366"/>
      <c r="BB189" s="366"/>
      <c r="BC189" s="366"/>
      <c r="BD189" s="366"/>
      <c r="BE189" s="366"/>
      <c r="BF189" s="366"/>
      <c r="BG189" s="366"/>
      <c r="BH189" s="366"/>
      <c r="BI189" s="366"/>
      <c r="BJ189" s="366"/>
      <c r="BK189" s="366"/>
      <c r="BL189" s="366"/>
      <c r="BM189" s="366"/>
      <c r="BN189" s="366"/>
      <c r="BO189" s="366"/>
      <c r="BP189" s="366"/>
      <c r="BQ189" s="366"/>
      <c r="BR189" s="366"/>
      <c r="BS189" s="366"/>
      <c r="BT189" s="366"/>
      <c r="BU189" s="366"/>
      <c r="BV189" s="366"/>
      <c r="BW189" s="366"/>
      <c r="BX189" s="366"/>
      <c r="BY189" s="367"/>
      <c r="BZ189" s="367"/>
      <c r="CA189" s="367"/>
      <c r="CB189" s="367"/>
    </row>
    <row r="190" spans="1:80" ht="15" customHeight="1" x14ac:dyDescent="0.2">
      <c r="A190" s="495"/>
      <c r="B190" s="425"/>
      <c r="C190" s="367"/>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c r="AE190" s="366"/>
      <c r="AF190" s="366"/>
      <c r="AG190" s="366"/>
      <c r="AH190" s="366"/>
      <c r="AI190" s="366"/>
      <c r="AJ190" s="366"/>
      <c r="AK190" s="366"/>
      <c r="AL190" s="366"/>
      <c r="AM190" s="366"/>
      <c r="AN190" s="366"/>
      <c r="AO190" s="366"/>
      <c r="AP190" s="366"/>
      <c r="AQ190" s="366"/>
      <c r="AR190" s="366"/>
      <c r="AS190" s="366"/>
      <c r="AT190" s="366"/>
      <c r="AU190" s="366"/>
      <c r="AV190" s="366"/>
      <c r="AW190" s="366"/>
      <c r="AX190" s="366"/>
      <c r="AY190" s="366"/>
      <c r="AZ190" s="366"/>
      <c r="BA190" s="366"/>
      <c r="BB190" s="366"/>
      <c r="BC190" s="366"/>
      <c r="BD190" s="366"/>
      <c r="BE190" s="366"/>
      <c r="BF190" s="366"/>
      <c r="BG190" s="366"/>
      <c r="BH190" s="366"/>
      <c r="BI190" s="366"/>
      <c r="BJ190" s="366"/>
      <c r="BK190" s="366"/>
      <c r="BL190" s="366"/>
      <c r="BM190" s="366"/>
      <c r="BN190" s="366"/>
      <c r="BO190" s="366"/>
      <c r="BP190" s="366"/>
      <c r="BQ190" s="366"/>
      <c r="BR190" s="366"/>
      <c r="BS190" s="366"/>
      <c r="BT190" s="366"/>
      <c r="BU190" s="366"/>
      <c r="BV190" s="366"/>
      <c r="BW190" s="366"/>
      <c r="BX190" s="366"/>
      <c r="BY190" s="367"/>
      <c r="BZ190" s="367"/>
      <c r="CA190" s="367"/>
      <c r="CB190" s="367"/>
    </row>
    <row r="191" spans="1:80" ht="41.25" customHeight="1" x14ac:dyDescent="0.2">
      <c r="A191" s="611"/>
      <c r="B191" s="417"/>
      <c r="C191" s="367"/>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c r="AH191" s="366"/>
      <c r="AI191" s="366"/>
      <c r="AJ191" s="366"/>
      <c r="AK191" s="366"/>
      <c r="AL191" s="366"/>
      <c r="AM191" s="366"/>
      <c r="AN191" s="366"/>
      <c r="AO191" s="366"/>
      <c r="AP191" s="366"/>
      <c r="AQ191" s="366"/>
      <c r="AR191" s="366"/>
      <c r="AS191" s="366"/>
      <c r="AT191" s="366"/>
      <c r="AU191" s="366"/>
      <c r="AV191" s="366"/>
      <c r="AW191" s="366"/>
      <c r="AX191" s="366"/>
      <c r="AY191" s="366"/>
      <c r="AZ191" s="366"/>
      <c r="BA191" s="366"/>
      <c r="BB191" s="366"/>
      <c r="BC191" s="366"/>
      <c r="BD191" s="366"/>
      <c r="BE191" s="366"/>
      <c r="BF191" s="366"/>
      <c r="BG191" s="366"/>
      <c r="BH191" s="366"/>
      <c r="BI191" s="366"/>
      <c r="BJ191" s="366"/>
      <c r="BK191" s="366"/>
      <c r="BL191" s="366"/>
      <c r="BM191" s="366"/>
      <c r="BN191" s="366"/>
      <c r="BO191" s="366"/>
      <c r="BP191" s="366"/>
      <c r="BQ191" s="366"/>
      <c r="BR191" s="366"/>
      <c r="BS191" s="366"/>
      <c r="BT191" s="366"/>
      <c r="BU191" s="366"/>
      <c r="BV191" s="366"/>
      <c r="BW191" s="366"/>
      <c r="BX191" s="366"/>
      <c r="BY191" s="367"/>
      <c r="BZ191" s="367"/>
      <c r="CA191" s="367"/>
      <c r="CB191" s="367"/>
    </row>
    <row r="192" spans="1:80" ht="15.75" customHeight="1" x14ac:dyDescent="0.2">
      <c r="A192" s="515"/>
      <c r="B192" s="515"/>
      <c r="C192" s="367"/>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c r="AI192" s="366"/>
      <c r="AJ192" s="366"/>
      <c r="AK192" s="366"/>
      <c r="AL192" s="366"/>
      <c r="AM192" s="366"/>
      <c r="AN192" s="366"/>
      <c r="AO192" s="366"/>
      <c r="AP192" s="366"/>
      <c r="AQ192" s="366"/>
      <c r="AR192" s="366"/>
      <c r="AS192" s="366"/>
      <c r="AT192" s="366"/>
      <c r="AU192" s="366"/>
      <c r="AV192" s="366"/>
      <c r="AW192" s="366"/>
      <c r="AX192" s="366"/>
      <c r="AY192" s="366"/>
      <c r="AZ192" s="366"/>
      <c r="BA192" s="366"/>
      <c r="BB192" s="366"/>
      <c r="BC192" s="366"/>
      <c r="BD192" s="366"/>
      <c r="BE192" s="366"/>
      <c r="BF192" s="366"/>
      <c r="BG192" s="366"/>
      <c r="BH192" s="366"/>
      <c r="BI192" s="366"/>
      <c r="BJ192" s="366"/>
      <c r="BK192" s="366"/>
      <c r="BL192" s="366"/>
      <c r="BM192" s="366"/>
      <c r="BN192" s="366"/>
      <c r="BO192" s="366"/>
      <c r="BP192" s="366"/>
      <c r="BQ192" s="366"/>
      <c r="BR192" s="366"/>
      <c r="BS192" s="366"/>
      <c r="BT192" s="366"/>
      <c r="BU192" s="366"/>
      <c r="BV192" s="366"/>
      <c r="BW192" s="366"/>
      <c r="BX192" s="366"/>
      <c r="BY192" s="367"/>
      <c r="BZ192" s="367"/>
      <c r="CA192" s="367"/>
      <c r="CB192" s="367"/>
    </row>
    <row r="193" spans="1:80" ht="16.5" customHeight="1" x14ac:dyDescent="0.2">
      <c r="A193" s="736"/>
      <c r="B193" s="445"/>
      <c r="C193" s="367"/>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c r="AH193" s="366"/>
      <c r="AI193" s="366"/>
      <c r="AJ193" s="366"/>
      <c r="AK193" s="366"/>
      <c r="AL193" s="366"/>
      <c r="AM193" s="366"/>
      <c r="AN193" s="366"/>
      <c r="AO193" s="366"/>
      <c r="AP193" s="366"/>
      <c r="AQ193" s="366"/>
      <c r="AR193" s="366"/>
      <c r="AS193" s="366"/>
      <c r="AT193" s="366"/>
      <c r="AU193" s="366"/>
      <c r="AV193" s="366"/>
      <c r="AW193" s="366"/>
      <c r="AX193" s="366"/>
      <c r="AY193" s="366"/>
      <c r="AZ193" s="366"/>
      <c r="BA193" s="366"/>
      <c r="BB193" s="366"/>
      <c r="BC193" s="366"/>
      <c r="BD193" s="366"/>
      <c r="BE193" s="366"/>
      <c r="BF193" s="366"/>
      <c r="BG193" s="366"/>
      <c r="BH193" s="366"/>
      <c r="BI193" s="366"/>
      <c r="BJ193" s="366"/>
      <c r="BK193" s="366"/>
      <c r="BL193" s="366"/>
      <c r="BM193" s="366"/>
      <c r="BN193" s="366"/>
      <c r="BO193" s="366"/>
      <c r="BP193" s="366"/>
      <c r="BQ193" s="366"/>
      <c r="BR193" s="366"/>
      <c r="BS193" s="366"/>
      <c r="BT193" s="366"/>
      <c r="BU193" s="366"/>
      <c r="BV193" s="366"/>
      <c r="BW193" s="366"/>
      <c r="BX193" s="366"/>
      <c r="BY193" s="367"/>
      <c r="BZ193" s="367"/>
      <c r="CA193" s="367"/>
      <c r="CB193" s="367"/>
    </row>
    <row r="194" spans="1:80" ht="16.5" customHeight="1" x14ac:dyDescent="0.2">
      <c r="A194" s="517"/>
      <c r="B194" s="518"/>
      <c r="C194" s="367"/>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c r="AI194" s="366"/>
      <c r="AJ194" s="366"/>
      <c r="AK194" s="366"/>
      <c r="AL194" s="366"/>
      <c r="AM194" s="366"/>
      <c r="AN194" s="366"/>
      <c r="AO194" s="366"/>
      <c r="AP194" s="366"/>
      <c r="AQ194" s="366"/>
      <c r="AR194" s="366"/>
      <c r="AS194" s="366"/>
      <c r="AT194" s="366"/>
      <c r="AU194" s="366"/>
      <c r="AV194" s="366"/>
      <c r="AW194" s="366"/>
      <c r="AX194" s="366"/>
      <c r="AY194" s="366"/>
      <c r="AZ194" s="366"/>
      <c r="BA194" s="366"/>
      <c r="BB194" s="366"/>
      <c r="BC194" s="366"/>
      <c r="BD194" s="366"/>
      <c r="BE194" s="366"/>
      <c r="BF194" s="366"/>
      <c r="BG194" s="366"/>
      <c r="BH194" s="366"/>
      <c r="BI194" s="366"/>
      <c r="BJ194" s="366"/>
      <c r="BK194" s="366"/>
      <c r="BL194" s="366"/>
      <c r="BM194" s="366"/>
      <c r="BN194" s="366"/>
      <c r="BO194" s="366"/>
      <c r="BP194" s="366"/>
      <c r="BQ194" s="366"/>
      <c r="BR194" s="366"/>
      <c r="BS194" s="366"/>
      <c r="BT194" s="366"/>
      <c r="BU194" s="366"/>
      <c r="BV194" s="366"/>
      <c r="BW194" s="366"/>
      <c r="BX194" s="366"/>
      <c r="BY194" s="367"/>
      <c r="BZ194" s="367"/>
      <c r="CA194" s="367"/>
      <c r="CB194" s="367"/>
    </row>
    <row r="195" spans="1:80" ht="16.5" customHeight="1" x14ac:dyDescent="0.2">
      <c r="A195" s="438"/>
      <c r="B195" s="408"/>
      <c r="C195" s="367"/>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c r="AK195" s="366"/>
      <c r="AL195" s="366"/>
      <c r="AM195" s="366"/>
      <c r="AN195" s="366"/>
      <c r="AO195" s="366"/>
      <c r="AP195" s="366"/>
      <c r="AQ195" s="366"/>
      <c r="AR195" s="366"/>
      <c r="AS195" s="366"/>
      <c r="AT195" s="366"/>
      <c r="AU195" s="366"/>
      <c r="AV195" s="366"/>
      <c r="AW195" s="366"/>
      <c r="AX195" s="366"/>
      <c r="AY195" s="366"/>
      <c r="AZ195" s="366"/>
      <c r="BA195" s="366"/>
      <c r="BB195" s="366"/>
      <c r="BC195" s="366"/>
      <c r="BD195" s="366"/>
      <c r="BE195" s="366"/>
      <c r="BF195" s="366"/>
      <c r="BG195" s="366"/>
      <c r="BH195" s="366"/>
      <c r="BI195" s="366"/>
      <c r="BJ195" s="366"/>
      <c r="BK195" s="366"/>
      <c r="BL195" s="366"/>
      <c r="BM195" s="366"/>
      <c r="BN195" s="366"/>
      <c r="BO195" s="366"/>
      <c r="BP195" s="366"/>
      <c r="BQ195" s="366"/>
      <c r="BR195" s="366"/>
      <c r="BS195" s="366"/>
      <c r="BT195" s="366"/>
      <c r="BU195" s="366"/>
      <c r="BV195" s="366"/>
      <c r="BW195" s="366"/>
      <c r="BX195" s="366"/>
      <c r="BY195" s="367"/>
      <c r="BZ195" s="367"/>
      <c r="CA195" s="367"/>
      <c r="CB195" s="367"/>
    </row>
    <row r="196" spans="1:80" ht="26.25" customHeight="1" x14ac:dyDescent="0.2">
      <c r="A196" s="438"/>
      <c r="B196" s="408"/>
      <c r="C196" s="367"/>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c r="AI196" s="366"/>
      <c r="AJ196" s="366"/>
      <c r="AK196" s="366"/>
      <c r="AL196" s="366"/>
      <c r="AM196" s="366"/>
      <c r="AN196" s="366"/>
      <c r="AO196" s="366"/>
      <c r="AP196" s="366"/>
      <c r="AQ196" s="366"/>
      <c r="AR196" s="366"/>
      <c r="AS196" s="366"/>
      <c r="AT196" s="366"/>
      <c r="AU196" s="366"/>
      <c r="AV196" s="366"/>
      <c r="AW196" s="366"/>
      <c r="AX196" s="366"/>
      <c r="AY196" s="366"/>
      <c r="AZ196" s="366"/>
      <c r="BA196" s="366"/>
      <c r="BB196" s="366"/>
      <c r="BC196" s="366"/>
      <c r="BD196" s="366"/>
      <c r="BE196" s="366"/>
      <c r="BF196" s="366"/>
      <c r="BG196" s="366"/>
      <c r="BH196" s="366"/>
      <c r="BI196" s="366"/>
      <c r="BJ196" s="366"/>
      <c r="BK196" s="366"/>
      <c r="BL196" s="366"/>
      <c r="BM196" s="366"/>
      <c r="BN196" s="366"/>
      <c r="BO196" s="366"/>
      <c r="BP196" s="366"/>
      <c r="BQ196" s="366"/>
      <c r="BR196" s="366"/>
      <c r="BS196" s="366"/>
      <c r="BT196" s="366"/>
      <c r="BU196" s="366"/>
      <c r="BV196" s="366"/>
      <c r="BW196" s="366"/>
      <c r="BX196" s="366"/>
      <c r="BY196" s="367"/>
      <c r="BZ196" s="367"/>
      <c r="CA196" s="367"/>
      <c r="CB196" s="367"/>
    </row>
    <row r="197" spans="1:80" ht="31.5" customHeight="1" x14ac:dyDescent="0.2">
      <c r="A197" s="495"/>
      <c r="B197" s="425"/>
      <c r="C197" s="367"/>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366"/>
      <c r="AT197" s="366"/>
      <c r="AU197" s="366"/>
      <c r="AV197" s="366"/>
      <c r="AW197" s="366"/>
      <c r="AX197" s="366"/>
      <c r="AY197" s="366"/>
      <c r="AZ197" s="366"/>
      <c r="BA197" s="366"/>
      <c r="BB197" s="366"/>
      <c r="BC197" s="366"/>
      <c r="BD197" s="366"/>
      <c r="BE197" s="366"/>
      <c r="BF197" s="366"/>
      <c r="BG197" s="366"/>
      <c r="BH197" s="366"/>
      <c r="BI197" s="366"/>
      <c r="BJ197" s="366"/>
      <c r="BK197" s="366"/>
      <c r="BL197" s="366"/>
      <c r="BM197" s="366"/>
      <c r="BN197" s="366"/>
      <c r="BO197" s="366"/>
      <c r="BP197" s="366"/>
      <c r="BQ197" s="366"/>
      <c r="BR197" s="366"/>
      <c r="BS197" s="366"/>
      <c r="BT197" s="366"/>
      <c r="BU197" s="366"/>
      <c r="BV197" s="366"/>
      <c r="BW197" s="366"/>
      <c r="BX197" s="366"/>
      <c r="BY197" s="367"/>
      <c r="BZ197" s="367"/>
      <c r="CA197" s="367"/>
      <c r="CB197" s="367"/>
    </row>
    <row r="198" spans="1:80" ht="15" customHeight="1" x14ac:dyDescent="0.2">
      <c r="A198" s="611"/>
      <c r="B198" s="417"/>
      <c r="C198" s="367"/>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366"/>
      <c r="AT198" s="366"/>
      <c r="AU198" s="366"/>
      <c r="AV198" s="366"/>
      <c r="AW198" s="366"/>
      <c r="AX198" s="366"/>
      <c r="AY198" s="366"/>
      <c r="AZ198" s="366"/>
      <c r="BA198" s="366"/>
      <c r="BB198" s="366"/>
      <c r="BC198" s="366"/>
      <c r="BD198" s="366"/>
      <c r="BE198" s="366"/>
      <c r="BF198" s="366"/>
      <c r="BG198" s="366"/>
      <c r="BH198" s="366"/>
      <c r="BI198" s="366"/>
      <c r="BJ198" s="366"/>
      <c r="BK198" s="366"/>
      <c r="BL198" s="366"/>
      <c r="BM198" s="366"/>
      <c r="BN198" s="366"/>
      <c r="BO198" s="366"/>
      <c r="BP198" s="366"/>
      <c r="BQ198" s="366"/>
      <c r="BR198" s="366"/>
      <c r="BS198" s="366"/>
      <c r="BT198" s="366"/>
      <c r="BU198" s="366"/>
      <c r="BV198" s="366"/>
      <c r="BW198" s="366"/>
      <c r="BX198" s="366"/>
      <c r="BY198" s="367"/>
      <c r="BZ198" s="367"/>
      <c r="CA198" s="367"/>
      <c r="CB198" s="367"/>
    </row>
    <row r="199" spans="1:80" ht="15" customHeight="1" x14ac:dyDescent="0.2">
      <c r="A199" s="372"/>
      <c r="B199" s="610"/>
      <c r="C199" s="367"/>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c r="AH199" s="366"/>
      <c r="AI199" s="366"/>
      <c r="AJ199" s="366"/>
      <c r="AK199" s="366"/>
      <c r="AL199" s="366"/>
      <c r="AM199" s="366"/>
      <c r="AN199" s="366"/>
      <c r="AO199" s="366"/>
      <c r="AP199" s="366"/>
      <c r="AQ199" s="366"/>
      <c r="AR199" s="366"/>
      <c r="AS199" s="366"/>
      <c r="AT199" s="366"/>
      <c r="AU199" s="366"/>
      <c r="AV199" s="366"/>
      <c r="AW199" s="366"/>
      <c r="AX199" s="366"/>
      <c r="AY199" s="366"/>
      <c r="AZ199" s="366"/>
      <c r="BA199" s="366"/>
      <c r="BB199" s="366"/>
      <c r="BC199" s="366"/>
      <c r="BD199" s="366"/>
      <c r="BE199" s="366"/>
      <c r="BF199" s="366"/>
      <c r="BG199" s="366"/>
      <c r="BH199" s="366"/>
      <c r="BI199" s="366"/>
      <c r="BJ199" s="366"/>
      <c r="BK199" s="366"/>
      <c r="BL199" s="366"/>
      <c r="BM199" s="366"/>
      <c r="BN199" s="366"/>
      <c r="BO199" s="366"/>
      <c r="BP199" s="366"/>
      <c r="BQ199" s="366"/>
      <c r="BR199" s="366"/>
      <c r="BS199" s="366"/>
      <c r="BT199" s="366"/>
      <c r="BU199" s="366"/>
      <c r="BV199" s="366"/>
      <c r="BW199" s="366"/>
      <c r="BX199" s="366"/>
      <c r="BY199" s="367"/>
      <c r="BZ199" s="367"/>
      <c r="CA199" s="367"/>
      <c r="CB199" s="367"/>
    </row>
    <row r="200" spans="1:80" ht="15" customHeight="1" x14ac:dyDescent="0.2">
      <c r="A200" s="668"/>
      <c r="B200" s="445"/>
      <c r="C200" s="367"/>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c r="AE200" s="366"/>
      <c r="AF200" s="366"/>
      <c r="AG200" s="366"/>
      <c r="AH200" s="366"/>
      <c r="AI200" s="366"/>
      <c r="AJ200" s="366"/>
      <c r="AK200" s="366"/>
      <c r="AL200" s="366"/>
      <c r="AM200" s="366"/>
      <c r="AN200" s="366"/>
      <c r="AO200" s="366"/>
      <c r="AP200" s="366"/>
      <c r="AQ200" s="366"/>
      <c r="AR200" s="366"/>
      <c r="AS200" s="366"/>
      <c r="AT200" s="366"/>
      <c r="AU200" s="366"/>
      <c r="AV200" s="366"/>
      <c r="AW200" s="366"/>
      <c r="AX200" s="366"/>
      <c r="AY200" s="366"/>
      <c r="AZ200" s="366"/>
      <c r="BA200" s="366"/>
      <c r="BB200" s="366"/>
      <c r="BC200" s="366"/>
      <c r="BD200" s="366"/>
      <c r="BE200" s="366"/>
      <c r="BF200" s="366"/>
      <c r="BG200" s="366"/>
      <c r="BH200" s="366"/>
      <c r="BI200" s="366"/>
      <c r="BJ200" s="366"/>
      <c r="BK200" s="366"/>
      <c r="BL200" s="366"/>
      <c r="BM200" s="366"/>
      <c r="BN200" s="366"/>
      <c r="BO200" s="366"/>
      <c r="BP200" s="366"/>
      <c r="BQ200" s="366"/>
      <c r="BR200" s="366"/>
      <c r="BS200" s="366"/>
      <c r="BT200" s="366"/>
      <c r="BU200" s="366"/>
      <c r="BV200" s="366"/>
      <c r="BW200" s="366"/>
      <c r="BX200" s="366"/>
      <c r="BY200" s="367"/>
      <c r="BZ200" s="367"/>
      <c r="CA200" s="367"/>
      <c r="CB200" s="367"/>
    </row>
    <row r="201" spans="1:80" ht="15" customHeight="1" x14ac:dyDescent="0.2">
      <c r="A201" s="669"/>
      <c r="B201" s="518"/>
      <c r="C201" s="367"/>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c r="AH201" s="366"/>
      <c r="AI201" s="366"/>
      <c r="AJ201" s="366"/>
      <c r="AK201" s="366"/>
      <c r="AL201" s="366"/>
      <c r="AM201" s="366"/>
      <c r="AN201" s="366"/>
      <c r="AO201" s="366"/>
      <c r="AP201" s="366"/>
      <c r="AQ201" s="366"/>
      <c r="AR201" s="366"/>
      <c r="AS201" s="366"/>
      <c r="AT201" s="366"/>
      <c r="AU201" s="366"/>
      <c r="AV201" s="366"/>
      <c r="AW201" s="366"/>
      <c r="AX201" s="366"/>
      <c r="AY201" s="366"/>
      <c r="AZ201" s="366"/>
      <c r="BA201" s="366"/>
      <c r="BB201" s="366"/>
      <c r="BC201" s="366"/>
      <c r="BD201" s="366"/>
      <c r="BE201" s="366"/>
      <c r="BF201" s="366"/>
      <c r="BG201" s="366"/>
      <c r="BH201" s="366"/>
      <c r="BI201" s="366"/>
      <c r="BJ201" s="366"/>
      <c r="BK201" s="366"/>
      <c r="BL201" s="366"/>
      <c r="BM201" s="366"/>
      <c r="BN201" s="366"/>
      <c r="BO201" s="366"/>
      <c r="BP201" s="366"/>
      <c r="BQ201" s="366"/>
      <c r="BR201" s="366"/>
      <c r="BS201" s="366"/>
      <c r="BT201" s="366"/>
      <c r="BU201" s="366"/>
      <c r="BV201" s="366"/>
      <c r="BW201" s="366"/>
      <c r="BX201" s="366"/>
      <c r="BY201" s="367"/>
      <c r="BZ201" s="367"/>
      <c r="CA201" s="367"/>
      <c r="CB201" s="367"/>
    </row>
    <row r="202" spans="1:80" ht="15" customHeight="1" x14ac:dyDescent="0.2">
      <c r="A202" s="670"/>
      <c r="B202" s="408"/>
      <c r="C202" s="367"/>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c r="AI202" s="366"/>
      <c r="AJ202" s="366"/>
      <c r="AK202" s="366"/>
      <c r="AL202" s="366"/>
      <c r="AM202" s="366"/>
      <c r="AN202" s="366"/>
      <c r="AO202" s="366"/>
      <c r="AP202" s="366"/>
      <c r="AQ202" s="366"/>
      <c r="AR202" s="366"/>
      <c r="AS202" s="366"/>
      <c r="AT202" s="366"/>
      <c r="AU202" s="366"/>
      <c r="AV202" s="366"/>
      <c r="AW202" s="366"/>
      <c r="AX202" s="366"/>
      <c r="AY202" s="366"/>
      <c r="AZ202" s="366"/>
      <c r="BA202" s="366"/>
      <c r="BB202" s="366"/>
      <c r="BC202" s="366"/>
      <c r="BD202" s="366"/>
      <c r="BE202" s="366"/>
      <c r="BF202" s="366"/>
      <c r="BG202" s="366"/>
      <c r="BH202" s="366"/>
      <c r="BI202" s="366"/>
      <c r="BJ202" s="366"/>
      <c r="BK202" s="366"/>
      <c r="BL202" s="366"/>
      <c r="BM202" s="366"/>
      <c r="BN202" s="366"/>
      <c r="BO202" s="366"/>
      <c r="BP202" s="366"/>
      <c r="BQ202" s="366"/>
      <c r="BR202" s="366"/>
      <c r="BS202" s="366"/>
      <c r="BT202" s="366"/>
      <c r="BU202" s="366"/>
      <c r="BV202" s="366"/>
      <c r="BW202" s="366"/>
      <c r="BX202" s="366"/>
      <c r="BY202" s="367"/>
      <c r="BZ202" s="367"/>
      <c r="CA202" s="367"/>
      <c r="CB202" s="367"/>
    </row>
    <row r="203" spans="1:80" ht="15" customHeight="1" x14ac:dyDescent="0.2">
      <c r="A203" s="671"/>
      <c r="B203" s="425"/>
      <c r="C203" s="367"/>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c r="AI203" s="366"/>
      <c r="AJ203" s="366"/>
      <c r="AK203" s="366"/>
      <c r="AL203" s="366"/>
      <c r="AM203" s="366"/>
      <c r="AN203" s="366"/>
      <c r="AO203" s="366"/>
      <c r="AP203" s="366"/>
      <c r="AQ203" s="366"/>
      <c r="AR203" s="366"/>
      <c r="AS203" s="366"/>
      <c r="AT203" s="366"/>
      <c r="AU203" s="366"/>
      <c r="AV203" s="366"/>
      <c r="AW203" s="366"/>
      <c r="AX203" s="366"/>
      <c r="AY203" s="366"/>
      <c r="AZ203" s="366"/>
      <c r="BA203" s="366"/>
      <c r="BB203" s="366"/>
      <c r="BC203" s="366"/>
      <c r="BD203" s="366"/>
      <c r="BE203" s="366"/>
      <c r="BF203" s="366"/>
      <c r="BG203" s="366"/>
      <c r="BH203" s="366"/>
      <c r="BI203" s="366"/>
      <c r="BJ203" s="366"/>
      <c r="BK203" s="366"/>
      <c r="BL203" s="366"/>
      <c r="BM203" s="366"/>
      <c r="BN203" s="366"/>
      <c r="BO203" s="366"/>
      <c r="BP203" s="366"/>
      <c r="BQ203" s="366"/>
      <c r="BR203" s="366"/>
      <c r="BS203" s="366"/>
      <c r="BT203" s="366"/>
      <c r="BU203" s="366"/>
      <c r="BV203" s="366"/>
      <c r="BW203" s="366"/>
      <c r="BX203" s="366"/>
      <c r="BY203" s="367"/>
      <c r="BZ203" s="367"/>
      <c r="CA203" s="367"/>
      <c r="CB203" s="367"/>
    </row>
    <row r="204" spans="1:80" ht="15" customHeight="1" x14ac:dyDescent="0.2">
      <c r="A204" s="672"/>
      <c r="B204" s="442"/>
      <c r="C204" s="367"/>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c r="AH204" s="366"/>
      <c r="AI204" s="366"/>
      <c r="AJ204" s="366"/>
      <c r="AK204" s="366"/>
      <c r="AL204" s="366"/>
      <c r="AM204" s="366"/>
      <c r="AN204" s="366"/>
      <c r="AO204" s="366"/>
      <c r="AP204" s="366"/>
      <c r="AQ204" s="366"/>
      <c r="AR204" s="366"/>
      <c r="AS204" s="366"/>
      <c r="AT204" s="366"/>
      <c r="AU204" s="366"/>
      <c r="AV204" s="366"/>
      <c r="AW204" s="366"/>
      <c r="AX204" s="366"/>
      <c r="AY204" s="366"/>
      <c r="AZ204" s="366"/>
      <c r="BA204" s="366"/>
      <c r="BB204" s="366"/>
      <c r="BC204" s="366"/>
      <c r="BD204" s="366"/>
      <c r="BE204" s="366"/>
      <c r="BF204" s="366"/>
      <c r="BG204" s="366"/>
      <c r="BH204" s="366"/>
      <c r="BI204" s="366"/>
      <c r="BJ204" s="366"/>
      <c r="BK204" s="366"/>
      <c r="BL204" s="366"/>
      <c r="BM204" s="366"/>
      <c r="BN204" s="366"/>
      <c r="BO204" s="366"/>
      <c r="BP204" s="366"/>
      <c r="BQ204" s="366"/>
      <c r="BR204" s="366"/>
      <c r="BS204" s="366"/>
      <c r="BT204" s="366"/>
      <c r="BU204" s="366"/>
      <c r="BV204" s="366"/>
      <c r="BW204" s="366"/>
      <c r="BX204" s="366"/>
      <c r="BY204" s="367"/>
      <c r="BZ204" s="367"/>
      <c r="CA204" s="367"/>
      <c r="CB204" s="367"/>
    </row>
    <row r="205" spans="1:80" ht="15" customHeight="1" x14ac:dyDescent="0.2">
      <c r="A205" s="728"/>
      <c r="B205" s="445"/>
      <c r="C205" s="367"/>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c r="AH205" s="366"/>
      <c r="AI205" s="366"/>
      <c r="AJ205" s="366"/>
      <c r="AK205" s="366"/>
      <c r="AL205" s="366"/>
      <c r="AM205" s="366"/>
      <c r="AN205" s="366"/>
      <c r="AO205" s="366"/>
      <c r="AP205" s="366"/>
      <c r="AQ205" s="366"/>
      <c r="AR205" s="366"/>
      <c r="AS205" s="366"/>
      <c r="AT205" s="366"/>
      <c r="AU205" s="366"/>
      <c r="AV205" s="366"/>
      <c r="AW205" s="366"/>
      <c r="AX205" s="366"/>
      <c r="AY205" s="366"/>
      <c r="AZ205" s="366"/>
      <c r="BA205" s="366"/>
      <c r="BB205" s="366"/>
      <c r="BC205" s="366"/>
      <c r="BD205" s="366"/>
      <c r="BE205" s="366"/>
      <c r="BF205" s="366"/>
      <c r="BG205" s="366"/>
      <c r="BH205" s="366"/>
      <c r="BI205" s="366"/>
      <c r="BJ205" s="366"/>
      <c r="BK205" s="366"/>
      <c r="BL205" s="366"/>
      <c r="BM205" s="366"/>
      <c r="BN205" s="366"/>
      <c r="BO205" s="366"/>
      <c r="BP205" s="366"/>
      <c r="BQ205" s="366"/>
      <c r="BR205" s="366"/>
      <c r="BS205" s="366"/>
      <c r="BT205" s="366"/>
      <c r="BU205" s="366"/>
      <c r="BV205" s="366"/>
      <c r="BW205" s="366"/>
      <c r="BX205" s="366"/>
      <c r="BY205" s="367"/>
      <c r="BZ205" s="367"/>
      <c r="CA205" s="367"/>
      <c r="CB205" s="367"/>
    </row>
    <row r="206" spans="1:80" ht="15" customHeight="1" x14ac:dyDescent="0.2">
      <c r="A206" s="673"/>
      <c r="B206" s="566"/>
      <c r="C206" s="367"/>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c r="AH206" s="366"/>
      <c r="AI206" s="366"/>
      <c r="AJ206" s="366"/>
      <c r="AK206" s="366"/>
      <c r="AL206" s="366"/>
      <c r="AM206" s="366"/>
      <c r="AN206" s="366"/>
      <c r="AO206" s="366"/>
      <c r="AP206" s="366"/>
      <c r="AQ206" s="366"/>
      <c r="AR206" s="366"/>
      <c r="AS206" s="366"/>
      <c r="AT206" s="366"/>
      <c r="AU206" s="366"/>
      <c r="AV206" s="366"/>
      <c r="AW206" s="366"/>
      <c r="AX206" s="366"/>
      <c r="AY206" s="366"/>
      <c r="AZ206" s="366"/>
      <c r="BA206" s="366"/>
      <c r="BB206" s="366"/>
      <c r="BC206" s="366"/>
      <c r="BD206" s="366"/>
      <c r="BE206" s="366"/>
      <c r="BF206" s="366"/>
      <c r="BG206" s="366"/>
      <c r="BH206" s="366"/>
      <c r="BI206" s="366"/>
      <c r="BJ206" s="366"/>
      <c r="BK206" s="366"/>
      <c r="BL206" s="366"/>
      <c r="BM206" s="366"/>
      <c r="BN206" s="366"/>
      <c r="BO206" s="366"/>
      <c r="BP206" s="366"/>
      <c r="BQ206" s="366"/>
      <c r="BR206" s="366"/>
      <c r="BS206" s="366"/>
      <c r="BT206" s="366"/>
      <c r="BU206" s="366"/>
      <c r="BV206" s="366"/>
      <c r="BW206" s="366"/>
      <c r="BX206" s="366"/>
      <c r="BY206" s="367"/>
      <c r="BZ206" s="367"/>
      <c r="CA206" s="367"/>
      <c r="CB206" s="367"/>
    </row>
    <row r="207" spans="1:80" ht="15" customHeight="1" x14ac:dyDescent="0.2">
      <c r="A207" s="674"/>
      <c r="B207" s="518"/>
      <c r="C207" s="367"/>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c r="AI207" s="366"/>
      <c r="AJ207" s="366"/>
      <c r="AK207" s="366"/>
      <c r="AL207" s="366"/>
      <c r="AM207" s="366"/>
      <c r="AN207" s="366"/>
      <c r="AO207" s="366"/>
      <c r="AP207" s="366"/>
      <c r="AQ207" s="366"/>
      <c r="AR207" s="366"/>
      <c r="AS207" s="366"/>
      <c r="AT207" s="366"/>
      <c r="AU207" s="366"/>
      <c r="AV207" s="366"/>
      <c r="AW207" s="366"/>
      <c r="AX207" s="366"/>
      <c r="AY207" s="366"/>
      <c r="AZ207" s="366"/>
      <c r="BA207" s="366"/>
      <c r="BB207" s="366"/>
      <c r="BC207" s="366"/>
      <c r="BD207" s="366"/>
      <c r="BE207" s="366"/>
      <c r="BF207" s="366"/>
      <c r="BG207" s="366"/>
      <c r="BH207" s="366"/>
      <c r="BI207" s="366"/>
      <c r="BJ207" s="366"/>
      <c r="BK207" s="366"/>
      <c r="BL207" s="366"/>
      <c r="BM207" s="366"/>
      <c r="BN207" s="366"/>
      <c r="BO207" s="366"/>
      <c r="BP207" s="366"/>
      <c r="BQ207" s="366"/>
      <c r="BR207" s="366"/>
      <c r="BS207" s="366"/>
      <c r="BT207" s="366"/>
      <c r="BU207" s="366"/>
      <c r="BV207" s="366"/>
      <c r="BW207" s="366"/>
      <c r="BX207" s="366"/>
      <c r="BY207" s="367"/>
      <c r="BZ207" s="367"/>
      <c r="CA207" s="367"/>
      <c r="CB207" s="367"/>
    </row>
    <row r="208" spans="1:80" ht="15" customHeight="1" x14ac:dyDescent="0.2">
      <c r="A208" s="529"/>
      <c r="B208" s="408"/>
      <c r="C208" s="367"/>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6"/>
      <c r="AJ208" s="366"/>
      <c r="AK208" s="366"/>
      <c r="AL208" s="366"/>
      <c r="AM208" s="366"/>
      <c r="AN208" s="366"/>
      <c r="AO208" s="366"/>
      <c r="AP208" s="366"/>
      <c r="AQ208" s="366"/>
      <c r="AR208" s="366"/>
      <c r="AS208" s="366"/>
      <c r="AT208" s="366"/>
      <c r="AU208" s="366"/>
      <c r="AV208" s="366"/>
      <c r="AW208" s="366"/>
      <c r="AX208" s="366"/>
      <c r="AY208" s="366"/>
      <c r="AZ208" s="366"/>
      <c r="BA208" s="366"/>
      <c r="BB208" s="366"/>
      <c r="BC208" s="366"/>
      <c r="BD208" s="366"/>
      <c r="BE208" s="366"/>
      <c r="BF208" s="366"/>
      <c r="BG208" s="366"/>
      <c r="BH208" s="366"/>
      <c r="BI208" s="366"/>
      <c r="BJ208" s="366"/>
      <c r="BK208" s="366"/>
      <c r="BL208" s="366"/>
      <c r="BM208" s="366"/>
      <c r="BN208" s="366"/>
      <c r="BO208" s="366"/>
      <c r="BP208" s="366"/>
      <c r="BQ208" s="366"/>
      <c r="BR208" s="366"/>
      <c r="BS208" s="366"/>
      <c r="BT208" s="366"/>
      <c r="BU208" s="366"/>
      <c r="BV208" s="366"/>
      <c r="BW208" s="366"/>
      <c r="BX208" s="366"/>
      <c r="BY208" s="367"/>
      <c r="BZ208" s="367"/>
      <c r="CA208" s="367"/>
      <c r="CB208" s="367"/>
    </row>
    <row r="209" spans="1:80" ht="15" customHeight="1" x14ac:dyDescent="0.2">
      <c r="A209" s="529"/>
      <c r="B209" s="408"/>
      <c r="C209" s="367"/>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c r="AH209" s="366"/>
      <c r="AI209" s="366"/>
      <c r="AJ209" s="366"/>
      <c r="AK209" s="366"/>
      <c r="AL209" s="366"/>
      <c r="AM209" s="366"/>
      <c r="AN209" s="366"/>
      <c r="AO209" s="366"/>
      <c r="AP209" s="366"/>
      <c r="AQ209" s="366"/>
      <c r="AR209" s="366"/>
      <c r="AS209" s="366"/>
      <c r="AT209" s="366"/>
      <c r="AU209" s="366"/>
      <c r="AV209" s="366"/>
      <c r="AW209" s="366"/>
      <c r="AX209" s="366"/>
      <c r="AY209" s="366"/>
      <c r="AZ209" s="366"/>
      <c r="BA209" s="366"/>
      <c r="BB209" s="366"/>
      <c r="BC209" s="366"/>
      <c r="BD209" s="366"/>
      <c r="BE209" s="366"/>
      <c r="BF209" s="366"/>
      <c r="BG209" s="366"/>
      <c r="BH209" s="366"/>
      <c r="BI209" s="366"/>
      <c r="BJ209" s="366"/>
      <c r="BK209" s="366"/>
      <c r="BL209" s="366"/>
      <c r="BM209" s="366"/>
      <c r="BN209" s="366"/>
      <c r="BO209" s="366"/>
      <c r="BP209" s="366"/>
      <c r="BQ209" s="366"/>
      <c r="BR209" s="366"/>
      <c r="BS209" s="366"/>
      <c r="BT209" s="366"/>
      <c r="BU209" s="366"/>
      <c r="BV209" s="366"/>
      <c r="BW209" s="366"/>
      <c r="BX209" s="366"/>
      <c r="BY209" s="367"/>
      <c r="BZ209" s="367"/>
      <c r="CA209" s="367"/>
      <c r="CB209" s="367"/>
    </row>
    <row r="210" spans="1:80" ht="15" customHeight="1" x14ac:dyDescent="0.2">
      <c r="A210" s="675"/>
      <c r="B210" s="408"/>
      <c r="C210" s="367"/>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c r="AE210" s="366"/>
      <c r="AF210" s="366"/>
      <c r="AG210" s="366"/>
      <c r="AH210" s="366"/>
      <c r="AI210" s="366"/>
      <c r="AJ210" s="366"/>
      <c r="AK210" s="366"/>
      <c r="AL210" s="366"/>
      <c r="AM210" s="366"/>
      <c r="AN210" s="366"/>
      <c r="AO210" s="366"/>
      <c r="AP210" s="366"/>
      <c r="AQ210" s="366"/>
      <c r="AR210" s="366"/>
      <c r="AS210" s="366"/>
      <c r="AT210" s="366"/>
      <c r="AU210" s="366"/>
      <c r="AV210" s="366"/>
      <c r="AW210" s="366"/>
      <c r="AX210" s="366"/>
      <c r="AY210" s="366"/>
      <c r="AZ210" s="366"/>
      <c r="BA210" s="366"/>
      <c r="BB210" s="366"/>
      <c r="BC210" s="366"/>
      <c r="BD210" s="366"/>
      <c r="BE210" s="366"/>
      <c r="BF210" s="366"/>
      <c r="BG210" s="366"/>
      <c r="BH210" s="366"/>
      <c r="BI210" s="366"/>
      <c r="BJ210" s="366"/>
      <c r="BK210" s="366"/>
      <c r="BL210" s="366"/>
      <c r="BM210" s="366"/>
      <c r="BN210" s="366"/>
      <c r="BO210" s="366"/>
      <c r="BP210" s="366"/>
      <c r="BQ210" s="366"/>
      <c r="BR210" s="366"/>
      <c r="BS210" s="366"/>
      <c r="BT210" s="366"/>
      <c r="BU210" s="366"/>
      <c r="BV210" s="366"/>
      <c r="BW210" s="366"/>
      <c r="BX210" s="366"/>
      <c r="BY210" s="367"/>
      <c r="BZ210" s="367"/>
      <c r="CA210" s="367"/>
      <c r="CB210" s="367"/>
    </row>
    <row r="211" spans="1:80" ht="21.75" customHeight="1" x14ac:dyDescent="0.2">
      <c r="A211" s="529"/>
      <c r="B211" s="408"/>
      <c r="C211" s="367"/>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c r="AE211" s="366"/>
      <c r="AF211" s="366"/>
      <c r="AG211" s="366"/>
      <c r="AH211" s="366"/>
      <c r="AI211" s="366"/>
      <c r="AJ211" s="366"/>
      <c r="AK211" s="366"/>
      <c r="AL211" s="366"/>
      <c r="AM211" s="366"/>
      <c r="AN211" s="366"/>
      <c r="AO211" s="366"/>
      <c r="AP211" s="366"/>
      <c r="AQ211" s="366"/>
      <c r="AR211" s="366"/>
      <c r="AS211" s="366"/>
      <c r="AT211" s="366"/>
      <c r="AU211" s="366"/>
      <c r="AV211" s="366"/>
      <c r="AW211" s="366"/>
      <c r="AX211" s="366"/>
      <c r="AY211" s="366"/>
      <c r="AZ211" s="366"/>
      <c r="BA211" s="366"/>
      <c r="BB211" s="366"/>
      <c r="BC211" s="366"/>
      <c r="BD211" s="366"/>
      <c r="BE211" s="366"/>
      <c r="BF211" s="366"/>
      <c r="BG211" s="366"/>
      <c r="BH211" s="366"/>
      <c r="BI211" s="366"/>
      <c r="BJ211" s="366"/>
      <c r="BK211" s="366"/>
      <c r="BL211" s="366"/>
      <c r="BM211" s="366"/>
      <c r="BN211" s="366"/>
      <c r="BO211" s="366"/>
      <c r="BP211" s="366"/>
      <c r="BQ211" s="366"/>
      <c r="BR211" s="366"/>
      <c r="BS211" s="366"/>
      <c r="BT211" s="366"/>
      <c r="BU211" s="366"/>
      <c r="BV211" s="366"/>
      <c r="BW211" s="366"/>
      <c r="BX211" s="366"/>
      <c r="BY211" s="367"/>
      <c r="BZ211" s="367"/>
      <c r="CA211" s="367"/>
      <c r="CB211" s="367"/>
    </row>
    <row r="212" spans="1:80" ht="15" customHeight="1" x14ac:dyDescent="0.2">
      <c r="A212" s="529"/>
      <c r="B212" s="408"/>
      <c r="C212" s="367"/>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c r="AE212" s="366"/>
      <c r="AF212" s="366"/>
      <c r="AG212" s="366"/>
      <c r="AH212" s="366"/>
      <c r="AI212" s="366"/>
      <c r="AJ212" s="366"/>
      <c r="AK212" s="366"/>
      <c r="AL212" s="366"/>
      <c r="AM212" s="366"/>
      <c r="AN212" s="366"/>
      <c r="AO212" s="366"/>
      <c r="AP212" s="366"/>
      <c r="AQ212" s="366"/>
      <c r="AR212" s="366"/>
      <c r="AS212" s="366"/>
      <c r="AT212" s="366"/>
      <c r="AU212" s="366"/>
      <c r="AV212" s="366"/>
      <c r="AW212" s="366"/>
      <c r="AX212" s="366"/>
      <c r="AY212" s="366"/>
      <c r="AZ212" s="366"/>
      <c r="BA212" s="366"/>
      <c r="BB212" s="366"/>
      <c r="BC212" s="366"/>
      <c r="BD212" s="366"/>
      <c r="BE212" s="366"/>
      <c r="BF212" s="366"/>
      <c r="BG212" s="366"/>
      <c r="BH212" s="366"/>
      <c r="BI212" s="366"/>
      <c r="BJ212" s="366"/>
      <c r="BK212" s="366"/>
      <c r="BL212" s="366"/>
      <c r="BM212" s="366"/>
      <c r="BN212" s="366"/>
      <c r="BO212" s="366"/>
      <c r="BP212" s="366"/>
      <c r="BQ212" s="366"/>
      <c r="BR212" s="366"/>
      <c r="BS212" s="366"/>
      <c r="BT212" s="366"/>
      <c r="BU212" s="366"/>
      <c r="BV212" s="366"/>
      <c r="BW212" s="366"/>
      <c r="BX212" s="366"/>
      <c r="BY212" s="367"/>
      <c r="BZ212" s="367"/>
      <c r="CA212" s="367"/>
      <c r="CB212" s="367"/>
    </row>
    <row r="213" spans="1:80" ht="15" customHeight="1" x14ac:dyDescent="0.2">
      <c r="A213" s="529"/>
      <c r="B213" s="408"/>
      <c r="C213" s="367"/>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c r="AE213" s="366"/>
      <c r="AF213" s="366"/>
      <c r="AG213" s="366"/>
      <c r="AH213" s="366"/>
      <c r="AI213" s="366"/>
      <c r="AJ213" s="366"/>
      <c r="AK213" s="366"/>
      <c r="AL213" s="366"/>
      <c r="AM213" s="366"/>
      <c r="AN213" s="366"/>
      <c r="AO213" s="366"/>
      <c r="AP213" s="366"/>
      <c r="AQ213" s="366"/>
      <c r="AR213" s="366"/>
      <c r="AS213" s="366"/>
      <c r="AT213" s="366"/>
      <c r="AU213" s="366"/>
      <c r="AV213" s="366"/>
      <c r="AW213" s="366"/>
      <c r="AX213" s="366"/>
      <c r="AY213" s="366"/>
      <c r="AZ213" s="366"/>
      <c r="BA213" s="366"/>
      <c r="BB213" s="366"/>
      <c r="BC213" s="366"/>
      <c r="BD213" s="366"/>
      <c r="BE213" s="366"/>
      <c r="BF213" s="366"/>
      <c r="BG213" s="366"/>
      <c r="BH213" s="366"/>
      <c r="BI213" s="366"/>
      <c r="BJ213" s="366"/>
      <c r="BK213" s="366"/>
      <c r="BL213" s="366"/>
      <c r="BM213" s="366"/>
      <c r="BN213" s="366"/>
      <c r="BO213" s="366"/>
      <c r="BP213" s="366"/>
      <c r="BQ213" s="366"/>
      <c r="BR213" s="366"/>
      <c r="BS213" s="366"/>
      <c r="BT213" s="366"/>
      <c r="BU213" s="366"/>
      <c r="BV213" s="366"/>
      <c r="BW213" s="366"/>
      <c r="BX213" s="366"/>
      <c r="BY213" s="367"/>
      <c r="BZ213" s="367"/>
      <c r="CA213" s="367"/>
      <c r="CB213" s="367"/>
    </row>
    <row r="214" spans="1:80" ht="15" customHeight="1" x14ac:dyDescent="0.2">
      <c r="A214" s="529"/>
      <c r="B214" s="408"/>
      <c r="C214" s="367"/>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c r="AE214" s="366"/>
      <c r="AF214" s="366"/>
      <c r="AG214" s="366"/>
      <c r="AH214" s="366"/>
      <c r="AI214" s="366"/>
      <c r="AJ214" s="366"/>
      <c r="AK214" s="366"/>
      <c r="AL214" s="366"/>
      <c r="AM214" s="366"/>
      <c r="AN214" s="366"/>
      <c r="AO214" s="366"/>
      <c r="AP214" s="366"/>
      <c r="AQ214" s="366"/>
      <c r="AR214" s="366"/>
      <c r="AS214" s="366"/>
      <c r="AT214" s="366"/>
      <c r="AU214" s="366"/>
      <c r="AV214" s="366"/>
      <c r="AW214" s="366"/>
      <c r="AX214" s="366"/>
      <c r="AY214" s="366"/>
      <c r="AZ214" s="366"/>
      <c r="BA214" s="366"/>
      <c r="BB214" s="366"/>
      <c r="BC214" s="366"/>
      <c r="BD214" s="366"/>
      <c r="BE214" s="366"/>
      <c r="BF214" s="366"/>
      <c r="BG214" s="366"/>
      <c r="BH214" s="366"/>
      <c r="BI214" s="366"/>
      <c r="BJ214" s="366"/>
      <c r="BK214" s="366"/>
      <c r="BL214" s="366"/>
      <c r="BM214" s="366"/>
      <c r="BN214" s="366"/>
      <c r="BO214" s="366"/>
      <c r="BP214" s="366"/>
      <c r="BQ214" s="366"/>
      <c r="BR214" s="366"/>
      <c r="BS214" s="366"/>
      <c r="BT214" s="366"/>
      <c r="BU214" s="366"/>
      <c r="BV214" s="366"/>
      <c r="BW214" s="366"/>
      <c r="BX214" s="366"/>
      <c r="BY214" s="367"/>
      <c r="BZ214" s="367"/>
      <c r="CA214" s="367"/>
      <c r="CB214" s="367"/>
    </row>
    <row r="215" spans="1:80" ht="23.25" customHeight="1" x14ac:dyDescent="0.2">
      <c r="A215" s="676"/>
      <c r="B215" s="408"/>
      <c r="C215" s="367"/>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c r="AE215" s="366"/>
      <c r="AF215" s="366"/>
      <c r="AG215" s="366"/>
      <c r="AH215" s="366"/>
      <c r="AI215" s="366"/>
      <c r="AJ215" s="366"/>
      <c r="AK215" s="366"/>
      <c r="AL215" s="366"/>
      <c r="AM215" s="366"/>
      <c r="AN215" s="366"/>
      <c r="AO215" s="366"/>
      <c r="AP215" s="366"/>
      <c r="AQ215" s="366"/>
      <c r="AR215" s="366"/>
      <c r="AS215" s="366"/>
      <c r="AT215" s="366"/>
      <c r="AU215" s="366"/>
      <c r="AV215" s="366"/>
      <c r="AW215" s="366"/>
      <c r="AX215" s="366"/>
      <c r="AY215" s="366"/>
      <c r="AZ215" s="366"/>
      <c r="BA215" s="366"/>
      <c r="BB215" s="366"/>
      <c r="BC215" s="366"/>
      <c r="BD215" s="366"/>
      <c r="BE215" s="366"/>
      <c r="BF215" s="366"/>
      <c r="BG215" s="366"/>
      <c r="BH215" s="366"/>
      <c r="BI215" s="366"/>
      <c r="BJ215" s="366"/>
      <c r="BK215" s="366"/>
      <c r="BL215" s="366"/>
      <c r="BM215" s="366"/>
      <c r="BN215" s="366"/>
      <c r="BO215" s="366"/>
      <c r="BP215" s="366"/>
      <c r="BQ215" s="366"/>
      <c r="BR215" s="366"/>
      <c r="BS215" s="366"/>
      <c r="BT215" s="366"/>
      <c r="BU215" s="366"/>
      <c r="BV215" s="366"/>
      <c r="BW215" s="366"/>
      <c r="BX215" s="366"/>
      <c r="BY215" s="367"/>
      <c r="BZ215" s="367"/>
      <c r="CA215" s="367"/>
      <c r="CB215" s="367"/>
    </row>
    <row r="216" spans="1:80" ht="15" customHeight="1" x14ac:dyDescent="0.2">
      <c r="A216" s="675"/>
      <c r="B216" s="408"/>
      <c r="C216" s="367"/>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c r="AE216" s="366"/>
      <c r="AF216" s="366"/>
      <c r="AG216" s="366"/>
      <c r="AH216" s="366"/>
      <c r="AI216" s="366"/>
      <c r="AJ216" s="366"/>
      <c r="AK216" s="366"/>
      <c r="AL216" s="366"/>
      <c r="AM216" s="366"/>
      <c r="AN216" s="366"/>
      <c r="AO216" s="366"/>
      <c r="AP216" s="366"/>
      <c r="AQ216" s="366"/>
      <c r="AR216" s="366"/>
      <c r="AS216" s="366"/>
      <c r="AT216" s="366"/>
      <c r="AU216" s="366"/>
      <c r="AV216" s="366"/>
      <c r="AW216" s="366"/>
      <c r="AX216" s="366"/>
      <c r="AY216" s="366"/>
      <c r="AZ216" s="366"/>
      <c r="BA216" s="366"/>
      <c r="BB216" s="366"/>
      <c r="BC216" s="366"/>
      <c r="BD216" s="366"/>
      <c r="BE216" s="366"/>
      <c r="BF216" s="366"/>
      <c r="BG216" s="366"/>
      <c r="BH216" s="366"/>
      <c r="BI216" s="366"/>
      <c r="BJ216" s="366"/>
      <c r="BK216" s="366"/>
      <c r="BL216" s="366"/>
      <c r="BM216" s="366"/>
      <c r="BN216" s="366"/>
      <c r="BO216" s="366"/>
      <c r="BP216" s="366"/>
      <c r="BQ216" s="366"/>
      <c r="BR216" s="366"/>
      <c r="BS216" s="366"/>
      <c r="BT216" s="366"/>
      <c r="BU216" s="366"/>
      <c r="BV216" s="366"/>
      <c r="BW216" s="366"/>
      <c r="BX216" s="366"/>
      <c r="BY216" s="367"/>
      <c r="BZ216" s="367"/>
      <c r="CA216" s="367"/>
      <c r="CB216" s="367"/>
    </row>
    <row r="217" spans="1:80" ht="15" customHeight="1" x14ac:dyDescent="0.2">
      <c r="A217" s="675"/>
      <c r="B217" s="408"/>
      <c r="C217" s="367"/>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c r="AE217" s="366"/>
      <c r="AF217" s="366"/>
      <c r="AG217" s="366"/>
      <c r="AH217" s="366"/>
      <c r="AI217" s="366"/>
      <c r="AJ217" s="366"/>
      <c r="AK217" s="366"/>
      <c r="AL217" s="366"/>
      <c r="AM217" s="366"/>
      <c r="AN217" s="366"/>
      <c r="AO217" s="366"/>
      <c r="AP217" s="366"/>
      <c r="AQ217" s="366"/>
      <c r="AR217" s="366"/>
      <c r="AS217" s="366"/>
      <c r="AT217" s="366"/>
      <c r="AU217" s="366"/>
      <c r="AV217" s="366"/>
      <c r="AW217" s="366"/>
      <c r="AX217" s="366"/>
      <c r="AY217" s="366"/>
      <c r="AZ217" s="366"/>
      <c r="BA217" s="366"/>
      <c r="BB217" s="366"/>
      <c r="BC217" s="366"/>
      <c r="BD217" s="366"/>
      <c r="BE217" s="366"/>
      <c r="BF217" s="366"/>
      <c r="BG217" s="366"/>
      <c r="BH217" s="366"/>
      <c r="BI217" s="366"/>
      <c r="BJ217" s="366"/>
      <c r="BK217" s="366"/>
      <c r="BL217" s="366"/>
      <c r="BM217" s="366"/>
      <c r="BN217" s="366"/>
      <c r="BO217" s="366"/>
      <c r="BP217" s="366"/>
      <c r="BQ217" s="366"/>
      <c r="BR217" s="366"/>
      <c r="BS217" s="366"/>
      <c r="BT217" s="366"/>
      <c r="BU217" s="366"/>
      <c r="BV217" s="366"/>
      <c r="BW217" s="366"/>
      <c r="BX217" s="366"/>
      <c r="BY217" s="367"/>
      <c r="BZ217" s="367"/>
      <c r="CA217" s="367"/>
      <c r="CB217" s="367"/>
    </row>
    <row r="218" spans="1:80" ht="15" customHeight="1" x14ac:dyDescent="0.2">
      <c r="A218" s="529"/>
      <c r="B218" s="408"/>
      <c r="C218" s="367"/>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c r="AE218" s="366"/>
      <c r="AF218" s="366"/>
      <c r="AG218" s="366"/>
      <c r="AH218" s="366"/>
      <c r="AI218" s="366"/>
      <c r="AJ218" s="366"/>
      <c r="AK218" s="366"/>
      <c r="AL218" s="366"/>
      <c r="AM218" s="366"/>
      <c r="AN218" s="366"/>
      <c r="AO218" s="366"/>
      <c r="AP218" s="366"/>
      <c r="AQ218" s="366"/>
      <c r="AR218" s="366"/>
      <c r="AS218" s="366"/>
      <c r="AT218" s="366"/>
      <c r="AU218" s="366"/>
      <c r="AV218" s="366"/>
      <c r="AW218" s="366"/>
      <c r="AX218" s="366"/>
      <c r="AY218" s="366"/>
      <c r="AZ218" s="366"/>
      <c r="BA218" s="366"/>
      <c r="BB218" s="366"/>
      <c r="BC218" s="366"/>
      <c r="BD218" s="366"/>
      <c r="BE218" s="366"/>
      <c r="BF218" s="366"/>
      <c r="BG218" s="366"/>
      <c r="BH218" s="366"/>
      <c r="BI218" s="366"/>
      <c r="BJ218" s="366"/>
      <c r="BK218" s="366"/>
      <c r="BL218" s="366"/>
      <c r="BM218" s="366"/>
      <c r="BN218" s="366"/>
      <c r="BO218" s="366"/>
      <c r="BP218" s="366"/>
      <c r="BQ218" s="366"/>
      <c r="BR218" s="366"/>
      <c r="BS218" s="366"/>
      <c r="BT218" s="366"/>
      <c r="BU218" s="366"/>
      <c r="BV218" s="366"/>
      <c r="BW218" s="366"/>
      <c r="BX218" s="366"/>
      <c r="BY218" s="367"/>
      <c r="BZ218" s="367"/>
      <c r="CA218" s="367"/>
      <c r="CB218" s="367"/>
    </row>
    <row r="219" spans="1:80" ht="15" customHeight="1" x14ac:dyDescent="0.2">
      <c r="A219" s="676"/>
      <c r="B219" s="408"/>
      <c r="C219" s="367"/>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c r="AE219" s="366"/>
      <c r="AF219" s="366"/>
      <c r="AG219" s="366"/>
      <c r="AH219" s="366"/>
      <c r="AI219" s="366"/>
      <c r="AJ219" s="366"/>
      <c r="AK219" s="366"/>
      <c r="AL219" s="366"/>
      <c r="AM219" s="366"/>
      <c r="AN219" s="366"/>
      <c r="AO219" s="366"/>
      <c r="AP219" s="366"/>
      <c r="AQ219" s="366"/>
      <c r="AR219" s="366"/>
      <c r="AS219" s="366"/>
      <c r="AT219" s="366"/>
      <c r="AU219" s="366"/>
      <c r="AV219" s="366"/>
      <c r="AW219" s="366"/>
      <c r="AX219" s="366"/>
      <c r="AY219" s="366"/>
      <c r="AZ219" s="366"/>
      <c r="BA219" s="366"/>
      <c r="BB219" s="366"/>
      <c r="BC219" s="366"/>
      <c r="BD219" s="366"/>
      <c r="BE219" s="366"/>
      <c r="BF219" s="366"/>
      <c r="BG219" s="366"/>
      <c r="BH219" s="366"/>
      <c r="BI219" s="366"/>
      <c r="BJ219" s="366"/>
      <c r="BK219" s="366"/>
      <c r="BL219" s="366"/>
      <c r="BM219" s="366"/>
      <c r="BN219" s="366"/>
      <c r="BO219" s="366"/>
      <c r="BP219" s="366"/>
      <c r="BQ219" s="366"/>
      <c r="BR219" s="366"/>
      <c r="BS219" s="366"/>
      <c r="BT219" s="366"/>
      <c r="BU219" s="366"/>
      <c r="BV219" s="366"/>
      <c r="BW219" s="366"/>
      <c r="BX219" s="366"/>
      <c r="BY219" s="367"/>
      <c r="BZ219" s="367"/>
      <c r="CA219" s="367"/>
      <c r="CB219" s="367"/>
    </row>
    <row r="220" spans="1:80" ht="15" customHeight="1" x14ac:dyDescent="0.2">
      <c r="A220" s="675"/>
      <c r="B220" s="408"/>
      <c r="C220" s="367"/>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c r="AE220" s="366"/>
      <c r="AF220" s="366"/>
      <c r="AG220" s="366"/>
      <c r="AH220" s="366"/>
      <c r="AI220" s="366"/>
      <c r="AJ220" s="366"/>
      <c r="AK220" s="366"/>
      <c r="AL220" s="366"/>
      <c r="AM220" s="366"/>
      <c r="AN220" s="366"/>
      <c r="AO220" s="366"/>
      <c r="AP220" s="366"/>
      <c r="AQ220" s="366"/>
      <c r="AR220" s="366"/>
      <c r="AS220" s="366"/>
      <c r="AT220" s="366"/>
      <c r="AU220" s="366"/>
      <c r="AV220" s="366"/>
      <c r="AW220" s="366"/>
      <c r="AX220" s="366"/>
      <c r="AY220" s="366"/>
      <c r="AZ220" s="366"/>
      <c r="BA220" s="366"/>
      <c r="BB220" s="366"/>
      <c r="BC220" s="366"/>
      <c r="BD220" s="366"/>
      <c r="BE220" s="366"/>
      <c r="BF220" s="366"/>
      <c r="BG220" s="366"/>
      <c r="BH220" s="366"/>
      <c r="BI220" s="366"/>
      <c r="BJ220" s="366"/>
      <c r="BK220" s="366"/>
      <c r="BL220" s="366"/>
      <c r="BM220" s="366"/>
      <c r="BN220" s="366"/>
      <c r="BO220" s="366"/>
      <c r="BP220" s="366"/>
      <c r="BQ220" s="366"/>
      <c r="BR220" s="366"/>
      <c r="BS220" s="366"/>
      <c r="BT220" s="366"/>
      <c r="BU220" s="366"/>
      <c r="BV220" s="366"/>
      <c r="BW220" s="366"/>
      <c r="BX220" s="366"/>
      <c r="BY220" s="367"/>
      <c r="BZ220" s="367"/>
      <c r="CA220" s="367"/>
      <c r="CB220" s="367"/>
    </row>
    <row r="221" spans="1:80" ht="15" customHeight="1" x14ac:dyDescent="0.2">
      <c r="A221" s="676"/>
      <c r="B221" s="408"/>
      <c r="C221" s="367"/>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c r="AH221" s="366"/>
      <c r="AI221" s="366"/>
      <c r="AJ221" s="366"/>
      <c r="AK221" s="366"/>
      <c r="AL221" s="366"/>
      <c r="AM221" s="366"/>
      <c r="AN221" s="366"/>
      <c r="AO221" s="366"/>
      <c r="AP221" s="366"/>
      <c r="AQ221" s="366"/>
      <c r="AR221" s="366"/>
      <c r="AS221" s="366"/>
      <c r="AT221" s="366"/>
      <c r="AU221" s="366"/>
      <c r="AV221" s="366"/>
      <c r="AW221" s="366"/>
      <c r="AX221" s="366"/>
      <c r="AY221" s="366"/>
      <c r="AZ221" s="366"/>
      <c r="BA221" s="366"/>
      <c r="BB221" s="366"/>
      <c r="BC221" s="366"/>
      <c r="BD221" s="366"/>
      <c r="BE221" s="366"/>
      <c r="BF221" s="366"/>
      <c r="BG221" s="366"/>
      <c r="BH221" s="366"/>
      <c r="BI221" s="366"/>
      <c r="BJ221" s="366"/>
      <c r="BK221" s="366"/>
      <c r="BL221" s="366"/>
      <c r="BM221" s="366"/>
      <c r="BN221" s="366"/>
      <c r="BO221" s="366"/>
      <c r="BP221" s="366"/>
      <c r="BQ221" s="366"/>
      <c r="BR221" s="366"/>
      <c r="BS221" s="366"/>
      <c r="BT221" s="366"/>
      <c r="BU221" s="366"/>
      <c r="BV221" s="366"/>
      <c r="BW221" s="366"/>
      <c r="BX221" s="366"/>
      <c r="BY221" s="367"/>
      <c r="BZ221" s="367"/>
      <c r="CA221" s="367"/>
      <c r="CB221" s="367"/>
    </row>
    <row r="222" spans="1:80" ht="15" customHeight="1" x14ac:dyDescent="0.2">
      <c r="A222" s="677"/>
      <c r="B222" s="408"/>
      <c r="C222" s="367"/>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c r="AE222" s="366"/>
      <c r="AF222" s="366"/>
      <c r="AG222" s="366"/>
      <c r="AH222" s="366"/>
      <c r="AI222" s="366"/>
      <c r="AJ222" s="366"/>
      <c r="AK222" s="366"/>
      <c r="AL222" s="366"/>
      <c r="AM222" s="366"/>
      <c r="AN222" s="366"/>
      <c r="AO222" s="366"/>
      <c r="AP222" s="366"/>
      <c r="AQ222" s="366"/>
      <c r="AR222" s="366"/>
      <c r="AS222" s="366"/>
      <c r="AT222" s="366"/>
      <c r="AU222" s="366"/>
      <c r="AV222" s="366"/>
      <c r="AW222" s="366"/>
      <c r="AX222" s="366"/>
      <c r="AY222" s="366"/>
      <c r="AZ222" s="366"/>
      <c r="BA222" s="366"/>
      <c r="BB222" s="366"/>
      <c r="BC222" s="366"/>
      <c r="BD222" s="366"/>
      <c r="BE222" s="366"/>
      <c r="BF222" s="366"/>
      <c r="BG222" s="366"/>
      <c r="BH222" s="366"/>
      <c r="BI222" s="366"/>
      <c r="BJ222" s="366"/>
      <c r="BK222" s="366"/>
      <c r="BL222" s="366"/>
      <c r="BM222" s="366"/>
      <c r="BN222" s="366"/>
      <c r="BO222" s="366"/>
      <c r="BP222" s="366"/>
      <c r="BQ222" s="366"/>
      <c r="BR222" s="366"/>
      <c r="BS222" s="366"/>
      <c r="BT222" s="366"/>
      <c r="BU222" s="366"/>
      <c r="BV222" s="366"/>
      <c r="BW222" s="366"/>
      <c r="BX222" s="366"/>
      <c r="BY222" s="367"/>
      <c r="BZ222" s="367"/>
      <c r="CA222" s="367"/>
      <c r="CB222" s="367"/>
    </row>
    <row r="223" spans="1:80" ht="14.25" x14ac:dyDescent="0.2">
      <c r="A223" s="529"/>
      <c r="B223" s="408"/>
      <c r="C223" s="367"/>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c r="AE223" s="366"/>
      <c r="AF223" s="366"/>
      <c r="AG223" s="366"/>
      <c r="AH223" s="366"/>
      <c r="AI223" s="366"/>
      <c r="AJ223" s="366"/>
      <c r="AK223" s="366"/>
      <c r="AL223" s="366"/>
      <c r="AM223" s="366"/>
      <c r="AN223" s="366"/>
      <c r="AO223" s="366"/>
      <c r="AP223" s="366"/>
      <c r="AQ223" s="366"/>
      <c r="AR223" s="366"/>
      <c r="AS223" s="366"/>
      <c r="AT223" s="366"/>
      <c r="AU223" s="366"/>
      <c r="AV223" s="366"/>
      <c r="AW223" s="366"/>
      <c r="AX223" s="366"/>
      <c r="AY223" s="366"/>
      <c r="AZ223" s="366"/>
      <c r="BA223" s="366"/>
      <c r="BB223" s="366"/>
      <c r="BC223" s="366"/>
      <c r="BD223" s="366"/>
      <c r="BE223" s="366"/>
      <c r="BF223" s="366"/>
      <c r="BG223" s="366"/>
      <c r="BH223" s="366"/>
      <c r="BI223" s="366"/>
      <c r="BJ223" s="366"/>
      <c r="BK223" s="366"/>
      <c r="BL223" s="366"/>
      <c r="BM223" s="366"/>
      <c r="BN223" s="366"/>
      <c r="BO223" s="366"/>
      <c r="BP223" s="366"/>
      <c r="BQ223" s="366"/>
      <c r="BR223" s="366"/>
      <c r="BS223" s="366"/>
      <c r="BT223" s="366"/>
      <c r="BU223" s="366"/>
      <c r="BV223" s="366"/>
      <c r="BW223" s="366"/>
      <c r="BX223" s="366"/>
      <c r="BY223" s="367"/>
      <c r="BZ223" s="367"/>
      <c r="CA223" s="367"/>
      <c r="CB223" s="367"/>
    </row>
    <row r="224" spans="1:80" ht="14.25" x14ac:dyDescent="0.2">
      <c r="A224" s="675"/>
      <c r="B224" s="408"/>
      <c r="C224" s="367"/>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c r="AE224" s="366"/>
      <c r="AF224" s="366"/>
      <c r="AG224" s="366"/>
      <c r="AH224" s="366"/>
      <c r="AI224" s="366"/>
      <c r="AJ224" s="366"/>
      <c r="AK224" s="366"/>
      <c r="AL224" s="366"/>
      <c r="AM224" s="366"/>
      <c r="AN224" s="366"/>
      <c r="AO224" s="366"/>
      <c r="AP224" s="366"/>
      <c r="AQ224" s="366"/>
      <c r="AR224" s="366"/>
      <c r="AS224" s="366"/>
      <c r="AT224" s="366"/>
      <c r="AU224" s="366"/>
      <c r="AV224" s="366"/>
      <c r="AW224" s="366"/>
      <c r="AX224" s="366"/>
      <c r="AY224" s="366"/>
      <c r="AZ224" s="366"/>
      <c r="BA224" s="366"/>
      <c r="BB224" s="366"/>
      <c r="BC224" s="366"/>
      <c r="BD224" s="366"/>
      <c r="BE224" s="366"/>
      <c r="BF224" s="366"/>
      <c r="BG224" s="366"/>
      <c r="BH224" s="366"/>
      <c r="BI224" s="366"/>
      <c r="BJ224" s="366"/>
      <c r="BK224" s="366"/>
      <c r="BL224" s="366"/>
      <c r="BM224" s="366"/>
      <c r="BN224" s="366"/>
      <c r="BO224" s="366"/>
      <c r="BP224" s="366"/>
      <c r="BQ224" s="366"/>
      <c r="BR224" s="366"/>
      <c r="BS224" s="366"/>
      <c r="BT224" s="366"/>
      <c r="BU224" s="366"/>
      <c r="BV224" s="366"/>
      <c r="BW224" s="366"/>
      <c r="BX224" s="366"/>
      <c r="BY224" s="367"/>
      <c r="BZ224" s="367"/>
      <c r="CA224" s="367"/>
      <c r="CB224" s="367"/>
    </row>
    <row r="225" spans="1:80" ht="14.25" x14ac:dyDescent="0.2">
      <c r="A225" s="529"/>
      <c r="B225" s="408"/>
      <c r="C225" s="367"/>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c r="AE225" s="366"/>
      <c r="AF225" s="366"/>
      <c r="AG225" s="366"/>
      <c r="AH225" s="366"/>
      <c r="AI225" s="366"/>
      <c r="AJ225" s="366"/>
      <c r="AK225" s="366"/>
      <c r="AL225" s="366"/>
      <c r="AM225" s="366"/>
      <c r="AN225" s="366"/>
      <c r="AO225" s="366"/>
      <c r="AP225" s="366"/>
      <c r="AQ225" s="366"/>
      <c r="AR225" s="366"/>
      <c r="AS225" s="366"/>
      <c r="AT225" s="366"/>
      <c r="AU225" s="366"/>
      <c r="AV225" s="366"/>
      <c r="AW225" s="366"/>
      <c r="AX225" s="366"/>
      <c r="AY225" s="366"/>
      <c r="AZ225" s="366"/>
      <c r="BA225" s="366"/>
      <c r="BB225" s="366"/>
      <c r="BC225" s="366"/>
      <c r="BD225" s="366"/>
      <c r="BE225" s="366"/>
      <c r="BF225" s="366"/>
      <c r="BG225" s="366"/>
      <c r="BH225" s="366"/>
      <c r="BI225" s="366"/>
      <c r="BJ225" s="366"/>
      <c r="BK225" s="366"/>
      <c r="BL225" s="366"/>
      <c r="BM225" s="366"/>
      <c r="BN225" s="366"/>
      <c r="BO225" s="366"/>
      <c r="BP225" s="366"/>
      <c r="BQ225" s="366"/>
      <c r="BR225" s="366"/>
      <c r="BS225" s="366"/>
      <c r="BT225" s="366"/>
      <c r="BU225" s="366"/>
      <c r="BV225" s="366"/>
      <c r="BW225" s="366"/>
      <c r="BX225" s="366"/>
      <c r="BY225" s="367"/>
      <c r="BZ225" s="367"/>
      <c r="CA225" s="367"/>
      <c r="CB225" s="367"/>
    </row>
    <row r="226" spans="1:80" ht="14.25" x14ac:dyDescent="0.2">
      <c r="A226" s="675"/>
      <c r="B226" s="408"/>
      <c r="C226" s="367"/>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c r="AE226" s="366"/>
      <c r="AF226" s="366"/>
      <c r="AG226" s="366"/>
      <c r="AH226" s="366"/>
      <c r="AI226" s="366"/>
      <c r="AJ226" s="366"/>
      <c r="AK226" s="366"/>
      <c r="AL226" s="366"/>
      <c r="AM226" s="366"/>
      <c r="AN226" s="366"/>
      <c r="AO226" s="366"/>
      <c r="AP226" s="366"/>
      <c r="AQ226" s="366"/>
      <c r="AR226" s="366"/>
      <c r="AS226" s="366"/>
      <c r="AT226" s="366"/>
      <c r="AU226" s="366"/>
      <c r="AV226" s="366"/>
      <c r="AW226" s="366"/>
      <c r="AX226" s="366"/>
      <c r="AY226" s="366"/>
      <c r="AZ226" s="366"/>
      <c r="BA226" s="366"/>
      <c r="BB226" s="366"/>
      <c r="BC226" s="366"/>
      <c r="BD226" s="366"/>
      <c r="BE226" s="366"/>
      <c r="BF226" s="366"/>
      <c r="BG226" s="366"/>
      <c r="BH226" s="366"/>
      <c r="BI226" s="366"/>
      <c r="BJ226" s="366"/>
      <c r="BK226" s="366"/>
      <c r="BL226" s="366"/>
      <c r="BM226" s="366"/>
      <c r="BN226" s="366"/>
      <c r="BO226" s="366"/>
      <c r="BP226" s="366"/>
      <c r="BQ226" s="366"/>
      <c r="BR226" s="366"/>
      <c r="BS226" s="366"/>
      <c r="BT226" s="366"/>
      <c r="BU226" s="366"/>
      <c r="BV226" s="366"/>
      <c r="BW226" s="366"/>
      <c r="BX226" s="366"/>
      <c r="BY226" s="367"/>
      <c r="BZ226" s="367"/>
      <c r="CA226" s="367"/>
      <c r="CB226" s="367"/>
    </row>
    <row r="227" spans="1:80" ht="14.25" x14ac:dyDescent="0.2">
      <c r="A227" s="529"/>
      <c r="B227" s="408"/>
      <c r="C227" s="367"/>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c r="AE227" s="366"/>
      <c r="AF227" s="366"/>
      <c r="AG227" s="366"/>
      <c r="AH227" s="366"/>
      <c r="AI227" s="366"/>
      <c r="AJ227" s="366"/>
      <c r="AK227" s="366"/>
      <c r="AL227" s="366"/>
      <c r="AM227" s="366"/>
      <c r="AN227" s="366"/>
      <c r="AO227" s="366"/>
      <c r="AP227" s="366"/>
      <c r="AQ227" s="366"/>
      <c r="AR227" s="366"/>
      <c r="AS227" s="366"/>
      <c r="AT227" s="366"/>
      <c r="AU227" s="366"/>
      <c r="AV227" s="366"/>
      <c r="AW227" s="366"/>
      <c r="AX227" s="366"/>
      <c r="AY227" s="366"/>
      <c r="AZ227" s="366"/>
      <c r="BA227" s="366"/>
      <c r="BB227" s="366"/>
      <c r="BC227" s="366"/>
      <c r="BD227" s="366"/>
      <c r="BE227" s="366"/>
      <c r="BF227" s="366"/>
      <c r="BG227" s="366"/>
      <c r="BH227" s="366"/>
      <c r="BI227" s="366"/>
      <c r="BJ227" s="366"/>
      <c r="BK227" s="366"/>
      <c r="BL227" s="366"/>
      <c r="BM227" s="366"/>
      <c r="BN227" s="366"/>
      <c r="BO227" s="366"/>
      <c r="BP227" s="366"/>
      <c r="BQ227" s="366"/>
      <c r="BR227" s="366"/>
      <c r="BS227" s="366"/>
      <c r="BT227" s="366"/>
      <c r="BU227" s="366"/>
      <c r="BV227" s="366"/>
      <c r="BW227" s="366"/>
      <c r="BX227" s="366"/>
      <c r="BY227" s="367"/>
      <c r="BZ227" s="367"/>
      <c r="CA227" s="367"/>
      <c r="CB227" s="367"/>
    </row>
    <row r="228" spans="1:80" ht="14.25" x14ac:dyDescent="0.2">
      <c r="A228" s="529"/>
      <c r="B228" s="408"/>
      <c r="C228" s="367"/>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c r="AE228" s="366"/>
      <c r="AF228" s="366"/>
      <c r="AG228" s="366"/>
      <c r="AH228" s="366"/>
      <c r="AI228" s="366"/>
      <c r="AJ228" s="366"/>
      <c r="AK228" s="366"/>
      <c r="AL228" s="366"/>
      <c r="AM228" s="366"/>
      <c r="AN228" s="366"/>
      <c r="AO228" s="366"/>
      <c r="AP228" s="366"/>
      <c r="AQ228" s="366"/>
      <c r="AR228" s="366"/>
      <c r="AS228" s="366"/>
      <c r="AT228" s="366"/>
      <c r="AU228" s="366"/>
      <c r="AV228" s="366"/>
      <c r="AW228" s="366"/>
      <c r="AX228" s="366"/>
      <c r="AY228" s="366"/>
      <c r="AZ228" s="366"/>
      <c r="BA228" s="366"/>
      <c r="BB228" s="366"/>
      <c r="BC228" s="366"/>
      <c r="BD228" s="366"/>
      <c r="BE228" s="366"/>
      <c r="BF228" s="366"/>
      <c r="BG228" s="366"/>
      <c r="BH228" s="366"/>
      <c r="BI228" s="366"/>
      <c r="BJ228" s="366"/>
      <c r="BK228" s="366"/>
      <c r="BL228" s="366"/>
      <c r="BM228" s="366"/>
      <c r="BN228" s="366"/>
      <c r="BO228" s="366"/>
      <c r="BP228" s="366"/>
      <c r="BQ228" s="366"/>
      <c r="BR228" s="366"/>
      <c r="BS228" s="366"/>
      <c r="BT228" s="366"/>
      <c r="BU228" s="366"/>
      <c r="BV228" s="366"/>
      <c r="BW228" s="366"/>
      <c r="BX228" s="366"/>
      <c r="BY228" s="367"/>
      <c r="BZ228" s="367"/>
      <c r="CA228" s="367"/>
      <c r="CB228" s="367"/>
    </row>
    <row r="229" spans="1:80" ht="14.25" x14ac:dyDescent="0.2">
      <c r="A229" s="676"/>
      <c r="B229" s="408"/>
      <c r="C229" s="367"/>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c r="AH229" s="366"/>
      <c r="AI229" s="366"/>
      <c r="AJ229" s="366"/>
      <c r="AK229" s="366"/>
      <c r="AL229" s="366"/>
      <c r="AM229" s="366"/>
      <c r="AN229" s="366"/>
      <c r="AO229" s="366"/>
      <c r="AP229" s="366"/>
      <c r="AQ229" s="366"/>
      <c r="AR229" s="366"/>
      <c r="AS229" s="366"/>
      <c r="AT229" s="366"/>
      <c r="AU229" s="366"/>
      <c r="AV229" s="366"/>
      <c r="AW229" s="366"/>
      <c r="AX229" s="366"/>
      <c r="AY229" s="366"/>
      <c r="AZ229" s="366"/>
      <c r="BA229" s="366"/>
      <c r="BB229" s="366"/>
      <c r="BC229" s="366"/>
      <c r="BD229" s="366"/>
      <c r="BE229" s="366"/>
      <c r="BF229" s="366"/>
      <c r="BG229" s="366"/>
      <c r="BH229" s="366"/>
      <c r="BI229" s="366"/>
      <c r="BJ229" s="366"/>
      <c r="BK229" s="366"/>
      <c r="BL229" s="366"/>
      <c r="BM229" s="366"/>
      <c r="BN229" s="366"/>
      <c r="BO229" s="366"/>
      <c r="BP229" s="366"/>
      <c r="BQ229" s="366"/>
      <c r="BR229" s="366"/>
      <c r="BS229" s="366"/>
      <c r="BT229" s="366"/>
      <c r="BU229" s="366"/>
      <c r="BV229" s="366"/>
      <c r="BW229" s="366"/>
      <c r="BX229" s="366"/>
      <c r="BY229" s="367"/>
      <c r="BZ229" s="367"/>
      <c r="CA229" s="367"/>
      <c r="CB229" s="367"/>
    </row>
    <row r="230" spans="1:80" ht="14.25" x14ac:dyDescent="0.2">
      <c r="A230" s="678"/>
      <c r="B230" s="425"/>
      <c r="C230" s="367"/>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c r="AH230" s="366"/>
      <c r="AI230" s="366"/>
      <c r="AJ230" s="366"/>
      <c r="AK230" s="366"/>
      <c r="AL230" s="366"/>
      <c r="AM230" s="366"/>
      <c r="AN230" s="366"/>
      <c r="AO230" s="366"/>
      <c r="AP230" s="366"/>
      <c r="AQ230" s="366"/>
      <c r="AR230" s="366"/>
      <c r="AS230" s="366"/>
      <c r="AT230" s="366"/>
      <c r="AU230" s="366"/>
      <c r="AV230" s="366"/>
      <c r="AW230" s="366"/>
      <c r="AX230" s="366"/>
      <c r="AY230" s="366"/>
      <c r="AZ230" s="366"/>
      <c r="BA230" s="366"/>
      <c r="BB230" s="366"/>
      <c r="BC230" s="366"/>
      <c r="BD230" s="366"/>
      <c r="BE230" s="366"/>
      <c r="BF230" s="366"/>
      <c r="BG230" s="366"/>
      <c r="BH230" s="366"/>
      <c r="BI230" s="366"/>
      <c r="BJ230" s="366"/>
      <c r="BK230" s="366"/>
      <c r="BL230" s="366"/>
      <c r="BM230" s="366"/>
      <c r="BN230" s="366"/>
      <c r="BO230" s="366"/>
      <c r="BP230" s="366"/>
      <c r="BQ230" s="366"/>
      <c r="BR230" s="366"/>
      <c r="BS230" s="366"/>
      <c r="BT230" s="366"/>
      <c r="BU230" s="366"/>
      <c r="BV230" s="366"/>
      <c r="BW230" s="366"/>
      <c r="BX230" s="366"/>
      <c r="BY230" s="367"/>
      <c r="BZ230" s="367"/>
      <c r="CA230" s="367"/>
      <c r="CB230" s="367"/>
    </row>
    <row r="231" spans="1:80" s="171" customFormat="1" ht="14.25" x14ac:dyDescent="0.2">
      <c r="A231" s="611"/>
      <c r="B231" s="417"/>
      <c r="C231" s="367"/>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c r="AH231" s="366"/>
      <c r="AI231" s="366"/>
      <c r="AJ231" s="366"/>
      <c r="AK231" s="366"/>
      <c r="AL231" s="366"/>
      <c r="AM231" s="366"/>
      <c r="AN231" s="366"/>
      <c r="AO231" s="366"/>
      <c r="AP231" s="366"/>
      <c r="AQ231" s="366"/>
      <c r="AR231" s="366"/>
      <c r="AS231" s="366"/>
      <c r="AT231" s="366"/>
      <c r="AU231" s="366"/>
      <c r="AV231" s="366"/>
      <c r="AW231" s="366"/>
      <c r="AX231" s="366"/>
      <c r="AY231" s="366"/>
      <c r="AZ231" s="366"/>
      <c r="BA231" s="366"/>
      <c r="BB231" s="366"/>
      <c r="BC231" s="366"/>
      <c r="BD231" s="366"/>
      <c r="BE231" s="366"/>
      <c r="BF231" s="366"/>
      <c r="BG231" s="366"/>
      <c r="BH231" s="366"/>
      <c r="BI231" s="366"/>
      <c r="BJ231" s="366"/>
      <c r="BK231" s="366"/>
      <c r="BL231" s="366"/>
      <c r="BM231" s="366"/>
      <c r="BN231" s="366"/>
      <c r="BO231" s="366"/>
      <c r="BP231" s="366"/>
      <c r="BQ231" s="366"/>
      <c r="BR231" s="366"/>
      <c r="BS231" s="366"/>
      <c r="BT231" s="366"/>
      <c r="BU231" s="366"/>
      <c r="BV231" s="366"/>
      <c r="BW231" s="366"/>
      <c r="BX231" s="366"/>
      <c r="BY231" s="367"/>
      <c r="BZ231" s="367"/>
      <c r="CA231" s="367"/>
      <c r="CB231" s="367"/>
    </row>
    <row r="232" spans="1:80" s="171" customFormat="1" ht="14.25" x14ac:dyDescent="0.2">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c r="AE232" s="366"/>
      <c r="AF232" s="366"/>
      <c r="AG232" s="366"/>
      <c r="AH232" s="366"/>
      <c r="AI232" s="366"/>
      <c r="AJ232" s="366"/>
      <c r="AK232" s="366"/>
      <c r="AL232" s="366"/>
      <c r="AM232" s="366"/>
      <c r="AN232" s="366"/>
      <c r="AO232" s="366"/>
      <c r="AP232" s="366"/>
      <c r="AQ232" s="366"/>
      <c r="AR232" s="366"/>
      <c r="AS232" s="366"/>
      <c r="AT232" s="366"/>
      <c r="AU232" s="366"/>
      <c r="AV232" s="366"/>
      <c r="AW232" s="366"/>
      <c r="AX232" s="366"/>
      <c r="AY232" s="366"/>
      <c r="AZ232" s="366"/>
      <c r="BA232" s="366"/>
      <c r="BB232" s="366"/>
      <c r="BC232" s="366"/>
      <c r="BD232" s="366"/>
      <c r="BE232" s="366"/>
      <c r="BF232" s="366"/>
      <c r="BG232" s="366"/>
      <c r="BH232" s="366"/>
      <c r="BI232" s="366"/>
      <c r="BJ232" s="366"/>
      <c r="BK232" s="366"/>
      <c r="BL232" s="366"/>
      <c r="BM232" s="366"/>
      <c r="BN232" s="366"/>
      <c r="BO232" s="366"/>
      <c r="BP232" s="366"/>
      <c r="BQ232" s="366"/>
      <c r="BR232" s="366"/>
      <c r="BS232" s="366"/>
      <c r="BT232" s="366"/>
      <c r="BU232" s="366"/>
      <c r="BV232" s="366"/>
      <c r="BW232" s="366"/>
      <c r="BX232" s="366"/>
      <c r="BY232" s="367"/>
      <c r="BZ232" s="367"/>
      <c r="CA232" s="367"/>
      <c r="CB232" s="367"/>
    </row>
    <row r="233" spans="1:80" s="171" customFormat="1" ht="14.25" x14ac:dyDescent="0.2">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c r="AE233" s="366"/>
      <c r="AF233" s="366"/>
      <c r="AG233" s="366"/>
      <c r="AH233" s="366"/>
      <c r="AI233" s="366"/>
      <c r="AJ233" s="366"/>
      <c r="AK233" s="366"/>
      <c r="AL233" s="366"/>
      <c r="AM233" s="366"/>
      <c r="AN233" s="366"/>
      <c r="AO233" s="366"/>
      <c r="AP233" s="366"/>
      <c r="AQ233" s="366"/>
      <c r="AR233" s="366"/>
      <c r="AS233" s="366"/>
      <c r="AT233" s="366"/>
      <c r="AU233" s="366"/>
      <c r="AV233" s="366"/>
      <c r="AW233" s="366"/>
      <c r="AX233" s="366"/>
      <c r="AY233" s="366"/>
      <c r="AZ233" s="366"/>
      <c r="BA233" s="366"/>
      <c r="BB233" s="366"/>
      <c r="BC233" s="366"/>
      <c r="BD233" s="366"/>
      <c r="BE233" s="366"/>
      <c r="BF233" s="366"/>
      <c r="BG233" s="366"/>
      <c r="BH233" s="366"/>
      <c r="BI233" s="366"/>
      <c r="BJ233" s="366"/>
      <c r="BK233" s="366"/>
      <c r="BL233" s="366"/>
      <c r="BM233" s="366"/>
      <c r="BN233" s="366"/>
      <c r="BO233" s="366"/>
      <c r="BP233" s="366"/>
      <c r="BQ233" s="366"/>
      <c r="BR233" s="366"/>
      <c r="BS233" s="366"/>
      <c r="BT233" s="366"/>
      <c r="BU233" s="366"/>
      <c r="BV233" s="366"/>
      <c r="BW233" s="366"/>
      <c r="BX233" s="366"/>
      <c r="BY233" s="367"/>
      <c r="BZ233" s="367"/>
      <c r="CA233" s="367"/>
      <c r="CB233" s="367"/>
    </row>
    <row r="234" spans="1:80" s="171" customFormat="1" ht="14.25" x14ac:dyDescent="0.2">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c r="AE234" s="366"/>
      <c r="AF234" s="366"/>
      <c r="AG234" s="366"/>
      <c r="AH234" s="366"/>
      <c r="AI234" s="366"/>
      <c r="AJ234" s="366"/>
      <c r="AK234" s="366"/>
      <c r="AL234" s="366"/>
      <c r="AM234" s="366"/>
      <c r="AN234" s="366"/>
      <c r="AO234" s="366"/>
      <c r="AP234" s="366"/>
      <c r="AQ234" s="366"/>
      <c r="AR234" s="366"/>
      <c r="AS234" s="366"/>
      <c r="AT234" s="366"/>
      <c r="AU234" s="366"/>
      <c r="AV234" s="366"/>
      <c r="AW234" s="366"/>
      <c r="AX234" s="366"/>
      <c r="AY234" s="366"/>
      <c r="AZ234" s="366"/>
      <c r="BA234" s="366"/>
      <c r="BB234" s="366"/>
      <c r="BC234" s="366"/>
      <c r="BD234" s="366"/>
      <c r="BE234" s="366"/>
      <c r="BF234" s="366"/>
      <c r="BG234" s="366"/>
      <c r="BH234" s="366"/>
      <c r="BI234" s="366"/>
      <c r="BJ234" s="366"/>
      <c r="BK234" s="366"/>
      <c r="BL234" s="366"/>
      <c r="BM234" s="366"/>
      <c r="BN234" s="366"/>
      <c r="BO234" s="366"/>
      <c r="BP234" s="366"/>
      <c r="BQ234" s="366"/>
      <c r="BR234" s="366"/>
      <c r="BS234" s="366"/>
      <c r="BT234" s="366"/>
      <c r="BU234" s="366"/>
      <c r="BV234" s="366"/>
      <c r="BW234" s="366"/>
      <c r="BX234" s="366"/>
      <c r="BY234" s="367"/>
      <c r="BZ234" s="367"/>
      <c r="CA234" s="367"/>
      <c r="CB234" s="367"/>
    </row>
    <row r="235" spans="1:80" s="171" customFormat="1" ht="12.75" hidden="1" customHeight="1" x14ac:dyDescent="0.2">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c r="AE235" s="366"/>
      <c r="AF235" s="366"/>
      <c r="AG235" s="366"/>
      <c r="AH235" s="366"/>
      <c r="AI235" s="366"/>
      <c r="AJ235" s="366"/>
      <c r="AK235" s="366"/>
      <c r="AL235" s="366"/>
      <c r="AM235" s="366"/>
      <c r="AN235" s="366"/>
      <c r="AO235" s="366"/>
      <c r="AP235" s="366"/>
      <c r="AQ235" s="366"/>
      <c r="AR235" s="366"/>
      <c r="AS235" s="366"/>
      <c r="AT235" s="366"/>
      <c r="AU235" s="366"/>
      <c r="AV235" s="366"/>
      <c r="AW235" s="366"/>
      <c r="AX235" s="366"/>
      <c r="AY235" s="366"/>
      <c r="AZ235" s="366"/>
      <c r="BA235" s="366"/>
      <c r="BB235" s="366"/>
      <c r="BC235" s="366"/>
      <c r="BD235" s="366"/>
      <c r="BE235" s="366"/>
      <c r="BF235" s="366"/>
      <c r="BG235" s="366"/>
      <c r="BH235" s="366"/>
      <c r="BI235" s="366"/>
      <c r="BJ235" s="366"/>
      <c r="BK235" s="366"/>
      <c r="BL235" s="366"/>
      <c r="BM235" s="366"/>
      <c r="BN235" s="366"/>
      <c r="BO235" s="366"/>
      <c r="BP235" s="366"/>
      <c r="BQ235" s="366"/>
      <c r="BR235" s="366"/>
      <c r="BS235" s="366"/>
      <c r="BT235" s="366"/>
      <c r="BU235" s="366"/>
      <c r="BV235" s="366"/>
      <c r="BW235" s="366"/>
      <c r="BX235" s="366"/>
      <c r="BY235" s="367"/>
      <c r="BZ235" s="367"/>
      <c r="CA235" s="367"/>
      <c r="CB235" s="367"/>
    </row>
    <row r="236" spans="1:80" s="171" customFormat="1" ht="12.75" hidden="1" customHeight="1" x14ac:dyDescent="0.2">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c r="AE236" s="366"/>
      <c r="AF236" s="366"/>
      <c r="AG236" s="366"/>
      <c r="AH236" s="366"/>
      <c r="AI236" s="366"/>
      <c r="AJ236" s="366"/>
      <c r="AK236" s="366"/>
      <c r="AL236" s="366"/>
      <c r="AM236" s="366"/>
      <c r="AN236" s="366"/>
      <c r="AO236" s="366"/>
      <c r="AP236" s="366"/>
      <c r="AQ236" s="366"/>
      <c r="AR236" s="366"/>
      <c r="AS236" s="366"/>
      <c r="AT236" s="366"/>
      <c r="AU236" s="366"/>
      <c r="AV236" s="366"/>
      <c r="AW236" s="366"/>
      <c r="AX236" s="366"/>
      <c r="AY236" s="366"/>
      <c r="AZ236" s="366"/>
      <c r="BA236" s="366"/>
      <c r="BB236" s="366"/>
      <c r="BC236" s="366"/>
      <c r="BD236" s="366"/>
      <c r="BE236" s="366"/>
      <c r="BF236" s="366"/>
      <c r="BG236" s="366"/>
      <c r="BH236" s="366"/>
      <c r="BI236" s="366"/>
      <c r="BJ236" s="366"/>
      <c r="BK236" s="366"/>
      <c r="BL236" s="366"/>
      <c r="BM236" s="366"/>
      <c r="BN236" s="366"/>
      <c r="BO236" s="366"/>
      <c r="BP236" s="366"/>
      <c r="BQ236" s="366"/>
      <c r="BR236" s="366"/>
      <c r="BS236" s="366"/>
      <c r="BT236" s="366"/>
      <c r="BU236" s="366"/>
      <c r="BV236" s="366"/>
      <c r="BW236" s="366"/>
      <c r="BX236" s="366"/>
      <c r="BY236" s="367"/>
      <c r="BZ236" s="367"/>
      <c r="CA236" s="367"/>
      <c r="CB236" s="367"/>
    </row>
    <row r="237" spans="1:80" s="171" customFormat="1" ht="12.75" hidden="1" customHeight="1" x14ac:dyDescent="0.2">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c r="AH237" s="366"/>
      <c r="AI237" s="366"/>
      <c r="AJ237" s="366"/>
      <c r="AK237" s="366"/>
      <c r="AL237" s="366"/>
      <c r="AM237" s="366"/>
      <c r="AN237" s="366"/>
      <c r="AO237" s="366"/>
      <c r="AP237" s="366"/>
      <c r="AQ237" s="366"/>
      <c r="AR237" s="366"/>
      <c r="AS237" s="366"/>
      <c r="AT237" s="366"/>
      <c r="AU237" s="366"/>
      <c r="AV237" s="366"/>
      <c r="AW237" s="366"/>
      <c r="AX237" s="366"/>
      <c r="AY237" s="366"/>
      <c r="AZ237" s="366"/>
      <c r="BA237" s="366"/>
      <c r="BB237" s="366"/>
      <c r="BC237" s="366"/>
      <c r="BD237" s="366"/>
      <c r="BE237" s="366"/>
      <c r="BF237" s="366"/>
      <c r="BG237" s="366"/>
      <c r="BH237" s="366"/>
      <c r="BI237" s="366"/>
      <c r="BJ237" s="366"/>
      <c r="BK237" s="366"/>
      <c r="BL237" s="366"/>
      <c r="BM237" s="366"/>
      <c r="BN237" s="366"/>
      <c r="BO237" s="366"/>
      <c r="BP237" s="366"/>
      <c r="BQ237" s="366"/>
      <c r="BR237" s="366"/>
      <c r="BS237" s="366"/>
      <c r="BT237" s="366"/>
      <c r="BU237" s="366"/>
      <c r="BV237" s="366"/>
      <c r="BW237" s="366"/>
      <c r="BX237" s="366"/>
      <c r="BY237" s="367"/>
      <c r="BZ237" s="367"/>
      <c r="CA237" s="367"/>
      <c r="CB237" s="367"/>
    </row>
    <row r="238" spans="1:80" s="171" customFormat="1" ht="12.75" hidden="1" customHeight="1" x14ac:dyDescent="0.2">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c r="AE238" s="366"/>
      <c r="AF238" s="366"/>
      <c r="AG238" s="366"/>
      <c r="AH238" s="366"/>
      <c r="AI238" s="366"/>
      <c r="AJ238" s="366"/>
      <c r="AK238" s="366"/>
      <c r="AL238" s="366"/>
      <c r="AM238" s="366"/>
      <c r="AN238" s="366"/>
      <c r="AO238" s="366"/>
      <c r="AP238" s="366"/>
      <c r="AQ238" s="366"/>
      <c r="AR238" s="366"/>
      <c r="AS238" s="366"/>
      <c r="AT238" s="366"/>
      <c r="AU238" s="366"/>
      <c r="AV238" s="366"/>
      <c r="AW238" s="366"/>
      <c r="AX238" s="366"/>
      <c r="AY238" s="366"/>
      <c r="AZ238" s="366"/>
      <c r="BA238" s="366"/>
      <c r="BB238" s="366"/>
      <c r="BC238" s="366"/>
      <c r="BD238" s="366"/>
      <c r="BE238" s="366"/>
      <c r="BF238" s="366"/>
      <c r="BG238" s="366"/>
      <c r="BH238" s="366"/>
      <c r="BI238" s="366"/>
      <c r="BJ238" s="366"/>
      <c r="BK238" s="366"/>
      <c r="BL238" s="366"/>
      <c r="BM238" s="366"/>
      <c r="BN238" s="366"/>
      <c r="BO238" s="366"/>
      <c r="BP238" s="366"/>
      <c r="BQ238" s="366"/>
      <c r="BR238" s="366"/>
      <c r="BS238" s="366"/>
      <c r="BT238" s="366"/>
      <c r="BU238" s="366"/>
      <c r="BV238" s="366"/>
      <c r="BW238" s="366"/>
      <c r="BX238" s="366"/>
      <c r="BY238" s="367"/>
      <c r="BZ238" s="367"/>
      <c r="CA238" s="367"/>
      <c r="CB238" s="367"/>
    </row>
    <row r="239" spans="1:80" s="171" customFormat="1" ht="14.25" x14ac:dyDescent="0.2">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c r="AE239" s="366"/>
      <c r="AF239" s="366"/>
      <c r="AG239" s="366"/>
      <c r="AH239" s="366"/>
      <c r="AI239" s="366"/>
      <c r="AJ239" s="366"/>
      <c r="AK239" s="366"/>
      <c r="AL239" s="366"/>
      <c r="AM239" s="366"/>
      <c r="AN239" s="366"/>
      <c r="AO239" s="366"/>
      <c r="AP239" s="366"/>
      <c r="AQ239" s="366"/>
      <c r="AR239" s="366"/>
      <c r="AS239" s="366"/>
      <c r="AT239" s="366"/>
      <c r="AU239" s="366"/>
      <c r="AV239" s="366"/>
      <c r="AW239" s="366"/>
      <c r="AX239" s="366"/>
      <c r="AY239" s="366"/>
      <c r="AZ239" s="366"/>
      <c r="BA239" s="366"/>
      <c r="BB239" s="366"/>
      <c r="BC239" s="366"/>
      <c r="BD239" s="366"/>
      <c r="BE239" s="366"/>
      <c r="BF239" s="366"/>
      <c r="BG239" s="366"/>
      <c r="BH239" s="366"/>
      <c r="BI239" s="366"/>
      <c r="BJ239" s="366"/>
      <c r="BK239" s="366"/>
      <c r="BL239" s="366"/>
      <c r="BM239" s="366"/>
      <c r="BN239" s="366"/>
      <c r="BO239" s="366"/>
      <c r="BP239" s="366"/>
      <c r="BQ239" s="366"/>
      <c r="BR239" s="366"/>
      <c r="BS239" s="366"/>
      <c r="BT239" s="366"/>
      <c r="BU239" s="366"/>
      <c r="BV239" s="366"/>
      <c r="BW239" s="366"/>
      <c r="BX239" s="366"/>
      <c r="BY239" s="367"/>
      <c r="BZ239" s="367"/>
      <c r="CA239" s="367"/>
      <c r="CB239" s="367"/>
    </row>
    <row r="240" spans="1:80" ht="14.25" x14ac:dyDescent="0.2">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c r="AE240" s="366"/>
      <c r="AF240" s="366"/>
      <c r="AG240" s="366"/>
      <c r="AH240" s="366"/>
      <c r="AI240" s="366"/>
      <c r="AJ240" s="366"/>
      <c r="AK240" s="366"/>
      <c r="AL240" s="366"/>
      <c r="AM240" s="366"/>
      <c r="AN240" s="366"/>
      <c r="AO240" s="366"/>
      <c r="AP240" s="366"/>
      <c r="AQ240" s="366"/>
      <c r="AR240" s="366"/>
      <c r="AS240" s="366"/>
      <c r="AT240" s="366"/>
      <c r="AU240" s="366"/>
      <c r="AV240" s="366"/>
      <c r="AW240" s="366"/>
      <c r="AX240" s="366"/>
      <c r="AY240" s="366"/>
      <c r="AZ240" s="366"/>
      <c r="BA240" s="366"/>
      <c r="BB240" s="366"/>
      <c r="BC240" s="366"/>
      <c r="BD240" s="366"/>
      <c r="BE240" s="366"/>
      <c r="BF240" s="366"/>
      <c r="BG240" s="366"/>
      <c r="BH240" s="366"/>
      <c r="BI240" s="366"/>
      <c r="BJ240" s="366"/>
      <c r="BK240" s="366"/>
      <c r="BL240" s="366"/>
      <c r="BM240" s="366"/>
      <c r="BN240" s="366"/>
      <c r="BO240" s="366"/>
      <c r="BP240" s="366"/>
      <c r="BQ240" s="366"/>
      <c r="BR240" s="366"/>
      <c r="BS240" s="366"/>
      <c r="BT240" s="366"/>
      <c r="BU240" s="366"/>
      <c r="BV240" s="366"/>
      <c r="BW240" s="366"/>
      <c r="BX240" s="366"/>
      <c r="BY240" s="367"/>
      <c r="BZ240" s="367"/>
      <c r="CA240" s="367"/>
      <c r="CB240" s="367"/>
    </row>
    <row r="241" spans="1:80" ht="14.25" x14ac:dyDescent="0.2">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c r="AI241" s="366"/>
      <c r="AJ241" s="366"/>
      <c r="AK241" s="366"/>
      <c r="AL241" s="366"/>
      <c r="AM241" s="366"/>
      <c r="AN241" s="366"/>
      <c r="AO241" s="366"/>
      <c r="AP241" s="366"/>
      <c r="AQ241" s="366"/>
      <c r="AR241" s="366"/>
      <c r="AS241" s="366"/>
      <c r="AT241" s="366"/>
      <c r="AU241" s="366"/>
      <c r="AV241" s="366"/>
      <c r="AW241" s="366"/>
      <c r="AX241" s="366"/>
      <c r="AY241" s="366"/>
      <c r="AZ241" s="366"/>
      <c r="BA241" s="366"/>
      <c r="BB241" s="366"/>
      <c r="BC241" s="366"/>
      <c r="BD241" s="366"/>
      <c r="BE241" s="366"/>
      <c r="BF241" s="366"/>
      <c r="BG241" s="366"/>
      <c r="BH241" s="366"/>
      <c r="BI241" s="366"/>
      <c r="BJ241" s="366"/>
      <c r="BK241" s="366"/>
      <c r="BL241" s="366"/>
      <c r="BM241" s="366"/>
      <c r="BN241" s="366"/>
      <c r="BO241" s="366"/>
      <c r="BP241" s="366"/>
      <c r="BQ241" s="366"/>
      <c r="BR241" s="366"/>
      <c r="BS241" s="366"/>
      <c r="BT241" s="366"/>
      <c r="BU241" s="366"/>
      <c r="BV241" s="366"/>
      <c r="BW241" s="366"/>
      <c r="BX241" s="366"/>
      <c r="BY241" s="367"/>
      <c r="BZ241" s="367"/>
      <c r="CA241" s="367"/>
      <c r="CB241" s="367"/>
    </row>
    <row r="242" spans="1:80" ht="14.25" x14ac:dyDescent="0.2">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c r="AE242" s="366"/>
      <c r="AF242" s="366"/>
      <c r="AG242" s="366"/>
      <c r="AH242" s="366"/>
      <c r="AI242" s="366"/>
      <c r="AJ242" s="366"/>
      <c r="AK242" s="366"/>
      <c r="AL242" s="366"/>
      <c r="AM242" s="366"/>
      <c r="AN242" s="366"/>
      <c r="AO242" s="366"/>
      <c r="AP242" s="366"/>
      <c r="AQ242" s="366"/>
      <c r="AR242" s="366"/>
      <c r="AS242" s="366"/>
      <c r="AT242" s="366"/>
      <c r="AU242" s="366"/>
      <c r="AV242" s="366"/>
      <c r="AW242" s="366"/>
      <c r="AX242" s="366"/>
      <c r="AY242" s="366"/>
      <c r="AZ242" s="366"/>
      <c r="BA242" s="366"/>
      <c r="BB242" s="366"/>
      <c r="BC242" s="366"/>
      <c r="BD242" s="366"/>
      <c r="BE242" s="366"/>
      <c r="BF242" s="366"/>
      <c r="BG242" s="366"/>
      <c r="BH242" s="366"/>
      <c r="BI242" s="366"/>
      <c r="BJ242" s="366"/>
      <c r="BK242" s="366"/>
      <c r="BL242" s="366"/>
      <c r="BM242" s="366"/>
      <c r="BN242" s="366"/>
      <c r="BO242" s="366"/>
      <c r="BP242" s="366"/>
      <c r="BQ242" s="366"/>
      <c r="BR242" s="366"/>
      <c r="BS242" s="366"/>
      <c r="BT242" s="366"/>
      <c r="BU242" s="366"/>
      <c r="BV242" s="366"/>
      <c r="BW242" s="366"/>
      <c r="BX242" s="366"/>
      <c r="BY242" s="367"/>
      <c r="BZ242" s="367"/>
      <c r="CA242" s="367"/>
      <c r="CB242" s="367"/>
    </row>
    <row r="243" spans="1:80" ht="14.25" x14ac:dyDescent="0.2">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c r="AE243" s="366"/>
      <c r="AF243" s="366"/>
      <c r="AG243" s="366"/>
      <c r="AH243" s="366"/>
      <c r="AI243" s="366"/>
      <c r="AJ243" s="366"/>
      <c r="AK243" s="366"/>
      <c r="AL243" s="366"/>
      <c r="AM243" s="366"/>
      <c r="AN243" s="366"/>
      <c r="AO243" s="366"/>
      <c r="AP243" s="366"/>
      <c r="AQ243" s="366"/>
      <c r="AR243" s="366"/>
      <c r="AS243" s="366"/>
      <c r="AT243" s="366"/>
      <c r="AU243" s="366"/>
      <c r="AV243" s="366"/>
      <c r="AW243" s="366"/>
      <c r="AX243" s="366"/>
      <c r="AY243" s="366"/>
      <c r="AZ243" s="366"/>
      <c r="BA243" s="366"/>
      <c r="BB243" s="366"/>
      <c r="BC243" s="366"/>
      <c r="BD243" s="366"/>
      <c r="BE243" s="366"/>
      <c r="BF243" s="366"/>
      <c r="BG243" s="366"/>
      <c r="BH243" s="366"/>
      <c r="BI243" s="366"/>
      <c r="BJ243" s="366"/>
      <c r="BK243" s="366"/>
      <c r="BL243" s="366"/>
      <c r="BM243" s="366"/>
      <c r="BN243" s="366"/>
      <c r="BO243" s="366"/>
      <c r="BP243" s="366"/>
      <c r="BQ243" s="366"/>
      <c r="BR243" s="366"/>
      <c r="BS243" s="366"/>
      <c r="BT243" s="366"/>
      <c r="BU243" s="366"/>
      <c r="BV243" s="366"/>
      <c r="BW243" s="366"/>
      <c r="BX243" s="366"/>
      <c r="BY243" s="367"/>
      <c r="BZ243" s="367"/>
      <c r="CA243" s="367"/>
      <c r="CB243" s="367"/>
    </row>
    <row r="244" spans="1:80" ht="14.25" x14ac:dyDescent="0.2">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c r="AE244" s="366"/>
      <c r="AF244" s="366"/>
      <c r="AG244" s="366"/>
      <c r="AH244" s="366"/>
      <c r="AI244" s="366"/>
      <c r="AJ244" s="366"/>
      <c r="AK244" s="366"/>
      <c r="AL244" s="366"/>
      <c r="AM244" s="366"/>
      <c r="AN244" s="366"/>
      <c r="AO244" s="366"/>
      <c r="AP244" s="366"/>
      <c r="AQ244" s="366"/>
      <c r="AR244" s="366"/>
      <c r="AS244" s="366"/>
      <c r="AT244" s="366"/>
      <c r="AU244" s="366"/>
      <c r="AV244" s="366"/>
      <c r="AW244" s="366"/>
      <c r="AX244" s="366"/>
      <c r="AY244" s="366"/>
      <c r="AZ244" s="366"/>
      <c r="BA244" s="366"/>
      <c r="BB244" s="366"/>
      <c r="BC244" s="366"/>
      <c r="BD244" s="366"/>
      <c r="BE244" s="366"/>
      <c r="BF244" s="366"/>
      <c r="BG244" s="366"/>
      <c r="BH244" s="366"/>
      <c r="BI244" s="366"/>
      <c r="BJ244" s="366"/>
      <c r="BK244" s="366"/>
      <c r="BL244" s="366"/>
      <c r="BM244" s="366"/>
      <c r="BN244" s="366"/>
      <c r="BO244" s="366"/>
      <c r="BP244" s="366"/>
      <c r="BQ244" s="366"/>
      <c r="BR244" s="366"/>
      <c r="BS244" s="366"/>
      <c r="BT244" s="366"/>
      <c r="BU244" s="366"/>
      <c r="BV244" s="366"/>
      <c r="BW244" s="366"/>
      <c r="BX244" s="366"/>
      <c r="BY244" s="367"/>
      <c r="BZ244" s="367"/>
      <c r="CA244" s="367"/>
      <c r="CB244" s="367"/>
    </row>
    <row r="245" spans="1:80" ht="14.25" x14ac:dyDescent="0.2">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6"/>
      <c r="AG245" s="366"/>
      <c r="AH245" s="366"/>
      <c r="AI245" s="366"/>
      <c r="AJ245" s="366"/>
      <c r="AK245" s="366"/>
      <c r="AL245" s="366"/>
      <c r="AM245" s="366"/>
      <c r="AN245" s="366"/>
      <c r="AO245" s="366"/>
      <c r="AP245" s="366"/>
      <c r="AQ245" s="366"/>
      <c r="AR245" s="366"/>
      <c r="AS245" s="366"/>
      <c r="AT245" s="366"/>
      <c r="AU245" s="366"/>
      <c r="AV245" s="366"/>
      <c r="AW245" s="366"/>
      <c r="AX245" s="366"/>
      <c r="AY245" s="366"/>
      <c r="AZ245" s="366"/>
      <c r="BA245" s="366"/>
      <c r="BB245" s="366"/>
      <c r="BC245" s="366"/>
      <c r="BD245" s="366"/>
      <c r="BE245" s="366"/>
      <c r="BF245" s="366"/>
      <c r="BG245" s="366"/>
      <c r="BH245" s="366"/>
      <c r="BI245" s="366"/>
      <c r="BJ245" s="366"/>
      <c r="BK245" s="366"/>
      <c r="BL245" s="366"/>
      <c r="BM245" s="366"/>
      <c r="BN245" s="366"/>
      <c r="BO245" s="366"/>
      <c r="BP245" s="366"/>
      <c r="BQ245" s="366"/>
      <c r="BR245" s="366"/>
      <c r="BS245" s="366"/>
      <c r="BT245" s="366"/>
      <c r="BU245" s="366"/>
      <c r="BV245" s="366"/>
      <c r="BW245" s="366"/>
      <c r="BX245" s="366"/>
      <c r="BY245" s="367"/>
      <c r="BZ245" s="367"/>
      <c r="CA245" s="367"/>
      <c r="CB245" s="367"/>
    </row>
    <row r="246" spans="1:80" ht="14.25" x14ac:dyDescent="0.2">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c r="AE246" s="366"/>
      <c r="AF246" s="366"/>
      <c r="AG246" s="366"/>
      <c r="AH246" s="366"/>
      <c r="AI246" s="366"/>
      <c r="AJ246" s="366"/>
      <c r="AK246" s="366"/>
      <c r="AL246" s="366"/>
      <c r="AM246" s="366"/>
      <c r="AN246" s="366"/>
      <c r="AO246" s="366"/>
      <c r="AP246" s="366"/>
      <c r="AQ246" s="366"/>
      <c r="AR246" s="366"/>
      <c r="AS246" s="366"/>
      <c r="AT246" s="366"/>
      <c r="AU246" s="366"/>
      <c r="AV246" s="366"/>
      <c r="AW246" s="366"/>
      <c r="AX246" s="366"/>
      <c r="AY246" s="366"/>
      <c r="AZ246" s="366"/>
      <c r="BA246" s="366"/>
      <c r="BB246" s="366"/>
      <c r="BC246" s="366"/>
      <c r="BD246" s="366"/>
      <c r="BE246" s="366"/>
      <c r="BF246" s="366"/>
      <c r="BG246" s="366"/>
      <c r="BH246" s="366"/>
      <c r="BI246" s="366"/>
      <c r="BJ246" s="366"/>
      <c r="BK246" s="366"/>
      <c r="BL246" s="366"/>
      <c r="BM246" s="366"/>
      <c r="BN246" s="366"/>
      <c r="BO246" s="366"/>
      <c r="BP246" s="366"/>
      <c r="BQ246" s="366"/>
      <c r="BR246" s="366"/>
      <c r="BS246" s="366"/>
      <c r="BT246" s="366"/>
      <c r="BU246" s="366"/>
      <c r="BV246" s="366"/>
      <c r="BW246" s="366"/>
      <c r="BX246" s="366"/>
      <c r="BY246" s="367"/>
      <c r="BZ246" s="367"/>
      <c r="CA246" s="367"/>
      <c r="CB246" s="367"/>
    </row>
    <row r="247" spans="1:80" ht="14.25" x14ac:dyDescent="0.2">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c r="AE247" s="366"/>
      <c r="AF247" s="366"/>
      <c r="AG247" s="366"/>
      <c r="AH247" s="366"/>
      <c r="AI247" s="366"/>
      <c r="AJ247" s="366"/>
      <c r="AK247" s="366"/>
      <c r="AL247" s="366"/>
      <c r="AM247" s="366"/>
      <c r="AN247" s="366"/>
      <c r="AO247" s="366"/>
      <c r="AP247" s="366"/>
      <c r="AQ247" s="366"/>
      <c r="AR247" s="366"/>
      <c r="AS247" s="366"/>
      <c r="AT247" s="366"/>
      <c r="AU247" s="366"/>
      <c r="AV247" s="366"/>
      <c r="AW247" s="366"/>
      <c r="AX247" s="366"/>
      <c r="AY247" s="366"/>
      <c r="AZ247" s="366"/>
      <c r="BA247" s="366"/>
      <c r="BB247" s="366"/>
      <c r="BC247" s="366"/>
      <c r="BD247" s="366"/>
      <c r="BE247" s="366"/>
      <c r="BF247" s="366"/>
      <c r="BG247" s="366"/>
      <c r="BH247" s="366"/>
      <c r="BI247" s="366"/>
      <c r="BJ247" s="366"/>
      <c r="BK247" s="366"/>
      <c r="BL247" s="366"/>
      <c r="BM247" s="366"/>
      <c r="BN247" s="366"/>
      <c r="BO247" s="366"/>
      <c r="BP247" s="366"/>
      <c r="BQ247" s="366"/>
      <c r="BR247" s="366"/>
      <c r="BS247" s="366"/>
      <c r="BT247" s="366"/>
      <c r="BU247" s="366"/>
      <c r="BV247" s="366"/>
      <c r="BW247" s="366"/>
      <c r="BX247" s="366"/>
      <c r="BY247" s="367"/>
      <c r="BZ247" s="367"/>
      <c r="CA247" s="367"/>
      <c r="CB247" s="367"/>
    </row>
    <row r="248" spans="1:80" ht="14.25" x14ac:dyDescent="0.2">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c r="AI248" s="366"/>
      <c r="AJ248" s="366"/>
      <c r="AK248" s="366"/>
      <c r="AL248" s="366"/>
      <c r="AM248" s="366"/>
      <c r="AN248" s="366"/>
      <c r="AO248" s="366"/>
      <c r="AP248" s="366"/>
      <c r="AQ248" s="366"/>
      <c r="AR248" s="366"/>
      <c r="AS248" s="366"/>
      <c r="AT248" s="366"/>
      <c r="AU248" s="366"/>
      <c r="AV248" s="366"/>
      <c r="AW248" s="366"/>
      <c r="AX248" s="366"/>
      <c r="AY248" s="366"/>
      <c r="AZ248" s="366"/>
      <c r="BA248" s="366"/>
      <c r="BB248" s="366"/>
      <c r="BC248" s="366"/>
      <c r="BD248" s="366"/>
      <c r="BE248" s="366"/>
      <c r="BF248" s="366"/>
      <c r="BG248" s="366"/>
      <c r="BH248" s="366"/>
      <c r="BI248" s="366"/>
      <c r="BJ248" s="366"/>
      <c r="BK248" s="366"/>
      <c r="BL248" s="366"/>
      <c r="BM248" s="366"/>
      <c r="BN248" s="366"/>
      <c r="BO248" s="366"/>
      <c r="BP248" s="366"/>
      <c r="BQ248" s="366"/>
      <c r="BR248" s="366"/>
      <c r="BS248" s="366"/>
      <c r="BT248" s="366"/>
      <c r="BU248" s="366"/>
      <c r="BV248" s="366"/>
      <c r="BW248" s="366"/>
      <c r="BX248" s="366"/>
      <c r="BY248" s="367"/>
      <c r="BZ248" s="367"/>
      <c r="CA248" s="367"/>
      <c r="CB248" s="367"/>
    </row>
    <row r="249" spans="1:80" ht="14.25" x14ac:dyDescent="0.2">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c r="AE249" s="366"/>
      <c r="AF249" s="366"/>
      <c r="AG249" s="366"/>
      <c r="AH249" s="366"/>
      <c r="AI249" s="366"/>
      <c r="AJ249" s="366"/>
      <c r="AK249" s="366"/>
      <c r="AL249" s="366"/>
      <c r="AM249" s="366"/>
      <c r="AN249" s="366"/>
      <c r="AO249" s="366"/>
      <c r="AP249" s="366"/>
      <c r="AQ249" s="366"/>
      <c r="AR249" s="366"/>
      <c r="AS249" s="366"/>
      <c r="AT249" s="366"/>
      <c r="AU249" s="366"/>
      <c r="AV249" s="366"/>
      <c r="AW249" s="366"/>
      <c r="AX249" s="366"/>
      <c r="AY249" s="366"/>
      <c r="AZ249" s="366"/>
      <c r="BA249" s="366"/>
      <c r="BB249" s="366"/>
      <c r="BC249" s="366"/>
      <c r="BD249" s="366"/>
      <c r="BE249" s="366"/>
      <c r="BF249" s="366"/>
      <c r="BG249" s="366"/>
      <c r="BH249" s="366"/>
      <c r="BI249" s="366"/>
      <c r="BJ249" s="366"/>
      <c r="BK249" s="366"/>
      <c r="BL249" s="366"/>
      <c r="BM249" s="366"/>
      <c r="BN249" s="366"/>
      <c r="BO249" s="366"/>
      <c r="BP249" s="366"/>
      <c r="BQ249" s="366"/>
      <c r="BR249" s="366"/>
      <c r="BS249" s="366"/>
      <c r="BT249" s="366"/>
      <c r="BU249" s="366"/>
      <c r="BV249" s="366"/>
      <c r="BW249" s="366"/>
      <c r="BX249" s="366"/>
      <c r="BY249" s="367"/>
      <c r="BZ249" s="367"/>
      <c r="CA249" s="367"/>
      <c r="CB249" s="367"/>
    </row>
    <row r="250" spans="1:80" ht="14.25" x14ac:dyDescent="0.2">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c r="AH250" s="366"/>
      <c r="AI250" s="366"/>
      <c r="AJ250" s="366"/>
      <c r="AK250" s="366"/>
      <c r="AL250" s="366"/>
      <c r="AM250" s="366"/>
      <c r="AN250" s="366"/>
      <c r="AO250" s="366"/>
      <c r="AP250" s="366"/>
      <c r="AQ250" s="366"/>
      <c r="AR250" s="366"/>
      <c r="AS250" s="366"/>
      <c r="AT250" s="366"/>
      <c r="AU250" s="366"/>
      <c r="AV250" s="366"/>
      <c r="AW250" s="366"/>
      <c r="AX250" s="366"/>
      <c r="AY250" s="366"/>
      <c r="AZ250" s="366"/>
      <c r="BA250" s="366"/>
      <c r="BB250" s="366"/>
      <c r="BC250" s="366"/>
      <c r="BD250" s="366"/>
      <c r="BE250" s="366"/>
      <c r="BF250" s="366"/>
      <c r="BG250" s="366"/>
      <c r="BH250" s="366"/>
      <c r="BI250" s="366"/>
      <c r="BJ250" s="366"/>
      <c r="BK250" s="366"/>
      <c r="BL250" s="366"/>
      <c r="BM250" s="366"/>
      <c r="BN250" s="366"/>
      <c r="BO250" s="366"/>
      <c r="BP250" s="366"/>
      <c r="BQ250" s="366"/>
      <c r="BR250" s="366"/>
      <c r="BS250" s="366"/>
      <c r="BT250" s="366"/>
      <c r="BU250" s="366"/>
      <c r="BV250" s="366"/>
      <c r="BW250" s="366"/>
      <c r="BX250" s="366"/>
      <c r="BY250" s="367"/>
      <c r="BZ250" s="367"/>
      <c r="CA250" s="367"/>
      <c r="CB250" s="367"/>
    </row>
    <row r="251" spans="1:80" ht="14.25" x14ac:dyDescent="0.2">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c r="AH251" s="366"/>
      <c r="AI251" s="366"/>
      <c r="AJ251" s="366"/>
      <c r="AK251" s="366"/>
      <c r="AL251" s="366"/>
      <c r="AM251" s="366"/>
      <c r="AN251" s="366"/>
      <c r="AO251" s="366"/>
      <c r="AP251" s="366"/>
      <c r="AQ251" s="366"/>
      <c r="AR251" s="366"/>
      <c r="AS251" s="366"/>
      <c r="AT251" s="366"/>
      <c r="AU251" s="366"/>
      <c r="AV251" s="366"/>
      <c r="AW251" s="366"/>
      <c r="AX251" s="366"/>
      <c r="AY251" s="366"/>
      <c r="AZ251" s="366"/>
      <c r="BA251" s="366"/>
      <c r="BB251" s="366"/>
      <c r="BC251" s="366"/>
      <c r="BD251" s="366"/>
      <c r="BE251" s="366"/>
      <c r="BF251" s="366"/>
      <c r="BG251" s="366"/>
      <c r="BH251" s="366"/>
      <c r="BI251" s="366"/>
      <c r="BJ251" s="366"/>
      <c r="BK251" s="366"/>
      <c r="BL251" s="366"/>
      <c r="BM251" s="366"/>
      <c r="BN251" s="366"/>
      <c r="BO251" s="366"/>
      <c r="BP251" s="366"/>
      <c r="BQ251" s="366"/>
      <c r="BR251" s="366"/>
      <c r="BS251" s="366"/>
      <c r="BT251" s="366"/>
      <c r="BU251" s="366"/>
      <c r="BV251" s="366"/>
      <c r="BW251" s="366"/>
      <c r="BX251" s="366"/>
      <c r="BY251" s="367"/>
      <c r="BZ251" s="367"/>
      <c r="CA251" s="367"/>
      <c r="CB251" s="367"/>
    </row>
    <row r="252" spans="1:80" ht="14.25" x14ac:dyDescent="0.2">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c r="AE252" s="366"/>
      <c r="AF252" s="366"/>
      <c r="AG252" s="366"/>
      <c r="AH252" s="366"/>
      <c r="AI252" s="366"/>
      <c r="AJ252" s="366"/>
      <c r="AK252" s="366"/>
      <c r="AL252" s="366"/>
      <c r="AM252" s="366"/>
      <c r="AN252" s="366"/>
      <c r="AO252" s="366"/>
      <c r="AP252" s="366"/>
      <c r="AQ252" s="366"/>
      <c r="AR252" s="366"/>
      <c r="AS252" s="366"/>
      <c r="AT252" s="366"/>
      <c r="AU252" s="366"/>
      <c r="AV252" s="366"/>
      <c r="AW252" s="366"/>
      <c r="AX252" s="366"/>
      <c r="AY252" s="366"/>
      <c r="AZ252" s="366"/>
      <c r="BA252" s="366"/>
      <c r="BB252" s="366"/>
      <c r="BC252" s="366"/>
      <c r="BD252" s="366"/>
      <c r="BE252" s="366"/>
      <c r="BF252" s="366"/>
      <c r="BG252" s="366"/>
      <c r="BH252" s="366"/>
      <c r="BI252" s="366"/>
      <c r="BJ252" s="366"/>
      <c r="BK252" s="366"/>
      <c r="BL252" s="366"/>
      <c r="BM252" s="366"/>
      <c r="BN252" s="366"/>
      <c r="BO252" s="366"/>
      <c r="BP252" s="366"/>
      <c r="BQ252" s="366"/>
      <c r="BR252" s="366"/>
      <c r="BS252" s="366"/>
      <c r="BT252" s="366"/>
      <c r="BU252" s="366"/>
      <c r="BV252" s="366"/>
      <c r="BW252" s="366"/>
      <c r="BX252" s="366"/>
      <c r="BY252" s="367"/>
      <c r="BZ252" s="367"/>
      <c r="CA252" s="367"/>
      <c r="CB252" s="367"/>
    </row>
    <row r="253" spans="1:80" ht="14.25" x14ac:dyDescent="0.2">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c r="AH253" s="366"/>
      <c r="AI253" s="366"/>
      <c r="AJ253" s="366"/>
      <c r="AK253" s="366"/>
      <c r="AL253" s="366"/>
      <c r="AM253" s="366"/>
      <c r="AN253" s="366"/>
      <c r="AO253" s="366"/>
      <c r="AP253" s="366"/>
      <c r="AQ253" s="366"/>
      <c r="AR253" s="366"/>
      <c r="AS253" s="366"/>
      <c r="AT253" s="366"/>
      <c r="AU253" s="366"/>
      <c r="AV253" s="366"/>
      <c r="AW253" s="366"/>
      <c r="AX253" s="366"/>
      <c r="AY253" s="366"/>
      <c r="AZ253" s="366"/>
      <c r="BA253" s="366"/>
      <c r="BB253" s="366"/>
      <c r="BC253" s="366"/>
      <c r="BD253" s="366"/>
      <c r="BE253" s="366"/>
      <c r="BF253" s="366"/>
      <c r="BG253" s="366"/>
      <c r="BH253" s="366"/>
      <c r="BI253" s="366"/>
      <c r="BJ253" s="366"/>
      <c r="BK253" s="366"/>
      <c r="BL253" s="366"/>
      <c r="BM253" s="366"/>
      <c r="BN253" s="366"/>
      <c r="BO253" s="366"/>
      <c r="BP253" s="366"/>
      <c r="BQ253" s="366"/>
      <c r="BR253" s="366"/>
      <c r="BS253" s="366"/>
      <c r="BT253" s="366"/>
      <c r="BU253" s="366"/>
      <c r="BV253" s="366"/>
      <c r="BW253" s="366"/>
      <c r="BX253" s="366"/>
      <c r="BY253" s="367"/>
      <c r="BZ253" s="367"/>
      <c r="CA253" s="367"/>
      <c r="CB253" s="367"/>
    </row>
    <row r="254" spans="1:80" ht="14.25" x14ac:dyDescent="0.2">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c r="AE254" s="366"/>
      <c r="AF254" s="366"/>
      <c r="AG254" s="366"/>
      <c r="AH254" s="366"/>
      <c r="AI254" s="366"/>
      <c r="AJ254" s="366"/>
      <c r="AK254" s="366"/>
      <c r="AL254" s="366"/>
      <c r="AM254" s="366"/>
      <c r="AN254" s="366"/>
      <c r="AO254" s="366"/>
      <c r="AP254" s="366"/>
      <c r="AQ254" s="366"/>
      <c r="AR254" s="366"/>
      <c r="AS254" s="366"/>
      <c r="AT254" s="366"/>
      <c r="AU254" s="366"/>
      <c r="AV254" s="366"/>
      <c r="AW254" s="366"/>
      <c r="AX254" s="366"/>
      <c r="AY254" s="366"/>
      <c r="AZ254" s="366"/>
      <c r="BA254" s="366"/>
      <c r="BB254" s="366"/>
      <c r="BC254" s="366"/>
      <c r="BD254" s="366"/>
      <c r="BE254" s="366"/>
      <c r="BF254" s="366"/>
      <c r="BG254" s="366"/>
      <c r="BH254" s="366"/>
      <c r="BI254" s="366"/>
      <c r="BJ254" s="366"/>
      <c r="BK254" s="366"/>
      <c r="BL254" s="366"/>
      <c r="BM254" s="366"/>
      <c r="BN254" s="366"/>
      <c r="BO254" s="366"/>
      <c r="BP254" s="366"/>
      <c r="BQ254" s="366"/>
      <c r="BR254" s="366"/>
      <c r="BS254" s="366"/>
      <c r="BT254" s="366"/>
      <c r="BU254" s="366"/>
      <c r="BV254" s="366"/>
      <c r="BW254" s="366"/>
      <c r="BX254" s="366"/>
      <c r="BY254" s="367"/>
      <c r="BZ254" s="367"/>
      <c r="CA254" s="367"/>
      <c r="CB254" s="367"/>
    </row>
    <row r="255" spans="1:80" ht="14.25" x14ac:dyDescent="0.2">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c r="AE255" s="366"/>
      <c r="AF255" s="366"/>
      <c r="AG255" s="366"/>
      <c r="AH255" s="366"/>
      <c r="AI255" s="366"/>
      <c r="AJ255" s="366"/>
      <c r="AK255" s="366"/>
      <c r="AL255" s="366"/>
      <c r="AM255" s="366"/>
      <c r="AN255" s="366"/>
      <c r="AO255" s="366"/>
      <c r="AP255" s="366"/>
      <c r="AQ255" s="366"/>
      <c r="AR255" s="366"/>
      <c r="AS255" s="366"/>
      <c r="AT255" s="366"/>
      <c r="AU255" s="366"/>
      <c r="AV255" s="366"/>
      <c r="AW255" s="366"/>
      <c r="AX255" s="366"/>
      <c r="AY255" s="366"/>
      <c r="AZ255" s="366"/>
      <c r="BA255" s="366"/>
      <c r="BB255" s="366"/>
      <c r="BC255" s="366"/>
      <c r="BD255" s="366"/>
      <c r="BE255" s="366"/>
      <c r="BF255" s="366"/>
      <c r="BG255" s="366"/>
      <c r="BH255" s="366"/>
      <c r="BI255" s="366"/>
      <c r="BJ255" s="366"/>
      <c r="BK255" s="366"/>
      <c r="BL255" s="366"/>
      <c r="BM255" s="366"/>
      <c r="BN255" s="366"/>
      <c r="BO255" s="366"/>
      <c r="BP255" s="366"/>
      <c r="BQ255" s="366"/>
      <c r="BR255" s="366"/>
      <c r="BS255" s="366"/>
      <c r="BT255" s="366"/>
      <c r="BU255" s="366"/>
      <c r="BV255" s="366"/>
      <c r="BW255" s="366"/>
      <c r="BX255" s="366"/>
      <c r="BY255" s="367"/>
      <c r="BZ255" s="367"/>
      <c r="CA255" s="367"/>
      <c r="CB255" s="367"/>
    </row>
    <row r="256" spans="1:80" ht="14.25" x14ac:dyDescent="0.2">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c r="AE256" s="366"/>
      <c r="AF256" s="366"/>
      <c r="AG256" s="366"/>
      <c r="AH256" s="366"/>
      <c r="AI256" s="366"/>
      <c r="AJ256" s="366"/>
      <c r="AK256" s="366"/>
      <c r="AL256" s="366"/>
      <c r="AM256" s="366"/>
      <c r="AN256" s="366"/>
      <c r="AO256" s="366"/>
      <c r="AP256" s="366"/>
      <c r="AQ256" s="366"/>
      <c r="AR256" s="366"/>
      <c r="AS256" s="366"/>
      <c r="AT256" s="366"/>
      <c r="AU256" s="366"/>
      <c r="AV256" s="366"/>
      <c r="AW256" s="366"/>
      <c r="AX256" s="366"/>
      <c r="AY256" s="366"/>
      <c r="AZ256" s="366"/>
      <c r="BA256" s="366"/>
      <c r="BB256" s="366"/>
      <c r="BC256" s="366"/>
      <c r="BD256" s="366"/>
      <c r="BE256" s="366"/>
      <c r="BF256" s="366"/>
      <c r="BG256" s="366"/>
      <c r="BH256" s="366"/>
      <c r="BI256" s="366"/>
      <c r="BJ256" s="366"/>
      <c r="BK256" s="366"/>
      <c r="BL256" s="366"/>
      <c r="BM256" s="366"/>
      <c r="BN256" s="366"/>
      <c r="BO256" s="366"/>
      <c r="BP256" s="366"/>
      <c r="BQ256" s="366"/>
      <c r="BR256" s="366"/>
      <c r="BS256" s="366"/>
      <c r="BT256" s="366"/>
      <c r="BU256" s="366"/>
      <c r="BV256" s="366"/>
      <c r="BW256" s="366"/>
      <c r="BX256" s="366"/>
      <c r="BY256" s="367"/>
      <c r="BZ256" s="367"/>
      <c r="CA256" s="367"/>
      <c r="CB256" s="367"/>
    </row>
    <row r="257" spans="1:80" ht="14.25" x14ac:dyDescent="0.2">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c r="AH257" s="366"/>
      <c r="AI257" s="366"/>
      <c r="AJ257" s="366"/>
      <c r="AK257" s="366"/>
      <c r="AL257" s="366"/>
      <c r="AM257" s="366"/>
      <c r="AN257" s="366"/>
      <c r="AO257" s="366"/>
      <c r="AP257" s="366"/>
      <c r="AQ257" s="366"/>
      <c r="AR257" s="366"/>
      <c r="AS257" s="366"/>
      <c r="AT257" s="366"/>
      <c r="AU257" s="366"/>
      <c r="AV257" s="366"/>
      <c r="AW257" s="366"/>
      <c r="AX257" s="366"/>
      <c r="AY257" s="366"/>
      <c r="AZ257" s="366"/>
      <c r="BA257" s="366"/>
      <c r="BB257" s="366"/>
      <c r="BC257" s="366"/>
      <c r="BD257" s="366"/>
      <c r="BE257" s="366"/>
      <c r="BF257" s="366"/>
      <c r="BG257" s="366"/>
      <c r="BH257" s="366"/>
      <c r="BI257" s="366"/>
      <c r="BJ257" s="366"/>
      <c r="BK257" s="366"/>
      <c r="BL257" s="366"/>
      <c r="BM257" s="366"/>
      <c r="BN257" s="366"/>
      <c r="BO257" s="366"/>
      <c r="BP257" s="366"/>
      <c r="BQ257" s="366"/>
      <c r="BR257" s="366"/>
      <c r="BS257" s="366"/>
      <c r="BT257" s="366"/>
      <c r="BU257" s="366"/>
      <c r="BV257" s="366"/>
      <c r="BW257" s="366"/>
      <c r="BX257" s="366"/>
      <c r="BY257" s="367"/>
      <c r="BZ257" s="367"/>
      <c r="CA257" s="367"/>
      <c r="CB257" s="367"/>
    </row>
    <row r="258" spans="1:80" ht="14.25" x14ac:dyDescent="0.2">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c r="AE258" s="366"/>
      <c r="AF258" s="366"/>
      <c r="AG258" s="366"/>
      <c r="AH258" s="366"/>
      <c r="AI258" s="366"/>
      <c r="AJ258" s="366"/>
      <c r="AK258" s="366"/>
      <c r="AL258" s="366"/>
      <c r="AM258" s="366"/>
      <c r="AN258" s="366"/>
      <c r="AO258" s="366"/>
      <c r="AP258" s="366"/>
      <c r="AQ258" s="366"/>
      <c r="AR258" s="366"/>
      <c r="AS258" s="366"/>
      <c r="AT258" s="366"/>
      <c r="AU258" s="366"/>
      <c r="AV258" s="366"/>
      <c r="AW258" s="366"/>
      <c r="AX258" s="366"/>
      <c r="AY258" s="366"/>
      <c r="AZ258" s="366"/>
      <c r="BA258" s="366"/>
      <c r="BB258" s="366"/>
      <c r="BC258" s="366"/>
      <c r="BD258" s="366"/>
      <c r="BE258" s="366"/>
      <c r="BF258" s="366"/>
      <c r="BG258" s="366"/>
      <c r="BH258" s="366"/>
      <c r="BI258" s="366"/>
      <c r="BJ258" s="366"/>
      <c r="BK258" s="366"/>
      <c r="BL258" s="366"/>
      <c r="BM258" s="366"/>
      <c r="BN258" s="366"/>
      <c r="BO258" s="366"/>
      <c r="BP258" s="366"/>
      <c r="BQ258" s="366"/>
      <c r="BR258" s="366"/>
      <c r="BS258" s="366"/>
      <c r="BT258" s="366"/>
      <c r="BU258" s="366"/>
      <c r="BV258" s="366"/>
      <c r="BW258" s="366"/>
      <c r="BX258" s="366"/>
      <c r="BY258" s="367"/>
      <c r="BZ258" s="367"/>
      <c r="CA258" s="367"/>
      <c r="CB258" s="367"/>
    </row>
    <row r="259" spans="1:80" ht="14.25" x14ac:dyDescent="0.2">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c r="AE259" s="366"/>
      <c r="AF259" s="366"/>
      <c r="AG259" s="366"/>
      <c r="AH259" s="366"/>
      <c r="AI259" s="366"/>
      <c r="AJ259" s="366"/>
      <c r="AK259" s="366"/>
      <c r="AL259" s="366"/>
      <c r="AM259" s="366"/>
      <c r="AN259" s="366"/>
      <c r="AO259" s="366"/>
      <c r="AP259" s="366"/>
      <c r="AQ259" s="366"/>
      <c r="AR259" s="366"/>
      <c r="AS259" s="366"/>
      <c r="AT259" s="366"/>
      <c r="AU259" s="366"/>
      <c r="AV259" s="366"/>
      <c r="AW259" s="366"/>
      <c r="AX259" s="366"/>
      <c r="AY259" s="366"/>
      <c r="AZ259" s="366"/>
      <c r="BA259" s="366"/>
      <c r="BB259" s="366"/>
      <c r="BC259" s="366"/>
      <c r="BD259" s="366"/>
      <c r="BE259" s="366"/>
      <c r="BF259" s="366"/>
      <c r="BG259" s="366"/>
      <c r="BH259" s="366"/>
      <c r="BI259" s="366"/>
      <c r="BJ259" s="366"/>
      <c r="BK259" s="366"/>
      <c r="BL259" s="366"/>
      <c r="BM259" s="366"/>
      <c r="BN259" s="366"/>
      <c r="BO259" s="366"/>
      <c r="BP259" s="366"/>
      <c r="BQ259" s="366"/>
      <c r="BR259" s="366"/>
      <c r="BS259" s="366"/>
      <c r="BT259" s="366"/>
      <c r="BU259" s="366"/>
      <c r="BV259" s="366"/>
      <c r="BW259" s="366"/>
      <c r="BX259" s="366"/>
      <c r="BY259" s="367"/>
      <c r="BZ259" s="367"/>
      <c r="CA259" s="367"/>
      <c r="CB259" s="367"/>
    </row>
    <row r="260" spans="1:80" ht="14.25" x14ac:dyDescent="0.2">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c r="AI260" s="366"/>
      <c r="AJ260" s="366"/>
      <c r="AK260" s="366"/>
      <c r="AL260" s="366"/>
      <c r="AM260" s="366"/>
      <c r="AN260" s="366"/>
      <c r="AO260" s="366"/>
      <c r="AP260" s="366"/>
      <c r="AQ260" s="366"/>
      <c r="AR260" s="366"/>
      <c r="AS260" s="366"/>
      <c r="AT260" s="366"/>
      <c r="AU260" s="366"/>
      <c r="AV260" s="366"/>
      <c r="AW260" s="366"/>
      <c r="AX260" s="366"/>
      <c r="AY260" s="366"/>
      <c r="AZ260" s="366"/>
      <c r="BA260" s="366"/>
      <c r="BB260" s="366"/>
      <c r="BC260" s="366"/>
      <c r="BD260" s="366"/>
      <c r="BE260" s="366"/>
      <c r="BF260" s="366"/>
      <c r="BG260" s="366"/>
      <c r="BH260" s="366"/>
      <c r="BI260" s="366"/>
      <c r="BJ260" s="366"/>
      <c r="BK260" s="366"/>
      <c r="BL260" s="366"/>
      <c r="BM260" s="366"/>
      <c r="BN260" s="366"/>
      <c r="BO260" s="366"/>
      <c r="BP260" s="366"/>
      <c r="BQ260" s="366"/>
      <c r="BR260" s="366"/>
      <c r="BS260" s="366"/>
      <c r="BT260" s="366"/>
      <c r="BU260" s="366"/>
      <c r="BV260" s="366"/>
      <c r="BW260" s="366"/>
      <c r="BX260" s="366"/>
      <c r="BY260" s="367"/>
      <c r="BZ260" s="367"/>
      <c r="CA260" s="367"/>
      <c r="CB260" s="367"/>
    </row>
    <row r="261" spans="1:80" ht="14.25" x14ac:dyDescent="0.2">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c r="AE261" s="366"/>
      <c r="AF261" s="366"/>
      <c r="AG261" s="366"/>
      <c r="AH261" s="366"/>
      <c r="AI261" s="366"/>
      <c r="AJ261" s="366"/>
      <c r="AK261" s="366"/>
      <c r="AL261" s="366"/>
      <c r="AM261" s="366"/>
      <c r="AN261" s="366"/>
      <c r="AO261" s="366"/>
      <c r="AP261" s="366"/>
      <c r="AQ261" s="366"/>
      <c r="AR261" s="366"/>
      <c r="AS261" s="366"/>
      <c r="AT261" s="366"/>
      <c r="AU261" s="366"/>
      <c r="AV261" s="366"/>
      <c r="AW261" s="366"/>
      <c r="AX261" s="366"/>
      <c r="AY261" s="366"/>
      <c r="AZ261" s="366"/>
      <c r="BA261" s="366"/>
      <c r="BB261" s="366"/>
      <c r="BC261" s="366"/>
      <c r="BD261" s="366"/>
      <c r="BE261" s="366"/>
      <c r="BF261" s="366"/>
      <c r="BG261" s="366"/>
      <c r="BH261" s="366"/>
      <c r="BI261" s="366"/>
      <c r="BJ261" s="366"/>
      <c r="BK261" s="366"/>
      <c r="BL261" s="366"/>
      <c r="BM261" s="366"/>
      <c r="BN261" s="366"/>
      <c r="BO261" s="366"/>
      <c r="BP261" s="366"/>
      <c r="BQ261" s="366"/>
      <c r="BR261" s="366"/>
      <c r="BS261" s="366"/>
      <c r="BT261" s="366"/>
      <c r="BU261" s="366"/>
      <c r="BV261" s="366"/>
      <c r="BW261" s="366"/>
      <c r="BX261" s="366"/>
      <c r="BY261" s="367"/>
      <c r="BZ261" s="367"/>
      <c r="CA261" s="367"/>
      <c r="CB261" s="367"/>
    </row>
    <row r="262" spans="1:80" ht="14.25" x14ac:dyDescent="0.2">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c r="AE262" s="366"/>
      <c r="AF262" s="366"/>
      <c r="AG262" s="366"/>
      <c r="AH262" s="366"/>
      <c r="AI262" s="366"/>
      <c r="AJ262" s="366"/>
      <c r="AK262" s="366"/>
      <c r="AL262" s="366"/>
      <c r="AM262" s="366"/>
      <c r="AN262" s="366"/>
      <c r="AO262" s="366"/>
      <c r="AP262" s="366"/>
      <c r="AQ262" s="366"/>
      <c r="AR262" s="366"/>
      <c r="AS262" s="366"/>
      <c r="AT262" s="366"/>
      <c r="AU262" s="366"/>
      <c r="AV262" s="366"/>
      <c r="AW262" s="366"/>
      <c r="AX262" s="366"/>
      <c r="AY262" s="366"/>
      <c r="AZ262" s="366"/>
      <c r="BA262" s="366"/>
      <c r="BB262" s="366"/>
      <c r="BC262" s="366"/>
      <c r="BD262" s="366"/>
      <c r="BE262" s="366"/>
      <c r="BF262" s="366"/>
      <c r="BG262" s="366"/>
      <c r="BH262" s="366"/>
      <c r="BI262" s="366"/>
      <c r="BJ262" s="366"/>
      <c r="BK262" s="366"/>
      <c r="BL262" s="366"/>
      <c r="BM262" s="366"/>
      <c r="BN262" s="366"/>
      <c r="BO262" s="366"/>
      <c r="BP262" s="366"/>
      <c r="BQ262" s="366"/>
      <c r="BR262" s="366"/>
      <c r="BS262" s="366"/>
      <c r="BT262" s="366"/>
      <c r="BU262" s="366"/>
      <c r="BV262" s="366"/>
      <c r="BW262" s="366"/>
      <c r="BX262" s="366"/>
      <c r="BY262" s="367"/>
      <c r="BZ262" s="367"/>
      <c r="CA262" s="367"/>
      <c r="CB262" s="367"/>
    </row>
    <row r="263" spans="1:80" ht="14.25" x14ac:dyDescent="0.2">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c r="AE263" s="366"/>
      <c r="AF263" s="366"/>
      <c r="AG263" s="366"/>
      <c r="AH263" s="366"/>
      <c r="AI263" s="366"/>
      <c r="AJ263" s="366"/>
      <c r="AK263" s="366"/>
      <c r="AL263" s="366"/>
      <c r="AM263" s="366"/>
      <c r="AN263" s="366"/>
      <c r="AO263" s="366"/>
      <c r="AP263" s="366"/>
      <c r="AQ263" s="366"/>
      <c r="AR263" s="366"/>
      <c r="AS263" s="366"/>
      <c r="AT263" s="366"/>
      <c r="AU263" s="366"/>
      <c r="AV263" s="366"/>
      <c r="AW263" s="366"/>
      <c r="AX263" s="366"/>
      <c r="AY263" s="366"/>
      <c r="AZ263" s="366"/>
      <c r="BA263" s="366"/>
      <c r="BB263" s="366"/>
      <c r="BC263" s="366"/>
      <c r="BD263" s="366"/>
      <c r="BE263" s="366"/>
      <c r="BF263" s="366"/>
      <c r="BG263" s="366"/>
      <c r="BH263" s="366"/>
      <c r="BI263" s="366"/>
      <c r="BJ263" s="366"/>
      <c r="BK263" s="366"/>
      <c r="BL263" s="366"/>
      <c r="BM263" s="366"/>
      <c r="BN263" s="366"/>
      <c r="BO263" s="366"/>
      <c r="BP263" s="366"/>
      <c r="BQ263" s="366"/>
      <c r="BR263" s="366"/>
      <c r="BS263" s="366"/>
      <c r="BT263" s="366"/>
      <c r="BU263" s="366"/>
      <c r="BV263" s="366"/>
      <c r="BW263" s="366"/>
      <c r="BX263" s="366"/>
      <c r="BY263" s="367"/>
      <c r="BZ263" s="367"/>
      <c r="CA263" s="367"/>
      <c r="CB263" s="367"/>
    </row>
    <row r="264" spans="1:80" ht="14.25" x14ac:dyDescent="0.2">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c r="AE264" s="366"/>
      <c r="AF264" s="366"/>
      <c r="AG264" s="366"/>
      <c r="AH264" s="366"/>
      <c r="AI264" s="366"/>
      <c r="AJ264" s="366"/>
      <c r="AK264" s="366"/>
      <c r="AL264" s="366"/>
      <c r="AM264" s="366"/>
      <c r="AN264" s="366"/>
      <c r="AO264" s="366"/>
      <c r="AP264" s="366"/>
      <c r="AQ264" s="366"/>
      <c r="AR264" s="366"/>
      <c r="AS264" s="366"/>
      <c r="AT264" s="366"/>
      <c r="AU264" s="366"/>
      <c r="AV264" s="366"/>
      <c r="AW264" s="366"/>
      <c r="AX264" s="366"/>
      <c r="AY264" s="366"/>
      <c r="AZ264" s="366"/>
      <c r="BA264" s="366"/>
      <c r="BB264" s="366"/>
      <c r="BC264" s="366"/>
      <c r="BD264" s="366"/>
      <c r="BE264" s="366"/>
      <c r="BF264" s="366"/>
      <c r="BG264" s="366"/>
      <c r="BH264" s="366"/>
      <c r="BI264" s="366"/>
      <c r="BJ264" s="366"/>
      <c r="BK264" s="366"/>
      <c r="BL264" s="366"/>
      <c r="BM264" s="366"/>
      <c r="BN264" s="366"/>
      <c r="BO264" s="366"/>
      <c r="BP264" s="366"/>
      <c r="BQ264" s="366"/>
      <c r="BR264" s="366"/>
      <c r="BS264" s="366"/>
      <c r="BT264" s="366"/>
      <c r="BU264" s="366"/>
      <c r="BV264" s="366"/>
      <c r="BW264" s="366"/>
      <c r="BX264" s="366"/>
      <c r="BY264" s="367"/>
      <c r="BZ264" s="367"/>
      <c r="CA264" s="367"/>
      <c r="CB264" s="367"/>
    </row>
    <row r="265" spans="1:80" ht="14.25" x14ac:dyDescent="0.2">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c r="AE265" s="366"/>
      <c r="AF265" s="366"/>
      <c r="AG265" s="366"/>
      <c r="AH265" s="366"/>
      <c r="AI265" s="366"/>
      <c r="AJ265" s="366"/>
      <c r="AK265" s="366"/>
      <c r="AL265" s="366"/>
      <c r="AM265" s="366"/>
      <c r="AN265" s="366"/>
      <c r="AO265" s="366"/>
      <c r="AP265" s="366"/>
      <c r="AQ265" s="366"/>
      <c r="AR265" s="366"/>
      <c r="AS265" s="366"/>
      <c r="AT265" s="366"/>
      <c r="AU265" s="366"/>
      <c r="AV265" s="366"/>
      <c r="AW265" s="366"/>
      <c r="AX265" s="366"/>
      <c r="AY265" s="366"/>
      <c r="AZ265" s="366"/>
      <c r="BA265" s="366"/>
      <c r="BB265" s="366"/>
      <c r="BC265" s="366"/>
      <c r="BD265" s="366"/>
      <c r="BE265" s="366"/>
      <c r="BF265" s="366"/>
      <c r="BG265" s="366"/>
      <c r="BH265" s="366"/>
      <c r="BI265" s="366"/>
      <c r="BJ265" s="366"/>
      <c r="BK265" s="366"/>
      <c r="BL265" s="366"/>
      <c r="BM265" s="366"/>
      <c r="BN265" s="366"/>
      <c r="BO265" s="366"/>
      <c r="BP265" s="366"/>
      <c r="BQ265" s="366"/>
      <c r="BR265" s="366"/>
      <c r="BS265" s="366"/>
      <c r="BT265" s="366"/>
      <c r="BU265" s="366"/>
      <c r="BV265" s="366"/>
      <c r="BW265" s="366"/>
      <c r="BX265" s="366"/>
      <c r="BY265" s="367"/>
      <c r="BZ265" s="367"/>
      <c r="CA265" s="367"/>
      <c r="CB265" s="367"/>
    </row>
    <row r="266" spans="1:80" ht="14.25" x14ac:dyDescent="0.2">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c r="AE266" s="366"/>
      <c r="AF266" s="366"/>
      <c r="AG266" s="366"/>
      <c r="AH266" s="366"/>
      <c r="AI266" s="366"/>
      <c r="AJ266" s="366"/>
      <c r="AK266" s="366"/>
      <c r="AL266" s="366"/>
      <c r="AM266" s="366"/>
      <c r="AN266" s="366"/>
      <c r="AO266" s="366"/>
      <c r="AP266" s="366"/>
      <c r="AQ266" s="366"/>
      <c r="AR266" s="366"/>
      <c r="AS266" s="366"/>
      <c r="AT266" s="366"/>
      <c r="AU266" s="366"/>
      <c r="AV266" s="366"/>
      <c r="AW266" s="366"/>
      <c r="AX266" s="366"/>
      <c r="AY266" s="366"/>
      <c r="AZ266" s="366"/>
      <c r="BA266" s="366"/>
      <c r="BB266" s="366"/>
      <c r="BC266" s="366"/>
      <c r="BD266" s="366"/>
      <c r="BE266" s="366"/>
      <c r="BF266" s="366"/>
      <c r="BG266" s="366"/>
      <c r="BH266" s="366"/>
      <c r="BI266" s="366"/>
      <c r="BJ266" s="366"/>
      <c r="BK266" s="366"/>
      <c r="BL266" s="366"/>
      <c r="BM266" s="366"/>
      <c r="BN266" s="366"/>
      <c r="BO266" s="366"/>
      <c r="BP266" s="366"/>
      <c r="BQ266" s="366"/>
      <c r="BR266" s="366"/>
      <c r="BS266" s="366"/>
      <c r="BT266" s="366"/>
      <c r="BU266" s="366"/>
      <c r="BV266" s="366"/>
      <c r="BW266" s="366"/>
      <c r="BX266" s="366"/>
      <c r="BY266" s="367"/>
      <c r="BZ266" s="367"/>
      <c r="CA266" s="367"/>
      <c r="CB266" s="367"/>
    </row>
    <row r="267" spans="1:80" ht="14.25" x14ac:dyDescent="0.2">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c r="AE267" s="366"/>
      <c r="AF267" s="366"/>
      <c r="AG267" s="366"/>
      <c r="AH267" s="366"/>
      <c r="AI267" s="366"/>
      <c r="AJ267" s="366"/>
      <c r="AK267" s="366"/>
      <c r="AL267" s="366"/>
      <c r="AM267" s="366"/>
      <c r="AN267" s="366"/>
      <c r="AO267" s="366"/>
      <c r="AP267" s="366"/>
      <c r="AQ267" s="366"/>
      <c r="AR267" s="366"/>
      <c r="AS267" s="366"/>
      <c r="AT267" s="366"/>
      <c r="AU267" s="366"/>
      <c r="AV267" s="366"/>
      <c r="AW267" s="366"/>
      <c r="AX267" s="366"/>
      <c r="AY267" s="366"/>
      <c r="AZ267" s="366"/>
      <c r="BA267" s="366"/>
      <c r="BB267" s="366"/>
      <c r="BC267" s="366"/>
      <c r="BD267" s="366"/>
      <c r="BE267" s="366"/>
      <c r="BF267" s="366"/>
      <c r="BG267" s="366"/>
      <c r="BH267" s="366"/>
      <c r="BI267" s="366"/>
      <c r="BJ267" s="366"/>
      <c r="BK267" s="366"/>
      <c r="BL267" s="366"/>
      <c r="BM267" s="366"/>
      <c r="BN267" s="366"/>
      <c r="BO267" s="366"/>
      <c r="BP267" s="366"/>
      <c r="BQ267" s="366"/>
      <c r="BR267" s="366"/>
      <c r="BS267" s="366"/>
      <c r="BT267" s="366"/>
      <c r="BU267" s="366"/>
      <c r="BV267" s="366"/>
      <c r="BW267" s="366"/>
      <c r="BX267" s="366"/>
      <c r="BY267" s="367"/>
      <c r="BZ267" s="367"/>
      <c r="CA267" s="367"/>
      <c r="CB267" s="367"/>
    </row>
    <row r="268" spans="1:80" ht="14.25" x14ac:dyDescent="0.2">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c r="AH268" s="366"/>
      <c r="AI268" s="366"/>
      <c r="AJ268" s="366"/>
      <c r="AK268" s="366"/>
      <c r="AL268" s="366"/>
      <c r="AM268" s="366"/>
      <c r="AN268" s="366"/>
      <c r="AO268" s="366"/>
      <c r="AP268" s="366"/>
      <c r="AQ268" s="366"/>
      <c r="AR268" s="366"/>
      <c r="AS268" s="366"/>
      <c r="AT268" s="366"/>
      <c r="AU268" s="366"/>
      <c r="AV268" s="366"/>
      <c r="AW268" s="366"/>
      <c r="AX268" s="366"/>
      <c r="AY268" s="366"/>
      <c r="AZ268" s="366"/>
      <c r="BA268" s="366"/>
      <c r="BB268" s="366"/>
      <c r="BC268" s="366"/>
      <c r="BD268" s="366"/>
      <c r="BE268" s="366"/>
      <c r="BF268" s="366"/>
      <c r="BG268" s="366"/>
      <c r="BH268" s="366"/>
      <c r="BI268" s="366"/>
      <c r="BJ268" s="366"/>
      <c r="BK268" s="366"/>
      <c r="BL268" s="366"/>
      <c r="BM268" s="366"/>
      <c r="BN268" s="366"/>
      <c r="BO268" s="366"/>
      <c r="BP268" s="366"/>
      <c r="BQ268" s="366"/>
      <c r="BR268" s="366"/>
      <c r="BS268" s="366"/>
      <c r="BT268" s="366"/>
      <c r="BU268" s="366"/>
      <c r="BV268" s="366"/>
      <c r="BW268" s="366"/>
      <c r="BX268" s="366"/>
      <c r="BY268" s="367"/>
      <c r="BZ268" s="367"/>
      <c r="CA268" s="367"/>
      <c r="CB268" s="367"/>
    </row>
    <row r="269" spans="1:80" ht="14.25" x14ac:dyDescent="0.2">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c r="AE269" s="366"/>
      <c r="AF269" s="366"/>
      <c r="AG269" s="366"/>
      <c r="AH269" s="366"/>
      <c r="AI269" s="366"/>
      <c r="AJ269" s="366"/>
      <c r="AK269" s="366"/>
      <c r="AL269" s="366"/>
      <c r="AM269" s="366"/>
      <c r="AN269" s="366"/>
      <c r="AO269" s="366"/>
      <c r="AP269" s="366"/>
      <c r="AQ269" s="366"/>
      <c r="AR269" s="366"/>
      <c r="AS269" s="366"/>
      <c r="AT269" s="366"/>
      <c r="AU269" s="366"/>
      <c r="AV269" s="366"/>
      <c r="AW269" s="366"/>
      <c r="AX269" s="366"/>
      <c r="AY269" s="366"/>
      <c r="AZ269" s="366"/>
      <c r="BA269" s="366"/>
      <c r="BB269" s="366"/>
      <c r="BC269" s="366"/>
      <c r="BD269" s="366"/>
      <c r="BE269" s="366"/>
      <c r="BF269" s="366"/>
      <c r="BG269" s="366"/>
      <c r="BH269" s="366"/>
      <c r="BI269" s="366"/>
      <c r="BJ269" s="366"/>
      <c r="BK269" s="366"/>
      <c r="BL269" s="366"/>
      <c r="BM269" s="366"/>
      <c r="BN269" s="366"/>
      <c r="BO269" s="366"/>
      <c r="BP269" s="366"/>
      <c r="BQ269" s="366"/>
      <c r="BR269" s="366"/>
      <c r="BS269" s="366"/>
      <c r="BT269" s="366"/>
      <c r="BU269" s="366"/>
      <c r="BV269" s="366"/>
      <c r="BW269" s="366"/>
      <c r="BX269" s="366"/>
      <c r="BY269" s="367"/>
      <c r="BZ269" s="367"/>
      <c r="CA269" s="367"/>
      <c r="CB269" s="367"/>
    </row>
    <row r="270" spans="1:80" ht="14.25" x14ac:dyDescent="0.2">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c r="AE270" s="366"/>
      <c r="AF270" s="366"/>
      <c r="AG270" s="366"/>
      <c r="AH270" s="366"/>
      <c r="AI270" s="366"/>
      <c r="AJ270" s="366"/>
      <c r="AK270" s="366"/>
      <c r="AL270" s="366"/>
      <c r="AM270" s="366"/>
      <c r="AN270" s="366"/>
      <c r="AO270" s="366"/>
      <c r="AP270" s="366"/>
      <c r="AQ270" s="366"/>
      <c r="AR270" s="366"/>
      <c r="AS270" s="366"/>
      <c r="AT270" s="366"/>
      <c r="AU270" s="366"/>
      <c r="AV270" s="366"/>
      <c r="AW270" s="366"/>
      <c r="AX270" s="366"/>
      <c r="AY270" s="366"/>
      <c r="AZ270" s="366"/>
      <c r="BA270" s="366"/>
      <c r="BB270" s="366"/>
      <c r="BC270" s="366"/>
      <c r="BD270" s="366"/>
      <c r="BE270" s="366"/>
      <c r="BF270" s="366"/>
      <c r="BG270" s="366"/>
      <c r="BH270" s="366"/>
      <c r="BI270" s="366"/>
      <c r="BJ270" s="366"/>
      <c r="BK270" s="366"/>
      <c r="BL270" s="366"/>
      <c r="BM270" s="366"/>
      <c r="BN270" s="366"/>
      <c r="BO270" s="366"/>
      <c r="BP270" s="366"/>
      <c r="BQ270" s="366"/>
      <c r="BR270" s="366"/>
      <c r="BS270" s="366"/>
      <c r="BT270" s="366"/>
      <c r="BU270" s="366"/>
      <c r="BV270" s="366"/>
      <c r="BW270" s="366"/>
      <c r="BX270" s="366"/>
      <c r="BY270" s="367"/>
      <c r="BZ270" s="367"/>
      <c r="CA270" s="367"/>
      <c r="CB270" s="367"/>
    </row>
    <row r="271" spans="1:80" ht="14.25" x14ac:dyDescent="0.2">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c r="AI271" s="366"/>
      <c r="AJ271" s="366"/>
      <c r="AK271" s="366"/>
      <c r="AL271" s="366"/>
      <c r="AM271" s="366"/>
      <c r="AN271" s="366"/>
      <c r="AO271" s="366"/>
      <c r="AP271" s="366"/>
      <c r="AQ271" s="366"/>
      <c r="AR271" s="366"/>
      <c r="AS271" s="366"/>
      <c r="AT271" s="366"/>
      <c r="AU271" s="366"/>
      <c r="AV271" s="366"/>
      <c r="AW271" s="366"/>
      <c r="AX271" s="366"/>
      <c r="AY271" s="366"/>
      <c r="AZ271" s="366"/>
      <c r="BA271" s="366"/>
      <c r="BB271" s="366"/>
      <c r="BC271" s="366"/>
      <c r="BD271" s="366"/>
      <c r="BE271" s="366"/>
      <c r="BF271" s="366"/>
      <c r="BG271" s="366"/>
      <c r="BH271" s="366"/>
      <c r="BI271" s="366"/>
      <c r="BJ271" s="366"/>
      <c r="BK271" s="366"/>
      <c r="BL271" s="366"/>
      <c r="BM271" s="366"/>
      <c r="BN271" s="366"/>
      <c r="BO271" s="366"/>
      <c r="BP271" s="366"/>
      <c r="BQ271" s="366"/>
      <c r="BR271" s="366"/>
      <c r="BS271" s="366"/>
      <c r="BT271" s="366"/>
      <c r="BU271" s="366"/>
      <c r="BV271" s="366"/>
      <c r="BW271" s="366"/>
      <c r="BX271" s="366"/>
      <c r="BY271" s="367"/>
      <c r="BZ271" s="367"/>
      <c r="CA271" s="367"/>
      <c r="CB271" s="367"/>
    </row>
    <row r="272" spans="1:80" ht="14.25" x14ac:dyDescent="0.2">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c r="AE272" s="366"/>
      <c r="AF272" s="366"/>
      <c r="AG272" s="366"/>
      <c r="AH272" s="366"/>
      <c r="AI272" s="366"/>
      <c r="AJ272" s="366"/>
      <c r="AK272" s="366"/>
      <c r="AL272" s="366"/>
      <c r="AM272" s="366"/>
      <c r="AN272" s="366"/>
      <c r="AO272" s="366"/>
      <c r="AP272" s="366"/>
      <c r="AQ272" s="366"/>
      <c r="AR272" s="366"/>
      <c r="AS272" s="366"/>
      <c r="AT272" s="366"/>
      <c r="AU272" s="366"/>
      <c r="AV272" s="366"/>
      <c r="AW272" s="366"/>
      <c r="AX272" s="366"/>
      <c r="AY272" s="366"/>
      <c r="AZ272" s="366"/>
      <c r="BA272" s="366"/>
      <c r="BB272" s="366"/>
      <c r="BC272" s="366"/>
      <c r="BD272" s="366"/>
      <c r="BE272" s="366"/>
      <c r="BF272" s="366"/>
      <c r="BG272" s="366"/>
      <c r="BH272" s="366"/>
      <c r="BI272" s="366"/>
      <c r="BJ272" s="366"/>
      <c r="BK272" s="366"/>
      <c r="BL272" s="366"/>
      <c r="BM272" s="366"/>
      <c r="BN272" s="366"/>
      <c r="BO272" s="366"/>
      <c r="BP272" s="366"/>
      <c r="BQ272" s="366"/>
      <c r="BR272" s="366"/>
      <c r="BS272" s="366"/>
      <c r="BT272" s="366"/>
      <c r="BU272" s="366"/>
      <c r="BV272" s="366"/>
      <c r="BW272" s="366"/>
      <c r="BX272" s="366"/>
      <c r="BY272" s="367"/>
      <c r="BZ272" s="367"/>
      <c r="CA272" s="367"/>
      <c r="CB272" s="367"/>
    </row>
    <row r="273" spans="1:80" ht="14.25" x14ac:dyDescent="0.2">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c r="AI273" s="366"/>
      <c r="AJ273" s="366"/>
      <c r="AK273" s="366"/>
      <c r="AL273" s="366"/>
      <c r="AM273" s="366"/>
      <c r="AN273" s="366"/>
      <c r="AO273" s="366"/>
      <c r="AP273" s="366"/>
      <c r="AQ273" s="366"/>
      <c r="AR273" s="366"/>
      <c r="AS273" s="366"/>
      <c r="AT273" s="366"/>
      <c r="AU273" s="366"/>
      <c r="AV273" s="366"/>
      <c r="AW273" s="366"/>
      <c r="AX273" s="366"/>
      <c r="AY273" s="366"/>
      <c r="AZ273" s="366"/>
      <c r="BA273" s="366"/>
      <c r="BB273" s="366"/>
      <c r="BC273" s="366"/>
      <c r="BD273" s="366"/>
      <c r="BE273" s="366"/>
      <c r="BF273" s="366"/>
      <c r="BG273" s="366"/>
      <c r="BH273" s="366"/>
      <c r="BI273" s="366"/>
      <c r="BJ273" s="366"/>
      <c r="BK273" s="366"/>
      <c r="BL273" s="366"/>
      <c r="BM273" s="366"/>
      <c r="BN273" s="366"/>
      <c r="BO273" s="366"/>
      <c r="BP273" s="366"/>
      <c r="BQ273" s="366"/>
      <c r="BR273" s="366"/>
      <c r="BS273" s="366"/>
      <c r="BT273" s="366"/>
      <c r="BU273" s="366"/>
      <c r="BV273" s="366"/>
      <c r="BW273" s="366"/>
      <c r="BX273" s="366"/>
      <c r="BY273" s="367"/>
      <c r="BZ273" s="367"/>
      <c r="CA273" s="367"/>
      <c r="CB273" s="367"/>
    </row>
    <row r="274" spans="1:80" ht="14.25" x14ac:dyDescent="0.2">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c r="AI274" s="366"/>
      <c r="AJ274" s="366"/>
      <c r="AK274" s="366"/>
      <c r="AL274" s="366"/>
      <c r="AM274" s="366"/>
      <c r="AN274" s="366"/>
      <c r="AO274" s="366"/>
      <c r="AP274" s="366"/>
      <c r="AQ274" s="366"/>
      <c r="AR274" s="366"/>
      <c r="AS274" s="366"/>
      <c r="AT274" s="366"/>
      <c r="AU274" s="366"/>
      <c r="AV274" s="366"/>
      <c r="AW274" s="366"/>
      <c r="AX274" s="366"/>
      <c r="AY274" s="366"/>
      <c r="AZ274" s="366"/>
      <c r="BA274" s="366"/>
      <c r="BB274" s="366"/>
      <c r="BC274" s="366"/>
      <c r="BD274" s="366"/>
      <c r="BE274" s="366"/>
      <c r="BF274" s="366"/>
      <c r="BG274" s="366"/>
      <c r="BH274" s="366"/>
      <c r="BI274" s="366"/>
      <c r="BJ274" s="366"/>
      <c r="BK274" s="366"/>
      <c r="BL274" s="366"/>
      <c r="BM274" s="366"/>
      <c r="BN274" s="366"/>
      <c r="BO274" s="366"/>
      <c r="BP274" s="366"/>
      <c r="BQ274" s="366"/>
      <c r="BR274" s="366"/>
      <c r="BS274" s="366"/>
      <c r="BT274" s="366"/>
      <c r="BU274" s="366"/>
      <c r="BV274" s="366"/>
      <c r="BW274" s="366"/>
      <c r="BX274" s="366"/>
      <c r="BY274" s="367"/>
      <c r="BZ274" s="367"/>
      <c r="CA274" s="367"/>
      <c r="CB274" s="367"/>
    </row>
    <row r="275" spans="1:80" ht="14.25" x14ac:dyDescent="0.2">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66"/>
      <c r="AR275" s="366"/>
      <c r="AS275" s="366"/>
      <c r="AT275" s="366"/>
      <c r="AU275" s="366"/>
      <c r="AV275" s="366"/>
      <c r="AW275" s="366"/>
      <c r="AX275" s="366"/>
      <c r="AY275" s="366"/>
      <c r="AZ275" s="366"/>
      <c r="BA275" s="366"/>
      <c r="BB275" s="366"/>
      <c r="BC275" s="366"/>
      <c r="BD275" s="366"/>
      <c r="BE275" s="366"/>
      <c r="BF275" s="366"/>
      <c r="BG275" s="366"/>
      <c r="BH275" s="366"/>
      <c r="BI275" s="366"/>
      <c r="BJ275" s="366"/>
      <c r="BK275" s="366"/>
      <c r="BL275" s="366"/>
      <c r="BM275" s="366"/>
      <c r="BN275" s="366"/>
      <c r="BO275" s="366"/>
      <c r="BP275" s="366"/>
      <c r="BQ275" s="366"/>
      <c r="BR275" s="366"/>
      <c r="BS275" s="366"/>
      <c r="BT275" s="366"/>
      <c r="BU275" s="366"/>
      <c r="BV275" s="366"/>
      <c r="BW275" s="366"/>
      <c r="BX275" s="366"/>
      <c r="BY275" s="367"/>
      <c r="BZ275" s="367"/>
      <c r="CA275" s="367"/>
      <c r="CB275" s="367"/>
    </row>
    <row r="276" spans="1:80" ht="14.25" x14ac:dyDescent="0.2">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c r="AE276" s="366"/>
      <c r="AF276" s="366"/>
      <c r="AG276" s="366"/>
      <c r="AH276" s="366"/>
      <c r="AI276" s="366"/>
      <c r="AJ276" s="366"/>
      <c r="AK276" s="366"/>
      <c r="AL276" s="366"/>
      <c r="AM276" s="366"/>
      <c r="AN276" s="366"/>
      <c r="AO276" s="366"/>
      <c r="AP276" s="366"/>
      <c r="AQ276" s="366"/>
      <c r="AR276" s="366"/>
      <c r="AS276" s="366"/>
      <c r="AT276" s="366"/>
      <c r="AU276" s="366"/>
      <c r="AV276" s="366"/>
      <c r="AW276" s="366"/>
      <c r="AX276" s="366"/>
      <c r="AY276" s="366"/>
      <c r="AZ276" s="366"/>
      <c r="BA276" s="366"/>
      <c r="BB276" s="366"/>
      <c r="BC276" s="366"/>
      <c r="BD276" s="366"/>
      <c r="BE276" s="366"/>
      <c r="BF276" s="366"/>
      <c r="BG276" s="366"/>
      <c r="BH276" s="366"/>
      <c r="BI276" s="366"/>
      <c r="BJ276" s="366"/>
      <c r="BK276" s="366"/>
      <c r="BL276" s="366"/>
      <c r="BM276" s="366"/>
      <c r="BN276" s="366"/>
      <c r="BO276" s="366"/>
      <c r="BP276" s="366"/>
      <c r="BQ276" s="366"/>
      <c r="BR276" s="366"/>
      <c r="BS276" s="366"/>
      <c r="BT276" s="366"/>
      <c r="BU276" s="366"/>
      <c r="BV276" s="366"/>
      <c r="BW276" s="366"/>
      <c r="BX276" s="366"/>
      <c r="BY276" s="367"/>
      <c r="BZ276" s="367"/>
      <c r="CA276" s="367"/>
      <c r="CB276" s="367"/>
    </row>
    <row r="277" spans="1:80" ht="14.25" x14ac:dyDescent="0.2">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c r="AE277" s="366"/>
      <c r="AF277" s="366"/>
      <c r="AG277" s="366"/>
      <c r="AH277" s="366"/>
      <c r="AI277" s="366"/>
      <c r="AJ277" s="366"/>
      <c r="AK277" s="366"/>
      <c r="AL277" s="366"/>
      <c r="AM277" s="366"/>
      <c r="AN277" s="366"/>
      <c r="AO277" s="366"/>
      <c r="AP277" s="366"/>
      <c r="AQ277" s="366"/>
      <c r="AR277" s="366"/>
      <c r="AS277" s="366"/>
      <c r="AT277" s="366"/>
      <c r="AU277" s="366"/>
      <c r="AV277" s="366"/>
      <c r="AW277" s="366"/>
      <c r="AX277" s="366"/>
      <c r="AY277" s="366"/>
      <c r="AZ277" s="366"/>
      <c r="BA277" s="366"/>
      <c r="BB277" s="366"/>
      <c r="BC277" s="366"/>
      <c r="BD277" s="366"/>
      <c r="BE277" s="366"/>
      <c r="BF277" s="366"/>
      <c r="BG277" s="366"/>
      <c r="BH277" s="366"/>
      <c r="BI277" s="366"/>
      <c r="BJ277" s="366"/>
      <c r="BK277" s="366"/>
      <c r="BL277" s="366"/>
      <c r="BM277" s="366"/>
      <c r="BN277" s="366"/>
      <c r="BO277" s="366"/>
      <c r="BP277" s="366"/>
      <c r="BQ277" s="366"/>
      <c r="BR277" s="366"/>
      <c r="BS277" s="366"/>
      <c r="BT277" s="366"/>
      <c r="BU277" s="366"/>
      <c r="BV277" s="366"/>
      <c r="BW277" s="366"/>
      <c r="BX277" s="366"/>
      <c r="BY277" s="367"/>
      <c r="BZ277" s="367"/>
      <c r="CA277" s="367"/>
      <c r="CB277" s="367"/>
    </row>
    <row r="278" spans="1:80" ht="14.25" x14ac:dyDescent="0.2">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c r="AE278" s="366"/>
      <c r="AF278" s="366"/>
      <c r="AG278" s="366"/>
      <c r="AH278" s="366"/>
      <c r="AI278" s="366"/>
      <c r="AJ278" s="366"/>
      <c r="AK278" s="366"/>
      <c r="AL278" s="366"/>
      <c r="AM278" s="366"/>
      <c r="AN278" s="366"/>
      <c r="AO278" s="366"/>
      <c r="AP278" s="366"/>
      <c r="AQ278" s="366"/>
      <c r="AR278" s="366"/>
      <c r="AS278" s="366"/>
      <c r="AT278" s="366"/>
      <c r="AU278" s="366"/>
      <c r="AV278" s="366"/>
      <c r="AW278" s="366"/>
      <c r="AX278" s="366"/>
      <c r="AY278" s="366"/>
      <c r="AZ278" s="366"/>
      <c r="BA278" s="366"/>
      <c r="BB278" s="366"/>
      <c r="BC278" s="366"/>
      <c r="BD278" s="366"/>
      <c r="BE278" s="366"/>
      <c r="BF278" s="366"/>
      <c r="BG278" s="366"/>
      <c r="BH278" s="366"/>
      <c r="BI278" s="366"/>
      <c r="BJ278" s="366"/>
      <c r="BK278" s="366"/>
      <c r="BL278" s="366"/>
      <c r="BM278" s="366"/>
      <c r="BN278" s="366"/>
      <c r="BO278" s="366"/>
      <c r="BP278" s="366"/>
      <c r="BQ278" s="366"/>
      <c r="BR278" s="366"/>
      <c r="BS278" s="366"/>
      <c r="BT278" s="366"/>
      <c r="BU278" s="366"/>
      <c r="BV278" s="366"/>
      <c r="BW278" s="366"/>
      <c r="BX278" s="366"/>
      <c r="BY278" s="367"/>
      <c r="BZ278" s="367"/>
      <c r="CA278" s="367"/>
      <c r="CB278" s="367"/>
    </row>
    <row r="279" spans="1:80" ht="14.25" x14ac:dyDescent="0.2">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c r="AE279" s="366"/>
      <c r="AF279" s="366"/>
      <c r="AG279" s="366"/>
      <c r="AH279" s="366"/>
      <c r="AI279" s="366"/>
      <c r="AJ279" s="366"/>
      <c r="AK279" s="366"/>
      <c r="AL279" s="366"/>
      <c r="AM279" s="366"/>
      <c r="AN279" s="366"/>
      <c r="AO279" s="366"/>
      <c r="AP279" s="366"/>
      <c r="AQ279" s="366"/>
      <c r="AR279" s="366"/>
      <c r="AS279" s="366"/>
      <c r="AT279" s="366"/>
      <c r="AU279" s="366"/>
      <c r="AV279" s="366"/>
      <c r="AW279" s="366"/>
      <c r="AX279" s="366"/>
      <c r="AY279" s="366"/>
      <c r="AZ279" s="366"/>
      <c r="BA279" s="366"/>
      <c r="BB279" s="366"/>
      <c r="BC279" s="366"/>
      <c r="BD279" s="366"/>
      <c r="BE279" s="366"/>
      <c r="BF279" s="366"/>
      <c r="BG279" s="366"/>
      <c r="BH279" s="366"/>
      <c r="BI279" s="366"/>
      <c r="BJ279" s="366"/>
      <c r="BK279" s="366"/>
      <c r="BL279" s="366"/>
      <c r="BM279" s="366"/>
      <c r="BN279" s="366"/>
      <c r="BO279" s="366"/>
      <c r="BP279" s="366"/>
      <c r="BQ279" s="366"/>
      <c r="BR279" s="366"/>
      <c r="BS279" s="366"/>
      <c r="BT279" s="366"/>
      <c r="BU279" s="366"/>
      <c r="BV279" s="366"/>
      <c r="BW279" s="366"/>
      <c r="BX279" s="366"/>
      <c r="BY279" s="367"/>
      <c r="BZ279" s="367"/>
      <c r="CA279" s="367"/>
      <c r="CB279" s="367"/>
    </row>
    <row r="280" spans="1:80" ht="14.25" x14ac:dyDescent="0.2">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c r="AI280" s="366"/>
      <c r="AJ280" s="366"/>
      <c r="AK280" s="366"/>
      <c r="AL280" s="366"/>
      <c r="AM280" s="366"/>
      <c r="AN280" s="366"/>
      <c r="AO280" s="366"/>
      <c r="AP280" s="366"/>
      <c r="AQ280" s="366"/>
      <c r="AR280" s="366"/>
      <c r="AS280" s="366"/>
      <c r="AT280" s="366"/>
      <c r="AU280" s="366"/>
      <c r="AV280" s="366"/>
      <c r="AW280" s="366"/>
      <c r="AX280" s="366"/>
      <c r="AY280" s="366"/>
      <c r="AZ280" s="366"/>
      <c r="BA280" s="366"/>
      <c r="BB280" s="366"/>
      <c r="BC280" s="366"/>
      <c r="BD280" s="366"/>
      <c r="BE280" s="366"/>
      <c r="BF280" s="366"/>
      <c r="BG280" s="366"/>
      <c r="BH280" s="366"/>
      <c r="BI280" s="366"/>
      <c r="BJ280" s="366"/>
      <c r="BK280" s="366"/>
      <c r="BL280" s="366"/>
      <c r="BM280" s="366"/>
      <c r="BN280" s="366"/>
      <c r="BO280" s="366"/>
      <c r="BP280" s="366"/>
      <c r="BQ280" s="366"/>
      <c r="BR280" s="366"/>
      <c r="BS280" s="366"/>
      <c r="BT280" s="366"/>
      <c r="BU280" s="366"/>
      <c r="BV280" s="366"/>
      <c r="BW280" s="366"/>
      <c r="BX280" s="366"/>
      <c r="BY280" s="367"/>
      <c r="BZ280" s="367"/>
      <c r="CA280" s="367"/>
      <c r="CB280" s="367"/>
    </row>
    <row r="281" spans="1:80" ht="14.25" x14ac:dyDescent="0.2">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c r="AE281" s="366"/>
      <c r="AF281" s="366"/>
      <c r="AG281" s="366"/>
      <c r="AH281" s="366"/>
      <c r="AI281" s="366"/>
      <c r="AJ281" s="366"/>
      <c r="AK281" s="366"/>
      <c r="AL281" s="366"/>
      <c r="AM281" s="366"/>
      <c r="AN281" s="366"/>
      <c r="AO281" s="366"/>
      <c r="AP281" s="366"/>
      <c r="AQ281" s="366"/>
      <c r="AR281" s="366"/>
      <c r="AS281" s="366"/>
      <c r="AT281" s="366"/>
      <c r="AU281" s="366"/>
      <c r="AV281" s="366"/>
      <c r="AW281" s="366"/>
      <c r="AX281" s="366"/>
      <c r="AY281" s="366"/>
      <c r="AZ281" s="366"/>
      <c r="BA281" s="366"/>
      <c r="BB281" s="366"/>
      <c r="BC281" s="366"/>
      <c r="BD281" s="366"/>
      <c r="BE281" s="366"/>
      <c r="BF281" s="366"/>
      <c r="BG281" s="366"/>
      <c r="BH281" s="366"/>
      <c r="BI281" s="366"/>
      <c r="BJ281" s="366"/>
      <c r="BK281" s="366"/>
      <c r="BL281" s="366"/>
      <c r="BM281" s="366"/>
      <c r="BN281" s="366"/>
      <c r="BO281" s="366"/>
      <c r="BP281" s="366"/>
      <c r="BQ281" s="366"/>
      <c r="BR281" s="366"/>
      <c r="BS281" s="366"/>
      <c r="BT281" s="366"/>
      <c r="BU281" s="366"/>
      <c r="BV281" s="366"/>
      <c r="BW281" s="366"/>
      <c r="BX281" s="366"/>
      <c r="BY281" s="367"/>
      <c r="BZ281" s="367"/>
      <c r="CA281" s="367"/>
      <c r="CB281" s="367"/>
    </row>
    <row r="282" spans="1:80" ht="14.25" x14ac:dyDescent="0.2">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c r="AH282" s="366"/>
      <c r="AI282" s="366"/>
      <c r="AJ282" s="366"/>
      <c r="AK282" s="366"/>
      <c r="AL282" s="366"/>
      <c r="AM282" s="366"/>
      <c r="AN282" s="366"/>
      <c r="AO282" s="366"/>
      <c r="AP282" s="366"/>
      <c r="AQ282" s="366"/>
      <c r="AR282" s="366"/>
      <c r="AS282" s="366"/>
      <c r="AT282" s="366"/>
      <c r="AU282" s="366"/>
      <c r="AV282" s="366"/>
      <c r="AW282" s="366"/>
      <c r="AX282" s="366"/>
      <c r="AY282" s="366"/>
      <c r="AZ282" s="366"/>
      <c r="BA282" s="366"/>
      <c r="BB282" s="366"/>
      <c r="BC282" s="366"/>
      <c r="BD282" s="366"/>
      <c r="BE282" s="366"/>
      <c r="BF282" s="366"/>
      <c r="BG282" s="366"/>
      <c r="BH282" s="366"/>
      <c r="BI282" s="366"/>
      <c r="BJ282" s="366"/>
      <c r="BK282" s="366"/>
      <c r="BL282" s="366"/>
      <c r="BM282" s="366"/>
      <c r="BN282" s="366"/>
      <c r="BO282" s="366"/>
      <c r="BP282" s="366"/>
      <c r="BQ282" s="366"/>
      <c r="BR282" s="366"/>
      <c r="BS282" s="366"/>
      <c r="BT282" s="366"/>
      <c r="BU282" s="366"/>
      <c r="BV282" s="366"/>
      <c r="BW282" s="366"/>
      <c r="BX282" s="366"/>
      <c r="BY282" s="367"/>
      <c r="BZ282" s="367"/>
      <c r="CA282" s="367"/>
      <c r="CB282" s="367"/>
    </row>
    <row r="283" spans="1:80" ht="14.25" x14ac:dyDescent="0.2">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c r="AE283" s="366"/>
      <c r="AF283" s="366"/>
      <c r="AG283" s="366"/>
      <c r="AH283" s="366"/>
      <c r="AI283" s="366"/>
      <c r="AJ283" s="366"/>
      <c r="AK283" s="366"/>
      <c r="AL283" s="366"/>
      <c r="AM283" s="366"/>
      <c r="AN283" s="366"/>
      <c r="AO283" s="366"/>
      <c r="AP283" s="366"/>
      <c r="AQ283" s="366"/>
      <c r="AR283" s="366"/>
      <c r="AS283" s="366"/>
      <c r="AT283" s="366"/>
      <c r="AU283" s="366"/>
      <c r="AV283" s="366"/>
      <c r="AW283" s="366"/>
      <c r="AX283" s="366"/>
      <c r="AY283" s="366"/>
      <c r="AZ283" s="366"/>
      <c r="BA283" s="366"/>
      <c r="BB283" s="366"/>
      <c r="BC283" s="366"/>
      <c r="BD283" s="366"/>
      <c r="BE283" s="366"/>
      <c r="BF283" s="366"/>
      <c r="BG283" s="366"/>
      <c r="BH283" s="366"/>
      <c r="BI283" s="366"/>
      <c r="BJ283" s="366"/>
      <c r="BK283" s="366"/>
      <c r="BL283" s="366"/>
      <c r="BM283" s="366"/>
      <c r="BN283" s="366"/>
      <c r="BO283" s="366"/>
      <c r="BP283" s="366"/>
      <c r="BQ283" s="366"/>
      <c r="BR283" s="366"/>
      <c r="BS283" s="366"/>
      <c r="BT283" s="366"/>
      <c r="BU283" s="366"/>
      <c r="BV283" s="366"/>
      <c r="BW283" s="366"/>
      <c r="BX283" s="366"/>
      <c r="BY283" s="367"/>
      <c r="BZ283" s="367"/>
      <c r="CA283" s="367"/>
      <c r="CB283" s="367"/>
    </row>
    <row r="284" spans="1:80" ht="14.25" x14ac:dyDescent="0.2">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c r="AE284" s="366"/>
      <c r="AF284" s="366"/>
      <c r="AG284" s="366"/>
      <c r="AH284" s="366"/>
      <c r="AI284" s="366"/>
      <c r="AJ284" s="366"/>
      <c r="AK284" s="366"/>
      <c r="AL284" s="366"/>
      <c r="AM284" s="366"/>
      <c r="AN284" s="366"/>
      <c r="AO284" s="366"/>
      <c r="AP284" s="366"/>
      <c r="AQ284" s="366"/>
      <c r="AR284" s="366"/>
      <c r="AS284" s="366"/>
      <c r="AT284" s="366"/>
      <c r="AU284" s="366"/>
      <c r="AV284" s="366"/>
      <c r="AW284" s="366"/>
      <c r="AX284" s="366"/>
      <c r="AY284" s="366"/>
      <c r="AZ284" s="366"/>
      <c r="BA284" s="366"/>
      <c r="BB284" s="366"/>
      <c r="BC284" s="366"/>
      <c r="BD284" s="366"/>
      <c r="BE284" s="366"/>
      <c r="BF284" s="366"/>
      <c r="BG284" s="366"/>
      <c r="BH284" s="366"/>
      <c r="BI284" s="366"/>
      <c r="BJ284" s="366"/>
      <c r="BK284" s="366"/>
      <c r="BL284" s="366"/>
      <c r="BM284" s="366"/>
      <c r="BN284" s="366"/>
      <c r="BO284" s="366"/>
      <c r="BP284" s="366"/>
      <c r="BQ284" s="366"/>
      <c r="BR284" s="366"/>
      <c r="BS284" s="366"/>
      <c r="BT284" s="366"/>
      <c r="BU284" s="366"/>
      <c r="BV284" s="366"/>
      <c r="BW284" s="366"/>
      <c r="BX284" s="366"/>
      <c r="BY284" s="367"/>
      <c r="BZ284" s="367"/>
      <c r="CA284" s="367"/>
      <c r="CB284" s="367"/>
    </row>
    <row r="285" spans="1:80" ht="14.25" x14ac:dyDescent="0.2">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c r="AE285" s="366"/>
      <c r="AF285" s="366"/>
      <c r="AG285" s="366"/>
      <c r="AH285" s="366"/>
      <c r="AI285" s="366"/>
      <c r="AJ285" s="366"/>
      <c r="AK285" s="366"/>
      <c r="AL285" s="366"/>
      <c r="AM285" s="366"/>
      <c r="AN285" s="366"/>
      <c r="AO285" s="366"/>
      <c r="AP285" s="366"/>
      <c r="AQ285" s="366"/>
      <c r="AR285" s="366"/>
      <c r="AS285" s="366"/>
      <c r="AT285" s="366"/>
      <c r="AU285" s="366"/>
      <c r="AV285" s="366"/>
      <c r="AW285" s="366"/>
      <c r="AX285" s="366"/>
      <c r="AY285" s="366"/>
      <c r="AZ285" s="366"/>
      <c r="BA285" s="366"/>
      <c r="BB285" s="366"/>
      <c r="BC285" s="366"/>
      <c r="BD285" s="366"/>
      <c r="BE285" s="366"/>
      <c r="BF285" s="366"/>
      <c r="BG285" s="366"/>
      <c r="BH285" s="366"/>
      <c r="BI285" s="366"/>
      <c r="BJ285" s="366"/>
      <c r="BK285" s="366"/>
      <c r="BL285" s="366"/>
      <c r="BM285" s="366"/>
      <c r="BN285" s="366"/>
      <c r="BO285" s="366"/>
      <c r="BP285" s="366"/>
      <c r="BQ285" s="366"/>
      <c r="BR285" s="366"/>
      <c r="BS285" s="366"/>
      <c r="BT285" s="366"/>
      <c r="BU285" s="366"/>
      <c r="BV285" s="366"/>
      <c r="BW285" s="366"/>
      <c r="BX285" s="366"/>
      <c r="BY285" s="367"/>
      <c r="BZ285" s="367"/>
      <c r="CA285" s="367"/>
      <c r="CB285" s="367"/>
    </row>
    <row r="286" spans="1:80" ht="14.25" x14ac:dyDescent="0.2">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366"/>
      <c r="AF286" s="366"/>
      <c r="AG286" s="366"/>
      <c r="AH286" s="366"/>
      <c r="AI286" s="366"/>
      <c r="AJ286" s="366"/>
      <c r="AK286" s="366"/>
      <c r="AL286" s="366"/>
      <c r="AM286" s="366"/>
      <c r="AN286" s="366"/>
      <c r="AO286" s="366"/>
      <c r="AP286" s="366"/>
      <c r="AQ286" s="366"/>
      <c r="AR286" s="366"/>
      <c r="AS286" s="366"/>
      <c r="AT286" s="366"/>
      <c r="AU286" s="366"/>
      <c r="AV286" s="366"/>
      <c r="AW286" s="366"/>
      <c r="AX286" s="366"/>
      <c r="AY286" s="366"/>
      <c r="AZ286" s="366"/>
      <c r="BA286" s="366"/>
      <c r="BB286" s="366"/>
      <c r="BC286" s="366"/>
      <c r="BD286" s="366"/>
      <c r="BE286" s="366"/>
      <c r="BF286" s="366"/>
      <c r="BG286" s="366"/>
      <c r="BH286" s="366"/>
      <c r="BI286" s="366"/>
      <c r="BJ286" s="366"/>
      <c r="BK286" s="366"/>
      <c r="BL286" s="366"/>
      <c r="BM286" s="366"/>
      <c r="BN286" s="366"/>
      <c r="BO286" s="366"/>
      <c r="BP286" s="366"/>
      <c r="BQ286" s="366"/>
      <c r="BR286" s="366"/>
      <c r="BS286" s="366"/>
      <c r="BT286" s="366"/>
      <c r="BU286" s="366"/>
      <c r="BV286" s="366"/>
      <c r="BW286" s="366"/>
      <c r="BX286" s="366"/>
      <c r="BY286" s="367"/>
      <c r="BZ286" s="367"/>
      <c r="CA286" s="367"/>
      <c r="CB286" s="367"/>
    </row>
    <row r="287" spans="1:80" ht="14.25" x14ac:dyDescent="0.2">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366"/>
      <c r="AF287" s="366"/>
      <c r="AG287" s="366"/>
      <c r="AH287" s="366"/>
      <c r="AI287" s="366"/>
      <c r="AJ287" s="366"/>
      <c r="AK287" s="366"/>
      <c r="AL287" s="366"/>
      <c r="AM287" s="366"/>
      <c r="AN287" s="366"/>
      <c r="AO287" s="366"/>
      <c r="AP287" s="366"/>
      <c r="AQ287" s="366"/>
      <c r="AR287" s="366"/>
      <c r="AS287" s="366"/>
      <c r="AT287" s="366"/>
      <c r="AU287" s="366"/>
      <c r="AV287" s="366"/>
      <c r="AW287" s="366"/>
      <c r="AX287" s="366"/>
      <c r="AY287" s="366"/>
      <c r="AZ287" s="366"/>
      <c r="BA287" s="366"/>
      <c r="BB287" s="366"/>
      <c r="BC287" s="366"/>
      <c r="BD287" s="366"/>
      <c r="BE287" s="366"/>
      <c r="BF287" s="366"/>
      <c r="BG287" s="366"/>
      <c r="BH287" s="366"/>
      <c r="BI287" s="366"/>
      <c r="BJ287" s="366"/>
      <c r="BK287" s="366"/>
      <c r="BL287" s="366"/>
      <c r="BM287" s="366"/>
      <c r="BN287" s="366"/>
      <c r="BO287" s="366"/>
      <c r="BP287" s="366"/>
      <c r="BQ287" s="366"/>
      <c r="BR287" s="366"/>
      <c r="BS287" s="366"/>
      <c r="BT287" s="366"/>
      <c r="BU287" s="366"/>
      <c r="BV287" s="366"/>
      <c r="BW287" s="366"/>
      <c r="BX287" s="366"/>
      <c r="BY287" s="367"/>
      <c r="BZ287" s="367"/>
      <c r="CA287" s="367"/>
      <c r="CB287" s="367"/>
    </row>
    <row r="288" spans="1:80" ht="14.25" x14ac:dyDescent="0.2">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c r="AE288" s="366"/>
      <c r="AF288" s="366"/>
      <c r="AG288" s="366"/>
      <c r="AH288" s="366"/>
      <c r="AI288" s="366"/>
      <c r="AJ288" s="366"/>
      <c r="AK288" s="366"/>
      <c r="AL288" s="366"/>
      <c r="AM288" s="366"/>
      <c r="AN288" s="366"/>
      <c r="AO288" s="366"/>
      <c r="AP288" s="366"/>
      <c r="AQ288" s="366"/>
      <c r="AR288" s="366"/>
      <c r="AS288" s="366"/>
      <c r="AT288" s="366"/>
      <c r="AU288" s="366"/>
      <c r="AV288" s="366"/>
      <c r="AW288" s="366"/>
      <c r="AX288" s="366"/>
      <c r="AY288" s="366"/>
      <c r="AZ288" s="366"/>
      <c r="BA288" s="366"/>
      <c r="BB288" s="366"/>
      <c r="BC288" s="366"/>
      <c r="BD288" s="366"/>
      <c r="BE288" s="366"/>
      <c r="BF288" s="366"/>
      <c r="BG288" s="366"/>
      <c r="BH288" s="366"/>
      <c r="BI288" s="366"/>
      <c r="BJ288" s="366"/>
      <c r="BK288" s="366"/>
      <c r="BL288" s="366"/>
      <c r="BM288" s="366"/>
      <c r="BN288" s="366"/>
      <c r="BO288" s="366"/>
      <c r="BP288" s="366"/>
      <c r="BQ288" s="366"/>
      <c r="BR288" s="366"/>
      <c r="BS288" s="366"/>
      <c r="BT288" s="366"/>
      <c r="BU288" s="366"/>
      <c r="BV288" s="366"/>
      <c r="BW288" s="366"/>
      <c r="BX288" s="366"/>
      <c r="BY288" s="367"/>
      <c r="BZ288" s="367"/>
      <c r="CA288" s="367"/>
      <c r="CB288" s="367"/>
    </row>
    <row r="289" spans="1:80" ht="14.25" x14ac:dyDescent="0.2">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c r="AE289" s="366"/>
      <c r="AF289" s="366"/>
      <c r="AG289" s="366"/>
      <c r="AH289" s="366"/>
      <c r="AI289" s="366"/>
      <c r="AJ289" s="366"/>
      <c r="AK289" s="366"/>
      <c r="AL289" s="366"/>
      <c r="AM289" s="366"/>
      <c r="AN289" s="366"/>
      <c r="AO289" s="366"/>
      <c r="AP289" s="366"/>
      <c r="AQ289" s="366"/>
      <c r="AR289" s="366"/>
      <c r="AS289" s="366"/>
      <c r="AT289" s="366"/>
      <c r="AU289" s="366"/>
      <c r="AV289" s="366"/>
      <c r="AW289" s="366"/>
      <c r="AX289" s="366"/>
      <c r="AY289" s="366"/>
      <c r="AZ289" s="366"/>
      <c r="BA289" s="366"/>
      <c r="BB289" s="366"/>
      <c r="BC289" s="366"/>
      <c r="BD289" s="366"/>
      <c r="BE289" s="366"/>
      <c r="BF289" s="366"/>
      <c r="BG289" s="366"/>
      <c r="BH289" s="366"/>
      <c r="BI289" s="366"/>
      <c r="BJ289" s="366"/>
      <c r="BK289" s="366"/>
      <c r="BL289" s="366"/>
      <c r="BM289" s="366"/>
      <c r="BN289" s="366"/>
      <c r="BO289" s="366"/>
      <c r="BP289" s="366"/>
      <c r="BQ289" s="366"/>
      <c r="BR289" s="366"/>
      <c r="BS289" s="366"/>
      <c r="BT289" s="366"/>
      <c r="BU289" s="366"/>
      <c r="BV289" s="366"/>
      <c r="BW289" s="366"/>
      <c r="BX289" s="366"/>
      <c r="BY289" s="367"/>
      <c r="BZ289" s="367"/>
      <c r="CA289" s="367"/>
      <c r="CB289" s="367"/>
    </row>
    <row r="290" spans="1:80" ht="14.25" x14ac:dyDescent="0.2">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c r="AF290" s="366"/>
      <c r="AG290" s="366"/>
      <c r="AH290" s="366"/>
      <c r="AI290" s="366"/>
      <c r="AJ290" s="366"/>
      <c r="AK290" s="366"/>
      <c r="AL290" s="366"/>
      <c r="AM290" s="366"/>
      <c r="AN290" s="366"/>
      <c r="AO290" s="366"/>
      <c r="AP290" s="366"/>
      <c r="AQ290" s="366"/>
      <c r="AR290" s="366"/>
      <c r="AS290" s="366"/>
      <c r="AT290" s="366"/>
      <c r="AU290" s="366"/>
      <c r="AV290" s="366"/>
      <c r="AW290" s="366"/>
      <c r="AX290" s="366"/>
      <c r="AY290" s="366"/>
      <c r="AZ290" s="366"/>
      <c r="BA290" s="366"/>
      <c r="BB290" s="366"/>
      <c r="BC290" s="366"/>
      <c r="BD290" s="366"/>
      <c r="BE290" s="366"/>
      <c r="BF290" s="366"/>
      <c r="BG290" s="366"/>
      <c r="BH290" s="366"/>
      <c r="BI290" s="366"/>
      <c r="BJ290" s="366"/>
      <c r="BK290" s="366"/>
      <c r="BL290" s="366"/>
      <c r="BM290" s="366"/>
      <c r="BN290" s="366"/>
      <c r="BO290" s="366"/>
      <c r="BP290" s="366"/>
      <c r="BQ290" s="366"/>
      <c r="BR290" s="366"/>
      <c r="BS290" s="366"/>
      <c r="BT290" s="366"/>
      <c r="BU290" s="366"/>
      <c r="BV290" s="366"/>
      <c r="BW290" s="366"/>
      <c r="BX290" s="366"/>
      <c r="BY290" s="367"/>
      <c r="BZ290" s="367"/>
      <c r="CA290" s="367"/>
      <c r="CB290" s="367"/>
    </row>
    <row r="291" spans="1:80" ht="14.25" x14ac:dyDescent="0.2">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c r="AI291" s="366"/>
      <c r="AJ291" s="366"/>
      <c r="AK291" s="366"/>
      <c r="AL291" s="366"/>
      <c r="AM291" s="366"/>
      <c r="AN291" s="366"/>
      <c r="AO291" s="366"/>
      <c r="AP291" s="366"/>
      <c r="AQ291" s="366"/>
      <c r="AR291" s="366"/>
      <c r="AS291" s="366"/>
      <c r="AT291" s="366"/>
      <c r="AU291" s="366"/>
      <c r="AV291" s="366"/>
      <c r="AW291" s="366"/>
      <c r="AX291" s="366"/>
      <c r="AY291" s="366"/>
      <c r="AZ291" s="366"/>
      <c r="BA291" s="366"/>
      <c r="BB291" s="366"/>
      <c r="BC291" s="366"/>
      <c r="BD291" s="366"/>
      <c r="BE291" s="366"/>
      <c r="BF291" s="366"/>
      <c r="BG291" s="366"/>
      <c r="BH291" s="366"/>
      <c r="BI291" s="366"/>
      <c r="BJ291" s="366"/>
      <c r="BK291" s="366"/>
      <c r="BL291" s="366"/>
      <c r="BM291" s="366"/>
      <c r="BN291" s="366"/>
      <c r="BO291" s="366"/>
      <c r="BP291" s="366"/>
      <c r="BQ291" s="366"/>
      <c r="BR291" s="366"/>
      <c r="BS291" s="366"/>
      <c r="BT291" s="366"/>
      <c r="BU291" s="366"/>
      <c r="BV291" s="366"/>
      <c r="BW291" s="366"/>
      <c r="BX291" s="366"/>
      <c r="BY291" s="367"/>
      <c r="BZ291" s="367"/>
      <c r="CA291" s="367"/>
      <c r="CB291" s="367"/>
    </row>
    <row r="292" spans="1:80" ht="14.25" x14ac:dyDescent="0.2">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366"/>
      <c r="AF292" s="366"/>
      <c r="AG292" s="366"/>
      <c r="AH292" s="366"/>
      <c r="AI292" s="366"/>
      <c r="AJ292" s="366"/>
      <c r="AK292" s="366"/>
      <c r="AL292" s="366"/>
      <c r="AM292" s="366"/>
      <c r="AN292" s="366"/>
      <c r="AO292" s="366"/>
      <c r="AP292" s="366"/>
      <c r="AQ292" s="366"/>
      <c r="AR292" s="366"/>
      <c r="AS292" s="366"/>
      <c r="AT292" s="366"/>
      <c r="AU292" s="366"/>
      <c r="AV292" s="366"/>
      <c r="AW292" s="366"/>
      <c r="AX292" s="366"/>
      <c r="AY292" s="366"/>
      <c r="AZ292" s="366"/>
      <c r="BA292" s="366"/>
      <c r="BB292" s="366"/>
      <c r="BC292" s="366"/>
      <c r="BD292" s="366"/>
      <c r="BE292" s="366"/>
      <c r="BF292" s="366"/>
      <c r="BG292" s="366"/>
      <c r="BH292" s="366"/>
      <c r="BI292" s="366"/>
      <c r="BJ292" s="366"/>
      <c r="BK292" s="366"/>
      <c r="BL292" s="366"/>
      <c r="BM292" s="366"/>
      <c r="BN292" s="366"/>
      <c r="BO292" s="366"/>
      <c r="BP292" s="366"/>
      <c r="BQ292" s="366"/>
      <c r="BR292" s="366"/>
      <c r="BS292" s="366"/>
      <c r="BT292" s="366"/>
      <c r="BU292" s="366"/>
      <c r="BV292" s="366"/>
      <c r="BW292" s="366"/>
      <c r="BX292" s="366"/>
      <c r="BY292" s="367"/>
      <c r="BZ292" s="367"/>
      <c r="CA292" s="367"/>
      <c r="CB292" s="367"/>
    </row>
    <row r="293" spans="1:80" ht="14.25" x14ac:dyDescent="0.2">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366"/>
      <c r="AF293" s="366"/>
      <c r="AG293" s="366"/>
      <c r="AH293" s="366"/>
      <c r="AI293" s="366"/>
      <c r="AJ293" s="366"/>
      <c r="AK293" s="366"/>
      <c r="AL293" s="366"/>
      <c r="AM293" s="366"/>
      <c r="AN293" s="366"/>
      <c r="AO293" s="366"/>
      <c r="AP293" s="366"/>
      <c r="AQ293" s="366"/>
      <c r="AR293" s="366"/>
      <c r="AS293" s="366"/>
      <c r="AT293" s="366"/>
      <c r="AU293" s="366"/>
      <c r="AV293" s="366"/>
      <c r="AW293" s="366"/>
      <c r="AX293" s="366"/>
      <c r="AY293" s="366"/>
      <c r="AZ293" s="366"/>
      <c r="BA293" s="366"/>
      <c r="BB293" s="366"/>
      <c r="BC293" s="366"/>
      <c r="BD293" s="366"/>
      <c r="BE293" s="366"/>
      <c r="BF293" s="366"/>
      <c r="BG293" s="366"/>
      <c r="BH293" s="366"/>
      <c r="BI293" s="366"/>
      <c r="BJ293" s="366"/>
      <c r="BK293" s="366"/>
      <c r="BL293" s="366"/>
      <c r="BM293" s="366"/>
      <c r="BN293" s="366"/>
      <c r="BO293" s="366"/>
      <c r="BP293" s="366"/>
      <c r="BQ293" s="366"/>
      <c r="BR293" s="366"/>
      <c r="BS293" s="366"/>
      <c r="BT293" s="366"/>
      <c r="BU293" s="366"/>
      <c r="BV293" s="366"/>
      <c r="BW293" s="366"/>
      <c r="BX293" s="366"/>
      <c r="BY293" s="367"/>
      <c r="BZ293" s="367"/>
      <c r="CA293" s="367"/>
      <c r="CB293" s="367"/>
    </row>
    <row r="294" spans="1:80" ht="14.25" x14ac:dyDescent="0.2">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c r="AH294" s="366"/>
      <c r="AI294" s="366"/>
      <c r="AJ294" s="366"/>
      <c r="AK294" s="366"/>
      <c r="AL294" s="366"/>
      <c r="AM294" s="366"/>
      <c r="AN294" s="366"/>
      <c r="AO294" s="366"/>
      <c r="AP294" s="366"/>
      <c r="AQ294" s="366"/>
      <c r="AR294" s="366"/>
      <c r="AS294" s="366"/>
      <c r="AT294" s="366"/>
      <c r="AU294" s="366"/>
      <c r="AV294" s="366"/>
      <c r="AW294" s="366"/>
      <c r="AX294" s="366"/>
      <c r="AY294" s="366"/>
      <c r="AZ294" s="366"/>
      <c r="BA294" s="366"/>
      <c r="BB294" s="366"/>
      <c r="BC294" s="366"/>
      <c r="BD294" s="366"/>
      <c r="BE294" s="366"/>
      <c r="BF294" s="366"/>
      <c r="BG294" s="366"/>
      <c r="BH294" s="366"/>
      <c r="BI294" s="366"/>
      <c r="BJ294" s="366"/>
      <c r="BK294" s="366"/>
      <c r="BL294" s="366"/>
      <c r="BM294" s="366"/>
      <c r="BN294" s="366"/>
      <c r="BO294" s="366"/>
      <c r="BP294" s="366"/>
      <c r="BQ294" s="366"/>
      <c r="BR294" s="366"/>
      <c r="BS294" s="366"/>
      <c r="BT294" s="366"/>
      <c r="BU294" s="366"/>
      <c r="BV294" s="366"/>
      <c r="BW294" s="366"/>
      <c r="BX294" s="366"/>
      <c r="BY294" s="367"/>
      <c r="BZ294" s="367"/>
      <c r="CA294" s="367"/>
      <c r="CB294" s="367"/>
    </row>
    <row r="295" spans="1:80" ht="14.25" x14ac:dyDescent="0.2">
      <c r="A295" s="679"/>
      <c r="B295" s="679"/>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c r="AE295" s="366"/>
      <c r="AF295" s="366"/>
      <c r="AG295" s="366"/>
      <c r="AH295" s="366"/>
      <c r="AI295" s="366"/>
      <c r="AJ295" s="366"/>
      <c r="AK295" s="366"/>
      <c r="AL295" s="366"/>
      <c r="AM295" s="366"/>
      <c r="AN295" s="366"/>
      <c r="AO295" s="366"/>
      <c r="AP295" s="366"/>
      <c r="AQ295" s="366"/>
      <c r="AR295" s="366"/>
      <c r="AS295" s="366"/>
      <c r="AT295" s="366"/>
      <c r="AU295" s="366"/>
      <c r="AV295" s="366"/>
      <c r="AW295" s="366"/>
      <c r="AX295" s="366"/>
      <c r="AY295" s="366"/>
      <c r="AZ295" s="366"/>
      <c r="BA295" s="366"/>
      <c r="BB295" s="366"/>
      <c r="BC295" s="366"/>
      <c r="BD295" s="366"/>
      <c r="BE295" s="366"/>
      <c r="BF295" s="366"/>
      <c r="BG295" s="366"/>
      <c r="BH295" s="366"/>
      <c r="BI295" s="366"/>
      <c r="BJ295" s="366"/>
      <c r="BK295" s="366"/>
      <c r="BL295" s="366"/>
      <c r="BM295" s="366"/>
      <c r="BN295" s="366"/>
      <c r="BO295" s="366"/>
      <c r="BP295" s="366"/>
      <c r="BQ295" s="366"/>
      <c r="BR295" s="366"/>
      <c r="BS295" s="366"/>
      <c r="BT295" s="366"/>
      <c r="BU295" s="366"/>
      <c r="BV295" s="366"/>
      <c r="BW295" s="366"/>
      <c r="BX295" s="366"/>
      <c r="BY295" s="367"/>
      <c r="BZ295" s="367"/>
      <c r="CA295" s="367"/>
      <c r="CB295" s="367"/>
    </row>
    <row r="296" spans="1:80" ht="14.25" x14ac:dyDescent="0.2">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66"/>
      <c r="AR296" s="366"/>
      <c r="AS296" s="366"/>
      <c r="AT296" s="366"/>
      <c r="AU296" s="366"/>
      <c r="AV296" s="366"/>
      <c r="AW296" s="366"/>
      <c r="AX296" s="366"/>
      <c r="AY296" s="366"/>
      <c r="AZ296" s="366"/>
      <c r="BA296" s="366"/>
      <c r="BB296" s="366"/>
      <c r="BC296" s="366"/>
      <c r="BD296" s="366"/>
      <c r="BE296" s="366"/>
      <c r="BF296" s="366"/>
      <c r="BG296" s="366"/>
      <c r="BH296" s="366"/>
      <c r="BI296" s="366"/>
      <c r="BJ296" s="366"/>
      <c r="BK296" s="366"/>
      <c r="BL296" s="366"/>
      <c r="BM296" s="366"/>
      <c r="BN296" s="366"/>
      <c r="BO296" s="366"/>
      <c r="BP296" s="366"/>
      <c r="BQ296" s="366"/>
      <c r="BR296" s="366"/>
      <c r="BS296" s="366"/>
      <c r="BT296" s="366"/>
      <c r="BU296" s="366"/>
      <c r="BV296" s="366"/>
      <c r="BW296" s="366"/>
      <c r="BX296" s="366"/>
      <c r="BY296" s="367"/>
      <c r="BZ296" s="367"/>
      <c r="CA296" s="367"/>
      <c r="CB296" s="367"/>
    </row>
  </sheetData>
  <mergeCells count="158">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 ref="B42:C42"/>
    <mergeCell ref="B43:C43"/>
    <mergeCell ref="B44:C44"/>
    <mergeCell ref="B45:C45"/>
    <mergeCell ref="A44:A46"/>
    <mergeCell ref="B46:C46"/>
    <mergeCell ref="A47:A49"/>
    <mergeCell ref="B47:C47"/>
    <mergeCell ref="B48:C48"/>
    <mergeCell ref="B49:C49"/>
    <mergeCell ref="B33:C33"/>
    <mergeCell ref="B34:C34"/>
    <mergeCell ref="B35:C35"/>
    <mergeCell ref="B36:C36"/>
    <mergeCell ref="B37:C37"/>
    <mergeCell ref="B38:C38"/>
    <mergeCell ref="B39:C39"/>
    <mergeCell ref="B40:C40"/>
    <mergeCell ref="B41:C41"/>
    <mergeCell ref="A6:N6"/>
    <mergeCell ref="A10:A12"/>
    <mergeCell ref="B10:D11"/>
    <mergeCell ref="E10:AP10"/>
    <mergeCell ref="AG11:AH11"/>
    <mergeCell ref="AI11:AJ11"/>
    <mergeCell ref="AK11:AL11"/>
    <mergeCell ref="AM11:AN11"/>
    <mergeCell ref="AO11:AP11"/>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126:A127"/>
    <mergeCell ref="B126:B127"/>
    <mergeCell ref="C126:D126"/>
    <mergeCell ref="E126:F126"/>
    <mergeCell ref="G126:H126"/>
    <mergeCell ref="I126:J126"/>
    <mergeCell ref="K120:K121"/>
    <mergeCell ref="A128:A131"/>
    <mergeCell ref="A132:A136"/>
    <mergeCell ref="AI148:AJ148"/>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M148:AN14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s>
  <dataValidations count="2">
    <dataValidation type="whole" allowBlank="1" showInputMessage="1" showErrorMessage="1" errorTitle="ERROR" error="Por favor ingrese solo Números." sqref="A27:A296 A1:A24 AV151:AV296 AT152:AT296 AV1:AV149 B1:D296 E176:AP296 CB151:CB296 AQ1:AS296 AU1:AU296 AT1:AT150 AW1:CA29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Z297:AA1048576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TKS983135:TKS983159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TUO983135:TUO983159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UEK983135:UEK983159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UOG983135:UOG983159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UYC983135:UYC983159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VHY983135:VHY983159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VRU983135:VRU983159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A297:A65536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WBQ983135:WBQ983159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WLM983135:WLM983159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WVI983135:WVI983159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xm:sqref>
        </x14:dataValidation>
        <x14:dataValidation type="whole" allowBlank="1" showInputMessage="1" showErrorMessage="1" errorTitle="Error" error="Por favor ingrese números enteros">
          <x14:formula1>
            <xm:f>0</xm:f>
          </x14:formula1>
          <x14:formula2>
            <xm:f>1000000000</xm:f>
          </x14:formula2>
          <xm:sqref>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OWW983161:OWX983177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I297:I65562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PGS983161:PGT983177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BP297:CB65650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PQO983161:PQP983177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CC1:IV65650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QAK983161:QAL983177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QKG983161:QKH983177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QUC983161:QUD983177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RDY983161:RDZ983177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RNU983161:RNV983177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RXQ983161:RXR983177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SHM983161:SHN983177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SRI983161:SRJ983177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TBE983161:TBF983177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TLA983161:TLB983177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TUW983161:TUX983177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B297:H65536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UES983161:UET983177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UOO983161:UOP983177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UYK983161:UYL983177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VIG983161:VIH983177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VSC983161:VSD983177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WBY983161:WBZ983177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J297:Y65536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WLU983161:WLV983177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WVQ983161:WVR983177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AB297:AW65650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96"/>
  <sheetViews>
    <sheetView topLeftCell="A189" workbookViewId="0">
      <selection activeCell="C16" sqref="C16"/>
    </sheetView>
  </sheetViews>
  <sheetFormatPr baseColWidth="10" defaultRowHeight="12.75" x14ac:dyDescent="0.2"/>
  <cols>
    <col min="1" max="1" width="35.42578125" style="171" customWidth="1"/>
    <col min="2" max="2" width="23.5703125" style="171" customWidth="1"/>
    <col min="3" max="3" width="15" style="171" customWidth="1"/>
    <col min="4" max="4" width="15.7109375" style="171" customWidth="1"/>
    <col min="5" max="5" width="13.42578125" style="171" customWidth="1"/>
    <col min="6" max="6" width="13.5703125" style="171" customWidth="1"/>
    <col min="7" max="7" width="14.7109375" style="171" customWidth="1"/>
    <col min="8" max="8" width="13.85546875" style="171" customWidth="1"/>
    <col min="9" max="9" width="12.5703125" style="171" customWidth="1"/>
    <col min="10" max="10" width="11.85546875" style="171" customWidth="1"/>
    <col min="11" max="11" width="10.28515625" style="171" customWidth="1"/>
    <col min="12" max="12" width="9.28515625" style="171" customWidth="1"/>
    <col min="13" max="13" width="9.42578125" style="171" customWidth="1"/>
    <col min="14" max="14" width="9.140625" style="171" customWidth="1"/>
    <col min="15" max="15" width="9.28515625" style="45" customWidth="1"/>
    <col min="16" max="16" width="9.42578125" style="45" customWidth="1"/>
    <col min="17" max="17" width="9.7109375" style="45" customWidth="1"/>
    <col min="18" max="18" width="9.5703125" style="45" customWidth="1"/>
    <col min="19" max="19" width="9.28515625" style="45" customWidth="1"/>
    <col min="20" max="20" width="8.5703125" style="45" customWidth="1"/>
    <col min="21" max="21" width="8.85546875" style="45" customWidth="1"/>
    <col min="22" max="22" width="9.7109375" style="45" customWidth="1"/>
    <col min="23" max="23" width="8.7109375" style="45" customWidth="1"/>
    <col min="24" max="24" width="13.5703125" style="45" customWidth="1"/>
    <col min="25" max="25" width="16.28515625" style="45" customWidth="1"/>
    <col min="26" max="43" width="9.42578125" style="45" customWidth="1"/>
    <col min="44" max="47" width="10.28515625" style="45" customWidth="1"/>
    <col min="48" max="48" width="9.140625" style="45" customWidth="1"/>
    <col min="49" max="49" width="11.42578125" style="46" hidden="1" customWidth="1"/>
    <col min="50" max="67" width="11.42578125" style="45" hidden="1" customWidth="1"/>
    <col min="68" max="68" width="11.42578125" style="46" hidden="1" customWidth="1"/>
    <col min="69" max="78" width="11.42578125" style="45" customWidth="1"/>
    <col min="79" max="83" width="10.28515625" style="45" customWidth="1"/>
    <col min="84" max="92" width="9.42578125" style="45" customWidth="1"/>
    <col min="93" max="256" width="11.42578125" style="45"/>
    <col min="257" max="257" width="35.42578125" style="45" customWidth="1"/>
    <col min="258" max="258" width="23.5703125" style="45" customWidth="1"/>
    <col min="259" max="259" width="15" style="45" customWidth="1"/>
    <col min="260" max="260" width="15.7109375" style="45" customWidth="1"/>
    <col min="261" max="261" width="13.42578125" style="45" customWidth="1"/>
    <col min="262" max="262" width="13.5703125" style="45" customWidth="1"/>
    <col min="263" max="263" width="14.7109375" style="45" customWidth="1"/>
    <col min="264" max="264" width="13.85546875" style="45" customWidth="1"/>
    <col min="265" max="265" width="12.5703125" style="45" customWidth="1"/>
    <col min="266" max="266" width="11.85546875" style="45" customWidth="1"/>
    <col min="267" max="267" width="10.28515625" style="45" customWidth="1"/>
    <col min="268" max="268" width="9.28515625" style="45" customWidth="1"/>
    <col min="269" max="269" width="9.42578125" style="45" customWidth="1"/>
    <col min="270" max="270" width="9.140625" style="45" customWidth="1"/>
    <col min="271" max="271" width="9.28515625" style="45" customWidth="1"/>
    <col min="272" max="272" width="9.42578125" style="45" customWidth="1"/>
    <col min="273" max="273" width="9.7109375" style="45" customWidth="1"/>
    <col min="274" max="274" width="9.5703125" style="45" customWidth="1"/>
    <col min="275" max="275" width="9.28515625" style="45" customWidth="1"/>
    <col min="276" max="276" width="8.5703125" style="45" customWidth="1"/>
    <col min="277" max="277" width="8.85546875" style="45" customWidth="1"/>
    <col min="278" max="278" width="9.7109375" style="45" customWidth="1"/>
    <col min="279" max="279" width="8.7109375" style="45" customWidth="1"/>
    <col min="280" max="280" width="13.5703125" style="45" customWidth="1"/>
    <col min="281" max="281" width="16.28515625" style="45" customWidth="1"/>
    <col min="282" max="299" width="9.42578125" style="45" customWidth="1"/>
    <col min="300" max="303" width="10.28515625" style="45" customWidth="1"/>
    <col min="304" max="304" width="9.140625" style="45" customWidth="1"/>
    <col min="305" max="324" width="0" style="45" hidden="1" customWidth="1"/>
    <col min="325" max="334" width="11.42578125" style="45" customWidth="1"/>
    <col min="335" max="339" width="10.28515625" style="45" customWidth="1"/>
    <col min="340" max="348" width="9.42578125" style="45" customWidth="1"/>
    <col min="349" max="512" width="11.42578125" style="45"/>
    <col min="513" max="513" width="35.42578125" style="45" customWidth="1"/>
    <col min="514" max="514" width="23.5703125" style="45" customWidth="1"/>
    <col min="515" max="515" width="15" style="45" customWidth="1"/>
    <col min="516" max="516" width="15.7109375" style="45" customWidth="1"/>
    <col min="517" max="517" width="13.42578125" style="45" customWidth="1"/>
    <col min="518" max="518" width="13.5703125" style="45" customWidth="1"/>
    <col min="519" max="519" width="14.7109375" style="45" customWidth="1"/>
    <col min="520" max="520" width="13.85546875" style="45" customWidth="1"/>
    <col min="521" max="521" width="12.5703125" style="45" customWidth="1"/>
    <col min="522" max="522" width="11.85546875" style="45" customWidth="1"/>
    <col min="523" max="523" width="10.28515625" style="45" customWidth="1"/>
    <col min="524" max="524" width="9.28515625" style="45" customWidth="1"/>
    <col min="525" max="525" width="9.42578125" style="45" customWidth="1"/>
    <col min="526" max="526" width="9.140625" style="45" customWidth="1"/>
    <col min="527" max="527" width="9.28515625" style="45" customWidth="1"/>
    <col min="528" max="528" width="9.42578125" style="45" customWidth="1"/>
    <col min="529" max="529" width="9.7109375" style="45" customWidth="1"/>
    <col min="530" max="530" width="9.5703125" style="45" customWidth="1"/>
    <col min="531" max="531" width="9.28515625" style="45" customWidth="1"/>
    <col min="532" max="532" width="8.5703125" style="45" customWidth="1"/>
    <col min="533" max="533" width="8.85546875" style="45" customWidth="1"/>
    <col min="534" max="534" width="9.7109375" style="45" customWidth="1"/>
    <col min="535" max="535" width="8.7109375" style="45" customWidth="1"/>
    <col min="536" max="536" width="13.5703125" style="45" customWidth="1"/>
    <col min="537" max="537" width="16.28515625" style="45" customWidth="1"/>
    <col min="538" max="555" width="9.42578125" style="45" customWidth="1"/>
    <col min="556" max="559" width="10.28515625" style="45" customWidth="1"/>
    <col min="560" max="560" width="9.140625" style="45" customWidth="1"/>
    <col min="561" max="580" width="0" style="45" hidden="1" customWidth="1"/>
    <col min="581" max="590" width="11.42578125" style="45" customWidth="1"/>
    <col min="591" max="595" width="10.28515625" style="45" customWidth="1"/>
    <col min="596" max="604" width="9.42578125" style="45" customWidth="1"/>
    <col min="605" max="768" width="11.42578125" style="45"/>
    <col min="769" max="769" width="35.42578125" style="45" customWidth="1"/>
    <col min="770" max="770" width="23.5703125" style="45" customWidth="1"/>
    <col min="771" max="771" width="15" style="45" customWidth="1"/>
    <col min="772" max="772" width="15.7109375" style="45" customWidth="1"/>
    <col min="773" max="773" width="13.42578125" style="45" customWidth="1"/>
    <col min="774" max="774" width="13.5703125" style="45" customWidth="1"/>
    <col min="775" max="775" width="14.7109375" style="45" customWidth="1"/>
    <col min="776" max="776" width="13.85546875" style="45" customWidth="1"/>
    <col min="777" max="777" width="12.5703125" style="45" customWidth="1"/>
    <col min="778" max="778" width="11.85546875" style="45" customWidth="1"/>
    <col min="779" max="779" width="10.28515625" style="45" customWidth="1"/>
    <col min="780" max="780" width="9.28515625" style="45" customWidth="1"/>
    <col min="781" max="781" width="9.42578125" style="45" customWidth="1"/>
    <col min="782" max="782" width="9.140625" style="45" customWidth="1"/>
    <col min="783" max="783" width="9.28515625" style="45" customWidth="1"/>
    <col min="784" max="784" width="9.42578125" style="45" customWidth="1"/>
    <col min="785" max="785" width="9.7109375" style="45" customWidth="1"/>
    <col min="786" max="786" width="9.5703125" style="45" customWidth="1"/>
    <col min="787" max="787" width="9.28515625" style="45" customWidth="1"/>
    <col min="788" max="788" width="8.5703125" style="45" customWidth="1"/>
    <col min="789" max="789" width="8.85546875" style="45" customWidth="1"/>
    <col min="790" max="790" width="9.7109375" style="45" customWidth="1"/>
    <col min="791" max="791" width="8.7109375" style="45" customWidth="1"/>
    <col min="792" max="792" width="13.5703125" style="45" customWidth="1"/>
    <col min="793" max="793" width="16.28515625" style="45" customWidth="1"/>
    <col min="794" max="811" width="9.42578125" style="45" customWidth="1"/>
    <col min="812" max="815" width="10.28515625" style="45" customWidth="1"/>
    <col min="816" max="816" width="9.140625" style="45" customWidth="1"/>
    <col min="817" max="836" width="0" style="45" hidden="1" customWidth="1"/>
    <col min="837" max="846" width="11.42578125" style="45" customWidth="1"/>
    <col min="847" max="851" width="10.28515625" style="45" customWidth="1"/>
    <col min="852" max="860" width="9.42578125" style="45" customWidth="1"/>
    <col min="861" max="1024" width="11.42578125" style="45"/>
    <col min="1025" max="1025" width="35.42578125" style="45" customWidth="1"/>
    <col min="1026" max="1026" width="23.5703125" style="45" customWidth="1"/>
    <col min="1027" max="1027" width="15" style="45" customWidth="1"/>
    <col min="1028" max="1028" width="15.7109375" style="45" customWidth="1"/>
    <col min="1029" max="1029" width="13.42578125" style="45" customWidth="1"/>
    <col min="1030" max="1030" width="13.5703125" style="45" customWidth="1"/>
    <col min="1031" max="1031" width="14.7109375" style="45" customWidth="1"/>
    <col min="1032" max="1032" width="13.85546875" style="45" customWidth="1"/>
    <col min="1033" max="1033" width="12.5703125" style="45" customWidth="1"/>
    <col min="1034" max="1034" width="11.85546875" style="45" customWidth="1"/>
    <col min="1035" max="1035" width="10.28515625" style="45" customWidth="1"/>
    <col min="1036" max="1036" width="9.28515625" style="45" customWidth="1"/>
    <col min="1037" max="1037" width="9.42578125" style="45" customWidth="1"/>
    <col min="1038" max="1038" width="9.140625" style="45" customWidth="1"/>
    <col min="1039" max="1039" width="9.28515625" style="45" customWidth="1"/>
    <col min="1040" max="1040" width="9.42578125" style="45" customWidth="1"/>
    <col min="1041" max="1041" width="9.7109375" style="45" customWidth="1"/>
    <col min="1042" max="1042" width="9.5703125" style="45" customWidth="1"/>
    <col min="1043" max="1043" width="9.28515625" style="45" customWidth="1"/>
    <col min="1044" max="1044" width="8.5703125" style="45" customWidth="1"/>
    <col min="1045" max="1045" width="8.85546875" style="45" customWidth="1"/>
    <col min="1046" max="1046" width="9.7109375" style="45" customWidth="1"/>
    <col min="1047" max="1047" width="8.7109375" style="45" customWidth="1"/>
    <col min="1048" max="1048" width="13.5703125" style="45" customWidth="1"/>
    <col min="1049" max="1049" width="16.28515625" style="45" customWidth="1"/>
    <col min="1050" max="1067" width="9.42578125" style="45" customWidth="1"/>
    <col min="1068" max="1071" width="10.28515625" style="45" customWidth="1"/>
    <col min="1072" max="1072" width="9.140625" style="45" customWidth="1"/>
    <col min="1073" max="1092" width="0" style="45" hidden="1" customWidth="1"/>
    <col min="1093" max="1102" width="11.42578125" style="45" customWidth="1"/>
    <col min="1103" max="1107" width="10.28515625" style="45" customWidth="1"/>
    <col min="1108" max="1116" width="9.42578125" style="45" customWidth="1"/>
    <col min="1117" max="1280" width="11.42578125" style="45"/>
    <col min="1281" max="1281" width="35.42578125" style="45" customWidth="1"/>
    <col min="1282" max="1282" width="23.5703125" style="45" customWidth="1"/>
    <col min="1283" max="1283" width="15" style="45" customWidth="1"/>
    <col min="1284" max="1284" width="15.7109375" style="45" customWidth="1"/>
    <col min="1285" max="1285" width="13.42578125" style="45" customWidth="1"/>
    <col min="1286" max="1286" width="13.5703125" style="45" customWidth="1"/>
    <col min="1287" max="1287" width="14.7109375" style="45" customWidth="1"/>
    <col min="1288" max="1288" width="13.85546875" style="45" customWidth="1"/>
    <col min="1289" max="1289" width="12.5703125" style="45" customWidth="1"/>
    <col min="1290" max="1290" width="11.85546875" style="45" customWidth="1"/>
    <col min="1291" max="1291" width="10.28515625" style="45" customWidth="1"/>
    <col min="1292" max="1292" width="9.28515625" style="45" customWidth="1"/>
    <col min="1293" max="1293" width="9.42578125" style="45" customWidth="1"/>
    <col min="1294" max="1294" width="9.140625" style="45" customWidth="1"/>
    <col min="1295" max="1295" width="9.28515625" style="45" customWidth="1"/>
    <col min="1296" max="1296" width="9.42578125" style="45" customWidth="1"/>
    <col min="1297" max="1297" width="9.7109375" style="45" customWidth="1"/>
    <col min="1298" max="1298" width="9.5703125" style="45" customWidth="1"/>
    <col min="1299" max="1299" width="9.28515625" style="45" customWidth="1"/>
    <col min="1300" max="1300" width="8.5703125" style="45" customWidth="1"/>
    <col min="1301" max="1301" width="8.85546875" style="45" customWidth="1"/>
    <col min="1302" max="1302" width="9.7109375" style="45" customWidth="1"/>
    <col min="1303" max="1303" width="8.7109375" style="45" customWidth="1"/>
    <col min="1304" max="1304" width="13.5703125" style="45" customWidth="1"/>
    <col min="1305" max="1305" width="16.28515625" style="45" customWidth="1"/>
    <col min="1306" max="1323" width="9.42578125" style="45" customWidth="1"/>
    <col min="1324" max="1327" width="10.28515625" style="45" customWidth="1"/>
    <col min="1328" max="1328" width="9.140625" style="45" customWidth="1"/>
    <col min="1329" max="1348" width="0" style="45" hidden="1" customWidth="1"/>
    <col min="1349" max="1358" width="11.42578125" style="45" customWidth="1"/>
    <col min="1359" max="1363" width="10.28515625" style="45" customWidth="1"/>
    <col min="1364" max="1372" width="9.42578125" style="45" customWidth="1"/>
    <col min="1373" max="1536" width="11.42578125" style="45"/>
    <col min="1537" max="1537" width="35.42578125" style="45" customWidth="1"/>
    <col min="1538" max="1538" width="23.5703125" style="45" customWidth="1"/>
    <col min="1539" max="1539" width="15" style="45" customWidth="1"/>
    <col min="1540" max="1540" width="15.7109375" style="45" customWidth="1"/>
    <col min="1541" max="1541" width="13.42578125" style="45" customWidth="1"/>
    <col min="1542" max="1542" width="13.5703125" style="45" customWidth="1"/>
    <col min="1543" max="1543" width="14.7109375" style="45" customWidth="1"/>
    <col min="1544" max="1544" width="13.85546875" style="45" customWidth="1"/>
    <col min="1545" max="1545" width="12.5703125" style="45" customWidth="1"/>
    <col min="1546" max="1546" width="11.85546875" style="45" customWidth="1"/>
    <col min="1547" max="1547" width="10.28515625" style="45" customWidth="1"/>
    <col min="1548" max="1548" width="9.28515625" style="45" customWidth="1"/>
    <col min="1549" max="1549" width="9.42578125" style="45" customWidth="1"/>
    <col min="1550" max="1550" width="9.140625" style="45" customWidth="1"/>
    <col min="1551" max="1551" width="9.28515625" style="45" customWidth="1"/>
    <col min="1552" max="1552" width="9.42578125" style="45" customWidth="1"/>
    <col min="1553" max="1553" width="9.7109375" style="45" customWidth="1"/>
    <col min="1554" max="1554" width="9.5703125" style="45" customWidth="1"/>
    <col min="1555" max="1555" width="9.28515625" style="45" customWidth="1"/>
    <col min="1556" max="1556" width="8.5703125" style="45" customWidth="1"/>
    <col min="1557" max="1557" width="8.85546875" style="45" customWidth="1"/>
    <col min="1558" max="1558" width="9.7109375" style="45" customWidth="1"/>
    <col min="1559" max="1559" width="8.7109375" style="45" customWidth="1"/>
    <col min="1560" max="1560" width="13.5703125" style="45" customWidth="1"/>
    <col min="1561" max="1561" width="16.28515625" style="45" customWidth="1"/>
    <col min="1562" max="1579" width="9.42578125" style="45" customWidth="1"/>
    <col min="1580" max="1583" width="10.28515625" style="45" customWidth="1"/>
    <col min="1584" max="1584" width="9.140625" style="45" customWidth="1"/>
    <col min="1585" max="1604" width="0" style="45" hidden="1" customWidth="1"/>
    <col min="1605" max="1614" width="11.42578125" style="45" customWidth="1"/>
    <col min="1615" max="1619" width="10.28515625" style="45" customWidth="1"/>
    <col min="1620" max="1628" width="9.42578125" style="45" customWidth="1"/>
    <col min="1629" max="1792" width="11.42578125" style="45"/>
    <col min="1793" max="1793" width="35.42578125" style="45" customWidth="1"/>
    <col min="1794" max="1794" width="23.5703125" style="45" customWidth="1"/>
    <col min="1795" max="1795" width="15" style="45" customWidth="1"/>
    <col min="1796" max="1796" width="15.7109375" style="45" customWidth="1"/>
    <col min="1797" max="1797" width="13.42578125" style="45" customWidth="1"/>
    <col min="1798" max="1798" width="13.5703125" style="45" customWidth="1"/>
    <col min="1799" max="1799" width="14.7109375" style="45" customWidth="1"/>
    <col min="1800" max="1800" width="13.85546875" style="45" customWidth="1"/>
    <col min="1801" max="1801" width="12.5703125" style="45" customWidth="1"/>
    <col min="1802" max="1802" width="11.85546875" style="45" customWidth="1"/>
    <col min="1803" max="1803" width="10.28515625" style="45" customWidth="1"/>
    <col min="1804" max="1804" width="9.28515625" style="45" customWidth="1"/>
    <col min="1805" max="1805" width="9.42578125" style="45" customWidth="1"/>
    <col min="1806" max="1806" width="9.140625" style="45" customWidth="1"/>
    <col min="1807" max="1807" width="9.28515625" style="45" customWidth="1"/>
    <col min="1808" max="1808" width="9.42578125" style="45" customWidth="1"/>
    <col min="1809" max="1809" width="9.7109375" style="45" customWidth="1"/>
    <col min="1810" max="1810" width="9.5703125" style="45" customWidth="1"/>
    <col min="1811" max="1811" width="9.28515625" style="45" customWidth="1"/>
    <col min="1812" max="1812" width="8.5703125" style="45" customWidth="1"/>
    <col min="1813" max="1813" width="8.85546875" style="45" customWidth="1"/>
    <col min="1814" max="1814" width="9.7109375" style="45" customWidth="1"/>
    <col min="1815" max="1815" width="8.7109375" style="45" customWidth="1"/>
    <col min="1816" max="1816" width="13.5703125" style="45" customWidth="1"/>
    <col min="1817" max="1817" width="16.28515625" style="45" customWidth="1"/>
    <col min="1818" max="1835" width="9.42578125" style="45" customWidth="1"/>
    <col min="1836" max="1839" width="10.28515625" style="45" customWidth="1"/>
    <col min="1840" max="1840" width="9.140625" style="45" customWidth="1"/>
    <col min="1841" max="1860" width="0" style="45" hidden="1" customWidth="1"/>
    <col min="1861" max="1870" width="11.42578125" style="45" customWidth="1"/>
    <col min="1871" max="1875" width="10.28515625" style="45" customWidth="1"/>
    <col min="1876" max="1884" width="9.42578125" style="45" customWidth="1"/>
    <col min="1885" max="2048" width="11.42578125" style="45"/>
    <col min="2049" max="2049" width="35.42578125" style="45" customWidth="1"/>
    <col min="2050" max="2050" width="23.5703125" style="45" customWidth="1"/>
    <col min="2051" max="2051" width="15" style="45" customWidth="1"/>
    <col min="2052" max="2052" width="15.7109375" style="45" customWidth="1"/>
    <col min="2053" max="2053" width="13.42578125" style="45" customWidth="1"/>
    <col min="2054" max="2054" width="13.5703125" style="45" customWidth="1"/>
    <col min="2055" max="2055" width="14.7109375" style="45" customWidth="1"/>
    <col min="2056" max="2056" width="13.85546875" style="45" customWidth="1"/>
    <col min="2057" max="2057" width="12.5703125" style="45" customWidth="1"/>
    <col min="2058" max="2058" width="11.85546875" style="45" customWidth="1"/>
    <col min="2059" max="2059" width="10.28515625" style="45" customWidth="1"/>
    <col min="2060" max="2060" width="9.28515625" style="45" customWidth="1"/>
    <col min="2061" max="2061" width="9.42578125" style="45" customWidth="1"/>
    <col min="2062" max="2062" width="9.140625" style="45" customWidth="1"/>
    <col min="2063" max="2063" width="9.28515625" style="45" customWidth="1"/>
    <col min="2064" max="2064" width="9.42578125" style="45" customWidth="1"/>
    <col min="2065" max="2065" width="9.7109375" style="45" customWidth="1"/>
    <col min="2066" max="2066" width="9.5703125" style="45" customWidth="1"/>
    <col min="2067" max="2067" width="9.28515625" style="45" customWidth="1"/>
    <col min="2068" max="2068" width="8.5703125" style="45" customWidth="1"/>
    <col min="2069" max="2069" width="8.85546875" style="45" customWidth="1"/>
    <col min="2070" max="2070" width="9.7109375" style="45" customWidth="1"/>
    <col min="2071" max="2071" width="8.7109375" style="45" customWidth="1"/>
    <col min="2072" max="2072" width="13.5703125" style="45" customWidth="1"/>
    <col min="2073" max="2073" width="16.28515625" style="45" customWidth="1"/>
    <col min="2074" max="2091" width="9.42578125" style="45" customWidth="1"/>
    <col min="2092" max="2095" width="10.28515625" style="45" customWidth="1"/>
    <col min="2096" max="2096" width="9.140625" style="45" customWidth="1"/>
    <col min="2097" max="2116" width="0" style="45" hidden="1" customWidth="1"/>
    <col min="2117" max="2126" width="11.42578125" style="45" customWidth="1"/>
    <col min="2127" max="2131" width="10.28515625" style="45" customWidth="1"/>
    <col min="2132" max="2140" width="9.42578125" style="45" customWidth="1"/>
    <col min="2141" max="2304" width="11.42578125" style="45"/>
    <col min="2305" max="2305" width="35.42578125" style="45" customWidth="1"/>
    <col min="2306" max="2306" width="23.5703125" style="45" customWidth="1"/>
    <col min="2307" max="2307" width="15" style="45" customWidth="1"/>
    <col min="2308" max="2308" width="15.7109375" style="45" customWidth="1"/>
    <col min="2309" max="2309" width="13.42578125" style="45" customWidth="1"/>
    <col min="2310" max="2310" width="13.5703125" style="45" customWidth="1"/>
    <col min="2311" max="2311" width="14.7109375" style="45" customWidth="1"/>
    <col min="2312" max="2312" width="13.85546875" style="45" customWidth="1"/>
    <col min="2313" max="2313" width="12.5703125" style="45" customWidth="1"/>
    <col min="2314" max="2314" width="11.85546875" style="45" customWidth="1"/>
    <col min="2315" max="2315" width="10.28515625" style="45" customWidth="1"/>
    <col min="2316" max="2316" width="9.28515625" style="45" customWidth="1"/>
    <col min="2317" max="2317" width="9.42578125" style="45" customWidth="1"/>
    <col min="2318" max="2318" width="9.140625" style="45" customWidth="1"/>
    <col min="2319" max="2319" width="9.28515625" style="45" customWidth="1"/>
    <col min="2320" max="2320" width="9.42578125" style="45" customWidth="1"/>
    <col min="2321" max="2321" width="9.7109375" style="45" customWidth="1"/>
    <col min="2322" max="2322" width="9.5703125" style="45" customWidth="1"/>
    <col min="2323" max="2323" width="9.28515625" style="45" customWidth="1"/>
    <col min="2324" max="2324" width="8.5703125" style="45" customWidth="1"/>
    <col min="2325" max="2325" width="8.85546875" style="45" customWidth="1"/>
    <col min="2326" max="2326" width="9.7109375" style="45" customWidth="1"/>
    <col min="2327" max="2327" width="8.7109375" style="45" customWidth="1"/>
    <col min="2328" max="2328" width="13.5703125" style="45" customWidth="1"/>
    <col min="2329" max="2329" width="16.28515625" style="45" customWidth="1"/>
    <col min="2330" max="2347" width="9.42578125" style="45" customWidth="1"/>
    <col min="2348" max="2351" width="10.28515625" style="45" customWidth="1"/>
    <col min="2352" max="2352" width="9.140625" style="45" customWidth="1"/>
    <col min="2353" max="2372" width="0" style="45" hidden="1" customWidth="1"/>
    <col min="2373" max="2382" width="11.42578125" style="45" customWidth="1"/>
    <col min="2383" max="2387" width="10.28515625" style="45" customWidth="1"/>
    <col min="2388" max="2396" width="9.42578125" style="45" customWidth="1"/>
    <col min="2397" max="2560" width="11.42578125" style="45"/>
    <col min="2561" max="2561" width="35.42578125" style="45" customWidth="1"/>
    <col min="2562" max="2562" width="23.5703125" style="45" customWidth="1"/>
    <col min="2563" max="2563" width="15" style="45" customWidth="1"/>
    <col min="2564" max="2564" width="15.7109375" style="45" customWidth="1"/>
    <col min="2565" max="2565" width="13.42578125" style="45" customWidth="1"/>
    <col min="2566" max="2566" width="13.5703125" style="45" customWidth="1"/>
    <col min="2567" max="2567" width="14.7109375" style="45" customWidth="1"/>
    <col min="2568" max="2568" width="13.85546875" style="45" customWidth="1"/>
    <col min="2569" max="2569" width="12.5703125" style="45" customWidth="1"/>
    <col min="2570" max="2570" width="11.85546875" style="45" customWidth="1"/>
    <col min="2571" max="2571" width="10.28515625" style="45" customWidth="1"/>
    <col min="2572" max="2572" width="9.28515625" style="45" customWidth="1"/>
    <col min="2573" max="2573" width="9.42578125" style="45" customWidth="1"/>
    <col min="2574" max="2574" width="9.140625" style="45" customWidth="1"/>
    <col min="2575" max="2575" width="9.28515625" style="45" customWidth="1"/>
    <col min="2576" max="2576" width="9.42578125" style="45" customWidth="1"/>
    <col min="2577" max="2577" width="9.7109375" style="45" customWidth="1"/>
    <col min="2578" max="2578" width="9.5703125" style="45" customWidth="1"/>
    <col min="2579" max="2579" width="9.28515625" style="45" customWidth="1"/>
    <col min="2580" max="2580" width="8.5703125" style="45" customWidth="1"/>
    <col min="2581" max="2581" width="8.85546875" style="45" customWidth="1"/>
    <col min="2582" max="2582" width="9.7109375" style="45" customWidth="1"/>
    <col min="2583" max="2583" width="8.7109375" style="45" customWidth="1"/>
    <col min="2584" max="2584" width="13.5703125" style="45" customWidth="1"/>
    <col min="2585" max="2585" width="16.28515625" style="45" customWidth="1"/>
    <col min="2586" max="2603" width="9.42578125" style="45" customWidth="1"/>
    <col min="2604" max="2607" width="10.28515625" style="45" customWidth="1"/>
    <col min="2608" max="2608" width="9.140625" style="45" customWidth="1"/>
    <col min="2609" max="2628" width="0" style="45" hidden="1" customWidth="1"/>
    <col min="2629" max="2638" width="11.42578125" style="45" customWidth="1"/>
    <col min="2639" max="2643" width="10.28515625" style="45" customWidth="1"/>
    <col min="2644" max="2652" width="9.42578125" style="45" customWidth="1"/>
    <col min="2653" max="2816" width="11.42578125" style="45"/>
    <col min="2817" max="2817" width="35.42578125" style="45" customWidth="1"/>
    <col min="2818" max="2818" width="23.5703125" style="45" customWidth="1"/>
    <col min="2819" max="2819" width="15" style="45" customWidth="1"/>
    <col min="2820" max="2820" width="15.7109375" style="45" customWidth="1"/>
    <col min="2821" max="2821" width="13.42578125" style="45" customWidth="1"/>
    <col min="2822" max="2822" width="13.5703125" style="45" customWidth="1"/>
    <col min="2823" max="2823" width="14.7109375" style="45" customWidth="1"/>
    <col min="2824" max="2824" width="13.85546875" style="45" customWidth="1"/>
    <col min="2825" max="2825" width="12.5703125" style="45" customWidth="1"/>
    <col min="2826" max="2826" width="11.85546875" style="45" customWidth="1"/>
    <col min="2827" max="2827" width="10.28515625" style="45" customWidth="1"/>
    <col min="2828" max="2828" width="9.28515625" style="45" customWidth="1"/>
    <col min="2829" max="2829" width="9.42578125" style="45" customWidth="1"/>
    <col min="2830" max="2830" width="9.140625" style="45" customWidth="1"/>
    <col min="2831" max="2831" width="9.28515625" style="45" customWidth="1"/>
    <col min="2832" max="2832" width="9.42578125" style="45" customWidth="1"/>
    <col min="2833" max="2833" width="9.7109375" style="45" customWidth="1"/>
    <col min="2834" max="2834" width="9.5703125" style="45" customWidth="1"/>
    <col min="2835" max="2835" width="9.28515625" style="45" customWidth="1"/>
    <col min="2836" max="2836" width="8.5703125" style="45" customWidth="1"/>
    <col min="2837" max="2837" width="8.85546875" style="45" customWidth="1"/>
    <col min="2838" max="2838" width="9.7109375" style="45" customWidth="1"/>
    <col min="2839" max="2839" width="8.7109375" style="45" customWidth="1"/>
    <col min="2840" max="2840" width="13.5703125" style="45" customWidth="1"/>
    <col min="2841" max="2841" width="16.28515625" style="45" customWidth="1"/>
    <col min="2842" max="2859" width="9.42578125" style="45" customWidth="1"/>
    <col min="2860" max="2863" width="10.28515625" style="45" customWidth="1"/>
    <col min="2864" max="2864" width="9.140625" style="45" customWidth="1"/>
    <col min="2865" max="2884" width="0" style="45" hidden="1" customWidth="1"/>
    <col min="2885" max="2894" width="11.42578125" style="45" customWidth="1"/>
    <col min="2895" max="2899" width="10.28515625" style="45" customWidth="1"/>
    <col min="2900" max="2908" width="9.42578125" style="45" customWidth="1"/>
    <col min="2909" max="3072" width="11.42578125" style="45"/>
    <col min="3073" max="3073" width="35.42578125" style="45" customWidth="1"/>
    <col min="3074" max="3074" width="23.5703125" style="45" customWidth="1"/>
    <col min="3075" max="3075" width="15" style="45" customWidth="1"/>
    <col min="3076" max="3076" width="15.7109375" style="45" customWidth="1"/>
    <col min="3077" max="3077" width="13.42578125" style="45" customWidth="1"/>
    <col min="3078" max="3078" width="13.5703125" style="45" customWidth="1"/>
    <col min="3079" max="3079" width="14.7109375" style="45" customWidth="1"/>
    <col min="3080" max="3080" width="13.85546875" style="45" customWidth="1"/>
    <col min="3081" max="3081" width="12.5703125" style="45" customWidth="1"/>
    <col min="3082" max="3082" width="11.85546875" style="45" customWidth="1"/>
    <col min="3083" max="3083" width="10.28515625" style="45" customWidth="1"/>
    <col min="3084" max="3084" width="9.28515625" style="45" customWidth="1"/>
    <col min="3085" max="3085" width="9.42578125" style="45" customWidth="1"/>
    <col min="3086" max="3086" width="9.140625" style="45" customWidth="1"/>
    <col min="3087" max="3087" width="9.28515625" style="45" customWidth="1"/>
    <col min="3088" max="3088" width="9.42578125" style="45" customWidth="1"/>
    <col min="3089" max="3089" width="9.7109375" style="45" customWidth="1"/>
    <col min="3090" max="3090" width="9.5703125" style="45" customWidth="1"/>
    <col min="3091" max="3091" width="9.28515625" style="45" customWidth="1"/>
    <col min="3092" max="3092" width="8.5703125" style="45" customWidth="1"/>
    <col min="3093" max="3093" width="8.85546875" style="45" customWidth="1"/>
    <col min="3094" max="3094" width="9.7109375" style="45" customWidth="1"/>
    <col min="3095" max="3095" width="8.7109375" style="45" customWidth="1"/>
    <col min="3096" max="3096" width="13.5703125" style="45" customWidth="1"/>
    <col min="3097" max="3097" width="16.28515625" style="45" customWidth="1"/>
    <col min="3098" max="3115" width="9.42578125" style="45" customWidth="1"/>
    <col min="3116" max="3119" width="10.28515625" style="45" customWidth="1"/>
    <col min="3120" max="3120" width="9.140625" style="45" customWidth="1"/>
    <col min="3121" max="3140" width="0" style="45" hidden="1" customWidth="1"/>
    <col min="3141" max="3150" width="11.42578125" style="45" customWidth="1"/>
    <col min="3151" max="3155" width="10.28515625" style="45" customWidth="1"/>
    <col min="3156" max="3164" width="9.42578125" style="45" customWidth="1"/>
    <col min="3165" max="3328" width="11.42578125" style="45"/>
    <col min="3329" max="3329" width="35.42578125" style="45" customWidth="1"/>
    <col min="3330" max="3330" width="23.5703125" style="45" customWidth="1"/>
    <col min="3331" max="3331" width="15" style="45" customWidth="1"/>
    <col min="3332" max="3332" width="15.7109375" style="45" customWidth="1"/>
    <col min="3333" max="3333" width="13.42578125" style="45" customWidth="1"/>
    <col min="3334" max="3334" width="13.5703125" style="45" customWidth="1"/>
    <col min="3335" max="3335" width="14.7109375" style="45" customWidth="1"/>
    <col min="3336" max="3336" width="13.85546875" style="45" customWidth="1"/>
    <col min="3337" max="3337" width="12.5703125" style="45" customWidth="1"/>
    <col min="3338" max="3338" width="11.85546875" style="45" customWidth="1"/>
    <col min="3339" max="3339" width="10.28515625" style="45" customWidth="1"/>
    <col min="3340" max="3340" width="9.28515625" style="45" customWidth="1"/>
    <col min="3341" max="3341" width="9.42578125" style="45" customWidth="1"/>
    <col min="3342" max="3342" width="9.140625" style="45" customWidth="1"/>
    <col min="3343" max="3343" width="9.28515625" style="45" customWidth="1"/>
    <col min="3344" max="3344" width="9.42578125" style="45" customWidth="1"/>
    <col min="3345" max="3345" width="9.7109375" style="45" customWidth="1"/>
    <col min="3346" max="3346" width="9.5703125" style="45" customWidth="1"/>
    <col min="3347" max="3347" width="9.28515625" style="45" customWidth="1"/>
    <col min="3348" max="3348" width="8.5703125" style="45" customWidth="1"/>
    <col min="3349" max="3349" width="8.85546875" style="45" customWidth="1"/>
    <col min="3350" max="3350" width="9.7109375" style="45" customWidth="1"/>
    <col min="3351" max="3351" width="8.7109375" style="45" customWidth="1"/>
    <col min="3352" max="3352" width="13.5703125" style="45" customWidth="1"/>
    <col min="3353" max="3353" width="16.28515625" style="45" customWidth="1"/>
    <col min="3354" max="3371" width="9.42578125" style="45" customWidth="1"/>
    <col min="3372" max="3375" width="10.28515625" style="45" customWidth="1"/>
    <col min="3376" max="3376" width="9.140625" style="45" customWidth="1"/>
    <col min="3377" max="3396" width="0" style="45" hidden="1" customWidth="1"/>
    <col min="3397" max="3406" width="11.42578125" style="45" customWidth="1"/>
    <col min="3407" max="3411" width="10.28515625" style="45" customWidth="1"/>
    <col min="3412" max="3420" width="9.42578125" style="45" customWidth="1"/>
    <col min="3421" max="3584" width="11.42578125" style="45"/>
    <col min="3585" max="3585" width="35.42578125" style="45" customWidth="1"/>
    <col min="3586" max="3586" width="23.5703125" style="45" customWidth="1"/>
    <col min="3587" max="3587" width="15" style="45" customWidth="1"/>
    <col min="3588" max="3588" width="15.7109375" style="45" customWidth="1"/>
    <col min="3589" max="3589" width="13.42578125" style="45" customWidth="1"/>
    <col min="3590" max="3590" width="13.5703125" style="45" customWidth="1"/>
    <col min="3591" max="3591" width="14.7109375" style="45" customWidth="1"/>
    <col min="3592" max="3592" width="13.85546875" style="45" customWidth="1"/>
    <col min="3593" max="3593" width="12.5703125" style="45" customWidth="1"/>
    <col min="3594" max="3594" width="11.85546875" style="45" customWidth="1"/>
    <col min="3595" max="3595" width="10.28515625" style="45" customWidth="1"/>
    <col min="3596" max="3596" width="9.28515625" style="45" customWidth="1"/>
    <col min="3597" max="3597" width="9.42578125" style="45" customWidth="1"/>
    <col min="3598" max="3598" width="9.140625" style="45" customWidth="1"/>
    <col min="3599" max="3599" width="9.28515625" style="45" customWidth="1"/>
    <col min="3600" max="3600" width="9.42578125" style="45" customWidth="1"/>
    <col min="3601" max="3601" width="9.7109375" style="45" customWidth="1"/>
    <col min="3602" max="3602" width="9.5703125" style="45" customWidth="1"/>
    <col min="3603" max="3603" width="9.28515625" style="45" customWidth="1"/>
    <col min="3604" max="3604" width="8.5703125" style="45" customWidth="1"/>
    <col min="3605" max="3605" width="8.85546875" style="45" customWidth="1"/>
    <col min="3606" max="3606" width="9.7109375" style="45" customWidth="1"/>
    <col min="3607" max="3607" width="8.7109375" style="45" customWidth="1"/>
    <col min="3608" max="3608" width="13.5703125" style="45" customWidth="1"/>
    <col min="3609" max="3609" width="16.28515625" style="45" customWidth="1"/>
    <col min="3610" max="3627" width="9.42578125" style="45" customWidth="1"/>
    <col min="3628" max="3631" width="10.28515625" style="45" customWidth="1"/>
    <col min="3632" max="3632" width="9.140625" style="45" customWidth="1"/>
    <col min="3633" max="3652" width="0" style="45" hidden="1" customWidth="1"/>
    <col min="3653" max="3662" width="11.42578125" style="45" customWidth="1"/>
    <col min="3663" max="3667" width="10.28515625" style="45" customWidth="1"/>
    <col min="3668" max="3676" width="9.42578125" style="45" customWidth="1"/>
    <col min="3677" max="3840" width="11.42578125" style="45"/>
    <col min="3841" max="3841" width="35.42578125" style="45" customWidth="1"/>
    <col min="3842" max="3842" width="23.5703125" style="45" customWidth="1"/>
    <col min="3843" max="3843" width="15" style="45" customWidth="1"/>
    <col min="3844" max="3844" width="15.7109375" style="45" customWidth="1"/>
    <col min="3845" max="3845" width="13.42578125" style="45" customWidth="1"/>
    <col min="3846" max="3846" width="13.5703125" style="45" customWidth="1"/>
    <col min="3847" max="3847" width="14.7109375" style="45" customWidth="1"/>
    <col min="3848" max="3848" width="13.85546875" style="45" customWidth="1"/>
    <col min="3849" max="3849" width="12.5703125" style="45" customWidth="1"/>
    <col min="3850" max="3850" width="11.85546875" style="45" customWidth="1"/>
    <col min="3851" max="3851" width="10.28515625" style="45" customWidth="1"/>
    <col min="3852" max="3852" width="9.28515625" style="45" customWidth="1"/>
    <col min="3853" max="3853" width="9.42578125" style="45" customWidth="1"/>
    <col min="3854" max="3854" width="9.140625" style="45" customWidth="1"/>
    <col min="3855" max="3855" width="9.28515625" style="45" customWidth="1"/>
    <col min="3856" max="3856" width="9.42578125" style="45" customWidth="1"/>
    <col min="3857" max="3857" width="9.7109375" style="45" customWidth="1"/>
    <col min="3858" max="3858" width="9.5703125" style="45" customWidth="1"/>
    <col min="3859" max="3859" width="9.28515625" style="45" customWidth="1"/>
    <col min="3860" max="3860" width="8.5703125" style="45" customWidth="1"/>
    <col min="3861" max="3861" width="8.85546875" style="45" customWidth="1"/>
    <col min="3862" max="3862" width="9.7109375" style="45" customWidth="1"/>
    <col min="3863" max="3863" width="8.7109375" style="45" customWidth="1"/>
    <col min="3864" max="3864" width="13.5703125" style="45" customWidth="1"/>
    <col min="3865" max="3865" width="16.28515625" style="45" customWidth="1"/>
    <col min="3866" max="3883" width="9.42578125" style="45" customWidth="1"/>
    <col min="3884" max="3887" width="10.28515625" style="45" customWidth="1"/>
    <col min="3888" max="3888" width="9.140625" style="45" customWidth="1"/>
    <col min="3889" max="3908" width="0" style="45" hidden="1" customWidth="1"/>
    <col min="3909" max="3918" width="11.42578125" style="45" customWidth="1"/>
    <col min="3919" max="3923" width="10.28515625" style="45" customWidth="1"/>
    <col min="3924" max="3932" width="9.42578125" style="45" customWidth="1"/>
    <col min="3933" max="4096" width="11.42578125" style="45"/>
    <col min="4097" max="4097" width="35.42578125" style="45" customWidth="1"/>
    <col min="4098" max="4098" width="23.5703125" style="45" customWidth="1"/>
    <col min="4099" max="4099" width="15" style="45" customWidth="1"/>
    <col min="4100" max="4100" width="15.7109375" style="45" customWidth="1"/>
    <col min="4101" max="4101" width="13.42578125" style="45" customWidth="1"/>
    <col min="4102" max="4102" width="13.5703125" style="45" customWidth="1"/>
    <col min="4103" max="4103" width="14.7109375" style="45" customWidth="1"/>
    <col min="4104" max="4104" width="13.85546875" style="45" customWidth="1"/>
    <col min="4105" max="4105" width="12.5703125" style="45" customWidth="1"/>
    <col min="4106" max="4106" width="11.85546875" style="45" customWidth="1"/>
    <col min="4107" max="4107" width="10.28515625" style="45" customWidth="1"/>
    <col min="4108" max="4108" width="9.28515625" style="45" customWidth="1"/>
    <col min="4109" max="4109" width="9.42578125" style="45" customWidth="1"/>
    <col min="4110" max="4110" width="9.140625" style="45" customWidth="1"/>
    <col min="4111" max="4111" width="9.28515625" style="45" customWidth="1"/>
    <col min="4112" max="4112" width="9.42578125" style="45" customWidth="1"/>
    <col min="4113" max="4113" width="9.7109375" style="45" customWidth="1"/>
    <col min="4114" max="4114" width="9.5703125" style="45" customWidth="1"/>
    <col min="4115" max="4115" width="9.28515625" style="45" customWidth="1"/>
    <col min="4116" max="4116" width="8.5703125" style="45" customWidth="1"/>
    <col min="4117" max="4117" width="8.85546875" style="45" customWidth="1"/>
    <col min="4118" max="4118" width="9.7109375" style="45" customWidth="1"/>
    <col min="4119" max="4119" width="8.7109375" style="45" customWidth="1"/>
    <col min="4120" max="4120" width="13.5703125" style="45" customWidth="1"/>
    <col min="4121" max="4121" width="16.28515625" style="45" customWidth="1"/>
    <col min="4122" max="4139" width="9.42578125" style="45" customWidth="1"/>
    <col min="4140" max="4143" width="10.28515625" style="45" customWidth="1"/>
    <col min="4144" max="4144" width="9.140625" style="45" customWidth="1"/>
    <col min="4145" max="4164" width="0" style="45" hidden="1" customWidth="1"/>
    <col min="4165" max="4174" width="11.42578125" style="45" customWidth="1"/>
    <col min="4175" max="4179" width="10.28515625" style="45" customWidth="1"/>
    <col min="4180" max="4188" width="9.42578125" style="45" customWidth="1"/>
    <col min="4189" max="4352" width="11.42578125" style="45"/>
    <col min="4353" max="4353" width="35.42578125" style="45" customWidth="1"/>
    <col min="4354" max="4354" width="23.5703125" style="45" customWidth="1"/>
    <col min="4355" max="4355" width="15" style="45" customWidth="1"/>
    <col min="4356" max="4356" width="15.7109375" style="45" customWidth="1"/>
    <col min="4357" max="4357" width="13.42578125" style="45" customWidth="1"/>
    <col min="4358" max="4358" width="13.5703125" style="45" customWidth="1"/>
    <col min="4359" max="4359" width="14.7109375" style="45" customWidth="1"/>
    <col min="4360" max="4360" width="13.85546875" style="45" customWidth="1"/>
    <col min="4361" max="4361" width="12.5703125" style="45" customWidth="1"/>
    <col min="4362" max="4362" width="11.85546875" style="45" customWidth="1"/>
    <col min="4363" max="4363" width="10.28515625" style="45" customWidth="1"/>
    <col min="4364" max="4364" width="9.28515625" style="45" customWidth="1"/>
    <col min="4365" max="4365" width="9.42578125" style="45" customWidth="1"/>
    <col min="4366" max="4366" width="9.140625" style="45" customWidth="1"/>
    <col min="4367" max="4367" width="9.28515625" style="45" customWidth="1"/>
    <col min="4368" max="4368" width="9.42578125" style="45" customWidth="1"/>
    <col min="4369" max="4369" width="9.7109375" style="45" customWidth="1"/>
    <col min="4370" max="4370" width="9.5703125" style="45" customWidth="1"/>
    <col min="4371" max="4371" width="9.28515625" style="45" customWidth="1"/>
    <col min="4372" max="4372" width="8.5703125" style="45" customWidth="1"/>
    <col min="4373" max="4373" width="8.85546875" style="45" customWidth="1"/>
    <col min="4374" max="4374" width="9.7109375" style="45" customWidth="1"/>
    <col min="4375" max="4375" width="8.7109375" style="45" customWidth="1"/>
    <col min="4376" max="4376" width="13.5703125" style="45" customWidth="1"/>
    <col min="4377" max="4377" width="16.28515625" style="45" customWidth="1"/>
    <col min="4378" max="4395" width="9.42578125" style="45" customWidth="1"/>
    <col min="4396" max="4399" width="10.28515625" style="45" customWidth="1"/>
    <col min="4400" max="4400" width="9.140625" style="45" customWidth="1"/>
    <col min="4401" max="4420" width="0" style="45" hidden="1" customWidth="1"/>
    <col min="4421" max="4430" width="11.42578125" style="45" customWidth="1"/>
    <col min="4431" max="4435" width="10.28515625" style="45" customWidth="1"/>
    <col min="4436" max="4444" width="9.42578125" style="45" customWidth="1"/>
    <col min="4445" max="4608" width="11.42578125" style="45"/>
    <col min="4609" max="4609" width="35.42578125" style="45" customWidth="1"/>
    <col min="4610" max="4610" width="23.5703125" style="45" customWidth="1"/>
    <col min="4611" max="4611" width="15" style="45" customWidth="1"/>
    <col min="4612" max="4612" width="15.7109375" style="45" customWidth="1"/>
    <col min="4613" max="4613" width="13.42578125" style="45" customWidth="1"/>
    <col min="4614" max="4614" width="13.5703125" style="45" customWidth="1"/>
    <col min="4615" max="4615" width="14.7109375" style="45" customWidth="1"/>
    <col min="4616" max="4616" width="13.85546875" style="45" customWidth="1"/>
    <col min="4617" max="4617" width="12.5703125" style="45" customWidth="1"/>
    <col min="4618" max="4618" width="11.85546875" style="45" customWidth="1"/>
    <col min="4619" max="4619" width="10.28515625" style="45" customWidth="1"/>
    <col min="4620" max="4620" width="9.28515625" style="45" customWidth="1"/>
    <col min="4621" max="4621" width="9.42578125" style="45" customWidth="1"/>
    <col min="4622" max="4622" width="9.140625" style="45" customWidth="1"/>
    <col min="4623" max="4623" width="9.28515625" style="45" customWidth="1"/>
    <col min="4624" max="4624" width="9.42578125" style="45" customWidth="1"/>
    <col min="4625" max="4625" width="9.7109375" style="45" customWidth="1"/>
    <col min="4626" max="4626" width="9.5703125" style="45" customWidth="1"/>
    <col min="4627" max="4627" width="9.28515625" style="45" customWidth="1"/>
    <col min="4628" max="4628" width="8.5703125" style="45" customWidth="1"/>
    <col min="4629" max="4629" width="8.85546875" style="45" customWidth="1"/>
    <col min="4630" max="4630" width="9.7109375" style="45" customWidth="1"/>
    <col min="4631" max="4631" width="8.7109375" style="45" customWidth="1"/>
    <col min="4632" max="4632" width="13.5703125" style="45" customWidth="1"/>
    <col min="4633" max="4633" width="16.28515625" style="45" customWidth="1"/>
    <col min="4634" max="4651" width="9.42578125" style="45" customWidth="1"/>
    <col min="4652" max="4655" width="10.28515625" style="45" customWidth="1"/>
    <col min="4656" max="4656" width="9.140625" style="45" customWidth="1"/>
    <col min="4657" max="4676" width="0" style="45" hidden="1" customWidth="1"/>
    <col min="4677" max="4686" width="11.42578125" style="45" customWidth="1"/>
    <col min="4687" max="4691" width="10.28515625" style="45" customWidth="1"/>
    <col min="4692" max="4700" width="9.42578125" style="45" customWidth="1"/>
    <col min="4701" max="4864" width="11.42578125" style="45"/>
    <col min="4865" max="4865" width="35.42578125" style="45" customWidth="1"/>
    <col min="4866" max="4866" width="23.5703125" style="45" customWidth="1"/>
    <col min="4867" max="4867" width="15" style="45" customWidth="1"/>
    <col min="4868" max="4868" width="15.7109375" style="45" customWidth="1"/>
    <col min="4869" max="4869" width="13.42578125" style="45" customWidth="1"/>
    <col min="4870" max="4870" width="13.5703125" style="45" customWidth="1"/>
    <col min="4871" max="4871" width="14.7109375" style="45" customWidth="1"/>
    <col min="4872" max="4872" width="13.85546875" style="45" customWidth="1"/>
    <col min="4873" max="4873" width="12.5703125" style="45" customWidth="1"/>
    <col min="4874" max="4874" width="11.85546875" style="45" customWidth="1"/>
    <col min="4875" max="4875" width="10.28515625" style="45" customWidth="1"/>
    <col min="4876" max="4876" width="9.28515625" style="45" customWidth="1"/>
    <col min="4877" max="4877" width="9.42578125" style="45" customWidth="1"/>
    <col min="4878" max="4878" width="9.140625" style="45" customWidth="1"/>
    <col min="4879" max="4879" width="9.28515625" style="45" customWidth="1"/>
    <col min="4880" max="4880" width="9.42578125" style="45" customWidth="1"/>
    <col min="4881" max="4881" width="9.7109375" style="45" customWidth="1"/>
    <col min="4882" max="4882" width="9.5703125" style="45" customWidth="1"/>
    <col min="4883" max="4883" width="9.28515625" style="45" customWidth="1"/>
    <col min="4884" max="4884" width="8.5703125" style="45" customWidth="1"/>
    <col min="4885" max="4885" width="8.85546875" style="45" customWidth="1"/>
    <col min="4886" max="4886" width="9.7109375" style="45" customWidth="1"/>
    <col min="4887" max="4887" width="8.7109375" style="45" customWidth="1"/>
    <col min="4888" max="4888" width="13.5703125" style="45" customWidth="1"/>
    <col min="4889" max="4889" width="16.28515625" style="45" customWidth="1"/>
    <col min="4890" max="4907" width="9.42578125" style="45" customWidth="1"/>
    <col min="4908" max="4911" width="10.28515625" style="45" customWidth="1"/>
    <col min="4912" max="4912" width="9.140625" style="45" customWidth="1"/>
    <col min="4913" max="4932" width="0" style="45" hidden="1" customWidth="1"/>
    <col min="4933" max="4942" width="11.42578125" style="45" customWidth="1"/>
    <col min="4943" max="4947" width="10.28515625" style="45" customWidth="1"/>
    <col min="4948" max="4956" width="9.42578125" style="45" customWidth="1"/>
    <col min="4957" max="5120" width="11.42578125" style="45"/>
    <col min="5121" max="5121" width="35.42578125" style="45" customWidth="1"/>
    <col min="5122" max="5122" width="23.5703125" style="45" customWidth="1"/>
    <col min="5123" max="5123" width="15" style="45" customWidth="1"/>
    <col min="5124" max="5124" width="15.7109375" style="45" customWidth="1"/>
    <col min="5125" max="5125" width="13.42578125" style="45" customWidth="1"/>
    <col min="5126" max="5126" width="13.5703125" style="45" customWidth="1"/>
    <col min="5127" max="5127" width="14.7109375" style="45" customWidth="1"/>
    <col min="5128" max="5128" width="13.85546875" style="45" customWidth="1"/>
    <col min="5129" max="5129" width="12.5703125" style="45" customWidth="1"/>
    <col min="5130" max="5130" width="11.85546875" style="45" customWidth="1"/>
    <col min="5131" max="5131" width="10.28515625" style="45" customWidth="1"/>
    <col min="5132" max="5132" width="9.28515625" style="45" customWidth="1"/>
    <col min="5133" max="5133" width="9.42578125" style="45" customWidth="1"/>
    <col min="5134" max="5134" width="9.140625" style="45" customWidth="1"/>
    <col min="5135" max="5135" width="9.28515625" style="45" customWidth="1"/>
    <col min="5136" max="5136" width="9.42578125" style="45" customWidth="1"/>
    <col min="5137" max="5137" width="9.7109375" style="45" customWidth="1"/>
    <col min="5138" max="5138" width="9.5703125" style="45" customWidth="1"/>
    <col min="5139" max="5139" width="9.28515625" style="45" customWidth="1"/>
    <col min="5140" max="5140" width="8.5703125" style="45" customWidth="1"/>
    <col min="5141" max="5141" width="8.85546875" style="45" customWidth="1"/>
    <col min="5142" max="5142" width="9.7109375" style="45" customWidth="1"/>
    <col min="5143" max="5143" width="8.7109375" style="45" customWidth="1"/>
    <col min="5144" max="5144" width="13.5703125" style="45" customWidth="1"/>
    <col min="5145" max="5145" width="16.28515625" style="45" customWidth="1"/>
    <col min="5146" max="5163" width="9.42578125" style="45" customWidth="1"/>
    <col min="5164" max="5167" width="10.28515625" style="45" customWidth="1"/>
    <col min="5168" max="5168" width="9.140625" style="45" customWidth="1"/>
    <col min="5169" max="5188" width="0" style="45" hidden="1" customWidth="1"/>
    <col min="5189" max="5198" width="11.42578125" style="45" customWidth="1"/>
    <col min="5199" max="5203" width="10.28515625" style="45" customWidth="1"/>
    <col min="5204" max="5212" width="9.42578125" style="45" customWidth="1"/>
    <col min="5213" max="5376" width="11.42578125" style="45"/>
    <col min="5377" max="5377" width="35.42578125" style="45" customWidth="1"/>
    <col min="5378" max="5378" width="23.5703125" style="45" customWidth="1"/>
    <col min="5379" max="5379" width="15" style="45" customWidth="1"/>
    <col min="5380" max="5380" width="15.7109375" style="45" customWidth="1"/>
    <col min="5381" max="5381" width="13.42578125" style="45" customWidth="1"/>
    <col min="5382" max="5382" width="13.5703125" style="45" customWidth="1"/>
    <col min="5383" max="5383" width="14.7109375" style="45" customWidth="1"/>
    <col min="5384" max="5384" width="13.85546875" style="45" customWidth="1"/>
    <col min="5385" max="5385" width="12.5703125" style="45" customWidth="1"/>
    <col min="5386" max="5386" width="11.85546875" style="45" customWidth="1"/>
    <col min="5387" max="5387" width="10.28515625" style="45" customWidth="1"/>
    <col min="5388" max="5388" width="9.28515625" style="45" customWidth="1"/>
    <col min="5389" max="5389" width="9.42578125" style="45" customWidth="1"/>
    <col min="5390" max="5390" width="9.140625" style="45" customWidth="1"/>
    <col min="5391" max="5391" width="9.28515625" style="45" customWidth="1"/>
    <col min="5392" max="5392" width="9.42578125" style="45" customWidth="1"/>
    <col min="5393" max="5393" width="9.7109375" style="45" customWidth="1"/>
    <col min="5394" max="5394" width="9.5703125" style="45" customWidth="1"/>
    <col min="5395" max="5395" width="9.28515625" style="45" customWidth="1"/>
    <col min="5396" max="5396" width="8.5703125" style="45" customWidth="1"/>
    <col min="5397" max="5397" width="8.85546875" style="45" customWidth="1"/>
    <col min="5398" max="5398" width="9.7109375" style="45" customWidth="1"/>
    <col min="5399" max="5399" width="8.7109375" style="45" customWidth="1"/>
    <col min="5400" max="5400" width="13.5703125" style="45" customWidth="1"/>
    <col min="5401" max="5401" width="16.28515625" style="45" customWidth="1"/>
    <col min="5402" max="5419" width="9.42578125" style="45" customWidth="1"/>
    <col min="5420" max="5423" width="10.28515625" style="45" customWidth="1"/>
    <col min="5424" max="5424" width="9.140625" style="45" customWidth="1"/>
    <col min="5425" max="5444" width="0" style="45" hidden="1" customWidth="1"/>
    <col min="5445" max="5454" width="11.42578125" style="45" customWidth="1"/>
    <col min="5455" max="5459" width="10.28515625" style="45" customWidth="1"/>
    <col min="5460" max="5468" width="9.42578125" style="45" customWidth="1"/>
    <col min="5469" max="5632" width="11.42578125" style="45"/>
    <col min="5633" max="5633" width="35.42578125" style="45" customWidth="1"/>
    <col min="5634" max="5634" width="23.5703125" style="45" customWidth="1"/>
    <col min="5635" max="5635" width="15" style="45" customWidth="1"/>
    <col min="5636" max="5636" width="15.7109375" style="45" customWidth="1"/>
    <col min="5637" max="5637" width="13.42578125" style="45" customWidth="1"/>
    <col min="5638" max="5638" width="13.5703125" style="45" customWidth="1"/>
    <col min="5639" max="5639" width="14.7109375" style="45" customWidth="1"/>
    <col min="5640" max="5640" width="13.85546875" style="45" customWidth="1"/>
    <col min="5641" max="5641" width="12.5703125" style="45" customWidth="1"/>
    <col min="5642" max="5642" width="11.85546875" style="45" customWidth="1"/>
    <col min="5643" max="5643" width="10.28515625" style="45" customWidth="1"/>
    <col min="5644" max="5644" width="9.28515625" style="45" customWidth="1"/>
    <col min="5645" max="5645" width="9.42578125" style="45" customWidth="1"/>
    <col min="5646" max="5646" width="9.140625" style="45" customWidth="1"/>
    <col min="5647" max="5647" width="9.28515625" style="45" customWidth="1"/>
    <col min="5648" max="5648" width="9.42578125" style="45" customWidth="1"/>
    <col min="5649" max="5649" width="9.7109375" style="45" customWidth="1"/>
    <col min="5650" max="5650" width="9.5703125" style="45" customWidth="1"/>
    <col min="5651" max="5651" width="9.28515625" style="45" customWidth="1"/>
    <col min="5652" max="5652" width="8.5703125" style="45" customWidth="1"/>
    <col min="5653" max="5653" width="8.85546875" style="45" customWidth="1"/>
    <col min="5654" max="5654" width="9.7109375" style="45" customWidth="1"/>
    <col min="5655" max="5655" width="8.7109375" style="45" customWidth="1"/>
    <col min="5656" max="5656" width="13.5703125" style="45" customWidth="1"/>
    <col min="5657" max="5657" width="16.28515625" style="45" customWidth="1"/>
    <col min="5658" max="5675" width="9.42578125" style="45" customWidth="1"/>
    <col min="5676" max="5679" width="10.28515625" style="45" customWidth="1"/>
    <col min="5680" max="5680" width="9.140625" style="45" customWidth="1"/>
    <col min="5681" max="5700" width="0" style="45" hidden="1" customWidth="1"/>
    <col min="5701" max="5710" width="11.42578125" style="45" customWidth="1"/>
    <col min="5711" max="5715" width="10.28515625" style="45" customWidth="1"/>
    <col min="5716" max="5724" width="9.42578125" style="45" customWidth="1"/>
    <col min="5725" max="5888" width="11.42578125" style="45"/>
    <col min="5889" max="5889" width="35.42578125" style="45" customWidth="1"/>
    <col min="5890" max="5890" width="23.5703125" style="45" customWidth="1"/>
    <col min="5891" max="5891" width="15" style="45" customWidth="1"/>
    <col min="5892" max="5892" width="15.7109375" style="45" customWidth="1"/>
    <col min="5893" max="5893" width="13.42578125" style="45" customWidth="1"/>
    <col min="5894" max="5894" width="13.5703125" style="45" customWidth="1"/>
    <col min="5895" max="5895" width="14.7109375" style="45" customWidth="1"/>
    <col min="5896" max="5896" width="13.85546875" style="45" customWidth="1"/>
    <col min="5897" max="5897" width="12.5703125" style="45" customWidth="1"/>
    <col min="5898" max="5898" width="11.85546875" style="45" customWidth="1"/>
    <col min="5899" max="5899" width="10.28515625" style="45" customWidth="1"/>
    <col min="5900" max="5900" width="9.28515625" style="45" customWidth="1"/>
    <col min="5901" max="5901" width="9.42578125" style="45" customWidth="1"/>
    <col min="5902" max="5902" width="9.140625" style="45" customWidth="1"/>
    <col min="5903" max="5903" width="9.28515625" style="45" customWidth="1"/>
    <col min="5904" max="5904" width="9.42578125" style="45" customWidth="1"/>
    <col min="5905" max="5905" width="9.7109375" style="45" customWidth="1"/>
    <col min="5906" max="5906" width="9.5703125" style="45" customWidth="1"/>
    <col min="5907" max="5907" width="9.28515625" style="45" customWidth="1"/>
    <col min="5908" max="5908" width="8.5703125" style="45" customWidth="1"/>
    <col min="5909" max="5909" width="8.85546875" style="45" customWidth="1"/>
    <col min="5910" max="5910" width="9.7109375" style="45" customWidth="1"/>
    <col min="5911" max="5911" width="8.7109375" style="45" customWidth="1"/>
    <col min="5912" max="5912" width="13.5703125" style="45" customWidth="1"/>
    <col min="5913" max="5913" width="16.28515625" style="45" customWidth="1"/>
    <col min="5914" max="5931" width="9.42578125" style="45" customWidth="1"/>
    <col min="5932" max="5935" width="10.28515625" style="45" customWidth="1"/>
    <col min="5936" max="5936" width="9.140625" style="45" customWidth="1"/>
    <col min="5937" max="5956" width="0" style="45" hidden="1" customWidth="1"/>
    <col min="5957" max="5966" width="11.42578125" style="45" customWidth="1"/>
    <col min="5967" max="5971" width="10.28515625" style="45" customWidth="1"/>
    <col min="5972" max="5980" width="9.42578125" style="45" customWidth="1"/>
    <col min="5981" max="6144" width="11.42578125" style="45"/>
    <col min="6145" max="6145" width="35.42578125" style="45" customWidth="1"/>
    <col min="6146" max="6146" width="23.5703125" style="45" customWidth="1"/>
    <col min="6147" max="6147" width="15" style="45" customWidth="1"/>
    <col min="6148" max="6148" width="15.7109375" style="45" customWidth="1"/>
    <col min="6149" max="6149" width="13.42578125" style="45" customWidth="1"/>
    <col min="6150" max="6150" width="13.5703125" style="45" customWidth="1"/>
    <col min="6151" max="6151" width="14.7109375" style="45" customWidth="1"/>
    <col min="6152" max="6152" width="13.85546875" style="45" customWidth="1"/>
    <col min="6153" max="6153" width="12.5703125" style="45" customWidth="1"/>
    <col min="6154" max="6154" width="11.85546875" style="45" customWidth="1"/>
    <col min="6155" max="6155" width="10.28515625" style="45" customWidth="1"/>
    <col min="6156" max="6156" width="9.28515625" style="45" customWidth="1"/>
    <col min="6157" max="6157" width="9.42578125" style="45" customWidth="1"/>
    <col min="6158" max="6158" width="9.140625" style="45" customWidth="1"/>
    <col min="6159" max="6159" width="9.28515625" style="45" customWidth="1"/>
    <col min="6160" max="6160" width="9.42578125" style="45" customWidth="1"/>
    <col min="6161" max="6161" width="9.7109375" style="45" customWidth="1"/>
    <col min="6162" max="6162" width="9.5703125" style="45" customWidth="1"/>
    <col min="6163" max="6163" width="9.28515625" style="45" customWidth="1"/>
    <col min="6164" max="6164" width="8.5703125" style="45" customWidth="1"/>
    <col min="6165" max="6165" width="8.85546875" style="45" customWidth="1"/>
    <col min="6166" max="6166" width="9.7109375" style="45" customWidth="1"/>
    <col min="6167" max="6167" width="8.7109375" style="45" customWidth="1"/>
    <col min="6168" max="6168" width="13.5703125" style="45" customWidth="1"/>
    <col min="6169" max="6169" width="16.28515625" style="45" customWidth="1"/>
    <col min="6170" max="6187" width="9.42578125" style="45" customWidth="1"/>
    <col min="6188" max="6191" width="10.28515625" style="45" customWidth="1"/>
    <col min="6192" max="6192" width="9.140625" style="45" customWidth="1"/>
    <col min="6193" max="6212" width="0" style="45" hidden="1" customWidth="1"/>
    <col min="6213" max="6222" width="11.42578125" style="45" customWidth="1"/>
    <col min="6223" max="6227" width="10.28515625" style="45" customWidth="1"/>
    <col min="6228" max="6236" width="9.42578125" style="45" customWidth="1"/>
    <col min="6237" max="6400" width="11.42578125" style="45"/>
    <col min="6401" max="6401" width="35.42578125" style="45" customWidth="1"/>
    <col min="6402" max="6402" width="23.5703125" style="45" customWidth="1"/>
    <col min="6403" max="6403" width="15" style="45" customWidth="1"/>
    <col min="6404" max="6404" width="15.7109375" style="45" customWidth="1"/>
    <col min="6405" max="6405" width="13.42578125" style="45" customWidth="1"/>
    <col min="6406" max="6406" width="13.5703125" style="45" customWidth="1"/>
    <col min="6407" max="6407" width="14.7109375" style="45" customWidth="1"/>
    <col min="6408" max="6408" width="13.85546875" style="45" customWidth="1"/>
    <col min="6409" max="6409" width="12.5703125" style="45" customWidth="1"/>
    <col min="6410" max="6410" width="11.85546875" style="45" customWidth="1"/>
    <col min="6411" max="6411" width="10.28515625" style="45" customWidth="1"/>
    <col min="6412" max="6412" width="9.28515625" style="45" customWidth="1"/>
    <col min="6413" max="6413" width="9.42578125" style="45" customWidth="1"/>
    <col min="6414" max="6414" width="9.140625" style="45" customWidth="1"/>
    <col min="6415" max="6415" width="9.28515625" style="45" customWidth="1"/>
    <col min="6416" max="6416" width="9.42578125" style="45" customWidth="1"/>
    <col min="6417" max="6417" width="9.7109375" style="45" customWidth="1"/>
    <col min="6418" max="6418" width="9.5703125" style="45" customWidth="1"/>
    <col min="6419" max="6419" width="9.28515625" style="45" customWidth="1"/>
    <col min="6420" max="6420" width="8.5703125" style="45" customWidth="1"/>
    <col min="6421" max="6421" width="8.85546875" style="45" customWidth="1"/>
    <col min="6422" max="6422" width="9.7109375" style="45" customWidth="1"/>
    <col min="6423" max="6423" width="8.7109375" style="45" customWidth="1"/>
    <col min="6424" max="6424" width="13.5703125" style="45" customWidth="1"/>
    <col min="6425" max="6425" width="16.28515625" style="45" customWidth="1"/>
    <col min="6426" max="6443" width="9.42578125" style="45" customWidth="1"/>
    <col min="6444" max="6447" width="10.28515625" style="45" customWidth="1"/>
    <col min="6448" max="6448" width="9.140625" style="45" customWidth="1"/>
    <col min="6449" max="6468" width="0" style="45" hidden="1" customWidth="1"/>
    <col min="6469" max="6478" width="11.42578125" style="45" customWidth="1"/>
    <col min="6479" max="6483" width="10.28515625" style="45" customWidth="1"/>
    <col min="6484" max="6492" width="9.42578125" style="45" customWidth="1"/>
    <col min="6493" max="6656" width="11.42578125" style="45"/>
    <col min="6657" max="6657" width="35.42578125" style="45" customWidth="1"/>
    <col min="6658" max="6658" width="23.5703125" style="45" customWidth="1"/>
    <col min="6659" max="6659" width="15" style="45" customWidth="1"/>
    <col min="6660" max="6660" width="15.7109375" style="45" customWidth="1"/>
    <col min="6661" max="6661" width="13.42578125" style="45" customWidth="1"/>
    <col min="6662" max="6662" width="13.5703125" style="45" customWidth="1"/>
    <col min="6663" max="6663" width="14.7109375" style="45" customWidth="1"/>
    <col min="6664" max="6664" width="13.85546875" style="45" customWidth="1"/>
    <col min="6665" max="6665" width="12.5703125" style="45" customWidth="1"/>
    <col min="6666" max="6666" width="11.85546875" style="45" customWidth="1"/>
    <col min="6667" max="6667" width="10.28515625" style="45" customWidth="1"/>
    <col min="6668" max="6668" width="9.28515625" style="45" customWidth="1"/>
    <col min="6669" max="6669" width="9.42578125" style="45" customWidth="1"/>
    <col min="6670" max="6670" width="9.140625" style="45" customWidth="1"/>
    <col min="6671" max="6671" width="9.28515625" style="45" customWidth="1"/>
    <col min="6672" max="6672" width="9.42578125" style="45" customWidth="1"/>
    <col min="6673" max="6673" width="9.7109375" style="45" customWidth="1"/>
    <col min="6674" max="6674" width="9.5703125" style="45" customWidth="1"/>
    <col min="6675" max="6675" width="9.28515625" style="45" customWidth="1"/>
    <col min="6676" max="6676" width="8.5703125" style="45" customWidth="1"/>
    <col min="6677" max="6677" width="8.85546875" style="45" customWidth="1"/>
    <col min="6678" max="6678" width="9.7109375" style="45" customWidth="1"/>
    <col min="6679" max="6679" width="8.7109375" style="45" customWidth="1"/>
    <col min="6680" max="6680" width="13.5703125" style="45" customWidth="1"/>
    <col min="6681" max="6681" width="16.28515625" style="45" customWidth="1"/>
    <col min="6682" max="6699" width="9.42578125" style="45" customWidth="1"/>
    <col min="6700" max="6703" width="10.28515625" style="45" customWidth="1"/>
    <col min="6704" max="6704" width="9.140625" style="45" customWidth="1"/>
    <col min="6705" max="6724" width="0" style="45" hidden="1" customWidth="1"/>
    <col min="6725" max="6734" width="11.42578125" style="45" customWidth="1"/>
    <col min="6735" max="6739" width="10.28515625" style="45" customWidth="1"/>
    <col min="6740" max="6748" width="9.42578125" style="45" customWidth="1"/>
    <col min="6749" max="6912" width="11.42578125" style="45"/>
    <col min="6913" max="6913" width="35.42578125" style="45" customWidth="1"/>
    <col min="6914" max="6914" width="23.5703125" style="45" customWidth="1"/>
    <col min="6915" max="6915" width="15" style="45" customWidth="1"/>
    <col min="6916" max="6916" width="15.7109375" style="45" customWidth="1"/>
    <col min="6917" max="6917" width="13.42578125" style="45" customWidth="1"/>
    <col min="6918" max="6918" width="13.5703125" style="45" customWidth="1"/>
    <col min="6919" max="6919" width="14.7109375" style="45" customWidth="1"/>
    <col min="6920" max="6920" width="13.85546875" style="45" customWidth="1"/>
    <col min="6921" max="6921" width="12.5703125" style="45" customWidth="1"/>
    <col min="6922" max="6922" width="11.85546875" style="45" customWidth="1"/>
    <col min="6923" max="6923" width="10.28515625" style="45" customWidth="1"/>
    <col min="6924" max="6924" width="9.28515625" style="45" customWidth="1"/>
    <col min="6925" max="6925" width="9.42578125" style="45" customWidth="1"/>
    <col min="6926" max="6926" width="9.140625" style="45" customWidth="1"/>
    <col min="6927" max="6927" width="9.28515625" style="45" customWidth="1"/>
    <col min="6928" max="6928" width="9.42578125" style="45" customWidth="1"/>
    <col min="6929" max="6929" width="9.7109375" style="45" customWidth="1"/>
    <col min="6930" max="6930" width="9.5703125" style="45" customWidth="1"/>
    <col min="6931" max="6931" width="9.28515625" style="45" customWidth="1"/>
    <col min="6932" max="6932" width="8.5703125" style="45" customWidth="1"/>
    <col min="6933" max="6933" width="8.85546875" style="45" customWidth="1"/>
    <col min="6934" max="6934" width="9.7109375" style="45" customWidth="1"/>
    <col min="6935" max="6935" width="8.7109375" style="45" customWidth="1"/>
    <col min="6936" max="6936" width="13.5703125" style="45" customWidth="1"/>
    <col min="6937" max="6937" width="16.28515625" style="45" customWidth="1"/>
    <col min="6938" max="6955" width="9.42578125" style="45" customWidth="1"/>
    <col min="6956" max="6959" width="10.28515625" style="45" customWidth="1"/>
    <col min="6960" max="6960" width="9.140625" style="45" customWidth="1"/>
    <col min="6961" max="6980" width="0" style="45" hidden="1" customWidth="1"/>
    <col min="6981" max="6990" width="11.42578125" style="45" customWidth="1"/>
    <col min="6991" max="6995" width="10.28515625" style="45" customWidth="1"/>
    <col min="6996" max="7004" width="9.42578125" style="45" customWidth="1"/>
    <col min="7005" max="7168" width="11.42578125" style="45"/>
    <col min="7169" max="7169" width="35.42578125" style="45" customWidth="1"/>
    <col min="7170" max="7170" width="23.5703125" style="45" customWidth="1"/>
    <col min="7171" max="7171" width="15" style="45" customWidth="1"/>
    <col min="7172" max="7172" width="15.7109375" style="45" customWidth="1"/>
    <col min="7173" max="7173" width="13.42578125" style="45" customWidth="1"/>
    <col min="7174" max="7174" width="13.5703125" style="45" customWidth="1"/>
    <col min="7175" max="7175" width="14.7109375" style="45" customWidth="1"/>
    <col min="7176" max="7176" width="13.85546875" style="45" customWidth="1"/>
    <col min="7177" max="7177" width="12.5703125" style="45" customWidth="1"/>
    <col min="7178" max="7178" width="11.85546875" style="45" customWidth="1"/>
    <col min="7179" max="7179" width="10.28515625" style="45" customWidth="1"/>
    <col min="7180" max="7180" width="9.28515625" style="45" customWidth="1"/>
    <col min="7181" max="7181" width="9.42578125" style="45" customWidth="1"/>
    <col min="7182" max="7182" width="9.140625" style="45" customWidth="1"/>
    <col min="7183" max="7183" width="9.28515625" style="45" customWidth="1"/>
    <col min="7184" max="7184" width="9.42578125" style="45" customWidth="1"/>
    <col min="7185" max="7185" width="9.7109375" style="45" customWidth="1"/>
    <col min="7186" max="7186" width="9.5703125" style="45" customWidth="1"/>
    <col min="7187" max="7187" width="9.28515625" style="45" customWidth="1"/>
    <col min="7188" max="7188" width="8.5703125" style="45" customWidth="1"/>
    <col min="7189" max="7189" width="8.85546875" style="45" customWidth="1"/>
    <col min="7190" max="7190" width="9.7109375" style="45" customWidth="1"/>
    <col min="7191" max="7191" width="8.7109375" style="45" customWidth="1"/>
    <col min="7192" max="7192" width="13.5703125" style="45" customWidth="1"/>
    <col min="7193" max="7193" width="16.28515625" style="45" customWidth="1"/>
    <col min="7194" max="7211" width="9.42578125" style="45" customWidth="1"/>
    <col min="7212" max="7215" width="10.28515625" style="45" customWidth="1"/>
    <col min="7216" max="7216" width="9.140625" style="45" customWidth="1"/>
    <col min="7217" max="7236" width="0" style="45" hidden="1" customWidth="1"/>
    <col min="7237" max="7246" width="11.42578125" style="45" customWidth="1"/>
    <col min="7247" max="7251" width="10.28515625" style="45" customWidth="1"/>
    <col min="7252" max="7260" width="9.42578125" style="45" customWidth="1"/>
    <col min="7261" max="7424" width="11.42578125" style="45"/>
    <col min="7425" max="7425" width="35.42578125" style="45" customWidth="1"/>
    <col min="7426" max="7426" width="23.5703125" style="45" customWidth="1"/>
    <col min="7427" max="7427" width="15" style="45" customWidth="1"/>
    <col min="7428" max="7428" width="15.7109375" style="45" customWidth="1"/>
    <col min="7429" max="7429" width="13.42578125" style="45" customWidth="1"/>
    <col min="7430" max="7430" width="13.5703125" style="45" customWidth="1"/>
    <col min="7431" max="7431" width="14.7109375" style="45" customWidth="1"/>
    <col min="7432" max="7432" width="13.85546875" style="45" customWidth="1"/>
    <col min="7433" max="7433" width="12.5703125" style="45" customWidth="1"/>
    <col min="7434" max="7434" width="11.85546875" style="45" customWidth="1"/>
    <col min="7435" max="7435" width="10.28515625" style="45" customWidth="1"/>
    <col min="7436" max="7436" width="9.28515625" style="45" customWidth="1"/>
    <col min="7437" max="7437" width="9.42578125" style="45" customWidth="1"/>
    <col min="7438" max="7438" width="9.140625" style="45" customWidth="1"/>
    <col min="7439" max="7439" width="9.28515625" style="45" customWidth="1"/>
    <col min="7440" max="7440" width="9.42578125" style="45" customWidth="1"/>
    <col min="7441" max="7441" width="9.7109375" style="45" customWidth="1"/>
    <col min="7442" max="7442" width="9.5703125" style="45" customWidth="1"/>
    <col min="7443" max="7443" width="9.28515625" style="45" customWidth="1"/>
    <col min="7444" max="7444" width="8.5703125" style="45" customWidth="1"/>
    <col min="7445" max="7445" width="8.85546875" style="45" customWidth="1"/>
    <col min="7446" max="7446" width="9.7109375" style="45" customWidth="1"/>
    <col min="7447" max="7447" width="8.7109375" style="45" customWidth="1"/>
    <col min="7448" max="7448" width="13.5703125" style="45" customWidth="1"/>
    <col min="7449" max="7449" width="16.28515625" style="45" customWidth="1"/>
    <col min="7450" max="7467" width="9.42578125" style="45" customWidth="1"/>
    <col min="7468" max="7471" width="10.28515625" style="45" customWidth="1"/>
    <col min="7472" max="7472" width="9.140625" style="45" customWidth="1"/>
    <col min="7473" max="7492" width="0" style="45" hidden="1" customWidth="1"/>
    <col min="7493" max="7502" width="11.42578125" style="45" customWidth="1"/>
    <col min="7503" max="7507" width="10.28515625" style="45" customWidth="1"/>
    <col min="7508" max="7516" width="9.42578125" style="45" customWidth="1"/>
    <col min="7517" max="7680" width="11.42578125" style="45"/>
    <col min="7681" max="7681" width="35.42578125" style="45" customWidth="1"/>
    <col min="7682" max="7682" width="23.5703125" style="45" customWidth="1"/>
    <col min="7683" max="7683" width="15" style="45" customWidth="1"/>
    <col min="7684" max="7684" width="15.7109375" style="45" customWidth="1"/>
    <col min="7685" max="7685" width="13.42578125" style="45" customWidth="1"/>
    <col min="7686" max="7686" width="13.5703125" style="45" customWidth="1"/>
    <col min="7687" max="7687" width="14.7109375" style="45" customWidth="1"/>
    <col min="7688" max="7688" width="13.85546875" style="45" customWidth="1"/>
    <col min="7689" max="7689" width="12.5703125" style="45" customWidth="1"/>
    <col min="7690" max="7690" width="11.85546875" style="45" customWidth="1"/>
    <col min="7691" max="7691" width="10.28515625" style="45" customWidth="1"/>
    <col min="7692" max="7692" width="9.28515625" style="45" customWidth="1"/>
    <col min="7693" max="7693" width="9.42578125" style="45" customWidth="1"/>
    <col min="7694" max="7694" width="9.140625" style="45" customWidth="1"/>
    <col min="7695" max="7695" width="9.28515625" style="45" customWidth="1"/>
    <col min="7696" max="7696" width="9.42578125" style="45" customWidth="1"/>
    <col min="7697" max="7697" width="9.7109375" style="45" customWidth="1"/>
    <col min="7698" max="7698" width="9.5703125" style="45" customWidth="1"/>
    <col min="7699" max="7699" width="9.28515625" style="45" customWidth="1"/>
    <col min="7700" max="7700" width="8.5703125" style="45" customWidth="1"/>
    <col min="7701" max="7701" width="8.85546875" style="45" customWidth="1"/>
    <col min="7702" max="7702" width="9.7109375" style="45" customWidth="1"/>
    <col min="7703" max="7703" width="8.7109375" style="45" customWidth="1"/>
    <col min="7704" max="7704" width="13.5703125" style="45" customWidth="1"/>
    <col min="7705" max="7705" width="16.28515625" style="45" customWidth="1"/>
    <col min="7706" max="7723" width="9.42578125" style="45" customWidth="1"/>
    <col min="7724" max="7727" width="10.28515625" style="45" customWidth="1"/>
    <col min="7728" max="7728" width="9.140625" style="45" customWidth="1"/>
    <col min="7729" max="7748" width="0" style="45" hidden="1" customWidth="1"/>
    <col min="7749" max="7758" width="11.42578125" style="45" customWidth="1"/>
    <col min="7759" max="7763" width="10.28515625" style="45" customWidth="1"/>
    <col min="7764" max="7772" width="9.42578125" style="45" customWidth="1"/>
    <col min="7773" max="7936" width="11.42578125" style="45"/>
    <col min="7937" max="7937" width="35.42578125" style="45" customWidth="1"/>
    <col min="7938" max="7938" width="23.5703125" style="45" customWidth="1"/>
    <col min="7939" max="7939" width="15" style="45" customWidth="1"/>
    <col min="7940" max="7940" width="15.7109375" style="45" customWidth="1"/>
    <col min="7941" max="7941" width="13.42578125" style="45" customWidth="1"/>
    <col min="7942" max="7942" width="13.5703125" style="45" customWidth="1"/>
    <col min="7943" max="7943" width="14.7109375" style="45" customWidth="1"/>
    <col min="7944" max="7944" width="13.85546875" style="45" customWidth="1"/>
    <col min="7945" max="7945" width="12.5703125" style="45" customWidth="1"/>
    <col min="7946" max="7946" width="11.85546875" style="45" customWidth="1"/>
    <col min="7947" max="7947" width="10.28515625" style="45" customWidth="1"/>
    <col min="7948" max="7948" width="9.28515625" style="45" customWidth="1"/>
    <col min="7949" max="7949" width="9.42578125" style="45" customWidth="1"/>
    <col min="7950" max="7950" width="9.140625" style="45" customWidth="1"/>
    <col min="7951" max="7951" width="9.28515625" style="45" customWidth="1"/>
    <col min="7952" max="7952" width="9.42578125" style="45" customWidth="1"/>
    <col min="7953" max="7953" width="9.7109375" style="45" customWidth="1"/>
    <col min="7954" max="7954" width="9.5703125" style="45" customWidth="1"/>
    <col min="7955" max="7955" width="9.28515625" style="45" customWidth="1"/>
    <col min="7956" max="7956" width="8.5703125" style="45" customWidth="1"/>
    <col min="7957" max="7957" width="8.85546875" style="45" customWidth="1"/>
    <col min="7958" max="7958" width="9.7109375" style="45" customWidth="1"/>
    <col min="7959" max="7959" width="8.7109375" style="45" customWidth="1"/>
    <col min="7960" max="7960" width="13.5703125" style="45" customWidth="1"/>
    <col min="7961" max="7961" width="16.28515625" style="45" customWidth="1"/>
    <col min="7962" max="7979" width="9.42578125" style="45" customWidth="1"/>
    <col min="7980" max="7983" width="10.28515625" style="45" customWidth="1"/>
    <col min="7984" max="7984" width="9.140625" style="45" customWidth="1"/>
    <col min="7985" max="8004" width="0" style="45" hidden="1" customWidth="1"/>
    <col min="8005" max="8014" width="11.42578125" style="45" customWidth="1"/>
    <col min="8015" max="8019" width="10.28515625" style="45" customWidth="1"/>
    <col min="8020" max="8028" width="9.42578125" style="45" customWidth="1"/>
    <col min="8029" max="8192" width="11.42578125" style="45"/>
    <col min="8193" max="8193" width="35.42578125" style="45" customWidth="1"/>
    <col min="8194" max="8194" width="23.5703125" style="45" customWidth="1"/>
    <col min="8195" max="8195" width="15" style="45" customWidth="1"/>
    <col min="8196" max="8196" width="15.7109375" style="45" customWidth="1"/>
    <col min="8197" max="8197" width="13.42578125" style="45" customWidth="1"/>
    <col min="8198" max="8198" width="13.5703125" style="45" customWidth="1"/>
    <col min="8199" max="8199" width="14.7109375" style="45" customWidth="1"/>
    <col min="8200" max="8200" width="13.85546875" style="45" customWidth="1"/>
    <col min="8201" max="8201" width="12.5703125" style="45" customWidth="1"/>
    <col min="8202" max="8202" width="11.85546875" style="45" customWidth="1"/>
    <col min="8203" max="8203" width="10.28515625" style="45" customWidth="1"/>
    <col min="8204" max="8204" width="9.28515625" style="45" customWidth="1"/>
    <col min="8205" max="8205" width="9.42578125" style="45" customWidth="1"/>
    <col min="8206" max="8206" width="9.140625" style="45" customWidth="1"/>
    <col min="8207" max="8207" width="9.28515625" style="45" customWidth="1"/>
    <col min="8208" max="8208" width="9.42578125" style="45" customWidth="1"/>
    <col min="8209" max="8209" width="9.7109375" style="45" customWidth="1"/>
    <col min="8210" max="8210" width="9.5703125" style="45" customWidth="1"/>
    <col min="8211" max="8211" width="9.28515625" style="45" customWidth="1"/>
    <col min="8212" max="8212" width="8.5703125" style="45" customWidth="1"/>
    <col min="8213" max="8213" width="8.85546875" style="45" customWidth="1"/>
    <col min="8214" max="8214" width="9.7109375" style="45" customWidth="1"/>
    <col min="8215" max="8215" width="8.7109375" style="45" customWidth="1"/>
    <col min="8216" max="8216" width="13.5703125" style="45" customWidth="1"/>
    <col min="8217" max="8217" width="16.28515625" style="45" customWidth="1"/>
    <col min="8218" max="8235" width="9.42578125" style="45" customWidth="1"/>
    <col min="8236" max="8239" width="10.28515625" style="45" customWidth="1"/>
    <col min="8240" max="8240" width="9.140625" style="45" customWidth="1"/>
    <col min="8241" max="8260" width="0" style="45" hidden="1" customWidth="1"/>
    <col min="8261" max="8270" width="11.42578125" style="45" customWidth="1"/>
    <col min="8271" max="8275" width="10.28515625" style="45" customWidth="1"/>
    <col min="8276" max="8284" width="9.42578125" style="45" customWidth="1"/>
    <col min="8285" max="8448" width="11.42578125" style="45"/>
    <col min="8449" max="8449" width="35.42578125" style="45" customWidth="1"/>
    <col min="8450" max="8450" width="23.5703125" style="45" customWidth="1"/>
    <col min="8451" max="8451" width="15" style="45" customWidth="1"/>
    <col min="8452" max="8452" width="15.7109375" style="45" customWidth="1"/>
    <col min="8453" max="8453" width="13.42578125" style="45" customWidth="1"/>
    <col min="8454" max="8454" width="13.5703125" style="45" customWidth="1"/>
    <col min="8455" max="8455" width="14.7109375" style="45" customWidth="1"/>
    <col min="8456" max="8456" width="13.85546875" style="45" customWidth="1"/>
    <col min="8457" max="8457" width="12.5703125" style="45" customWidth="1"/>
    <col min="8458" max="8458" width="11.85546875" style="45" customWidth="1"/>
    <col min="8459" max="8459" width="10.28515625" style="45" customWidth="1"/>
    <col min="8460" max="8460" width="9.28515625" style="45" customWidth="1"/>
    <col min="8461" max="8461" width="9.42578125" style="45" customWidth="1"/>
    <col min="8462" max="8462" width="9.140625" style="45" customWidth="1"/>
    <col min="8463" max="8463" width="9.28515625" style="45" customWidth="1"/>
    <col min="8464" max="8464" width="9.42578125" style="45" customWidth="1"/>
    <col min="8465" max="8465" width="9.7109375" style="45" customWidth="1"/>
    <col min="8466" max="8466" width="9.5703125" style="45" customWidth="1"/>
    <col min="8467" max="8467" width="9.28515625" style="45" customWidth="1"/>
    <col min="8468" max="8468" width="8.5703125" style="45" customWidth="1"/>
    <col min="8469" max="8469" width="8.85546875" style="45" customWidth="1"/>
    <col min="8470" max="8470" width="9.7109375" style="45" customWidth="1"/>
    <col min="8471" max="8471" width="8.7109375" style="45" customWidth="1"/>
    <col min="8472" max="8472" width="13.5703125" style="45" customWidth="1"/>
    <col min="8473" max="8473" width="16.28515625" style="45" customWidth="1"/>
    <col min="8474" max="8491" width="9.42578125" style="45" customWidth="1"/>
    <col min="8492" max="8495" width="10.28515625" style="45" customWidth="1"/>
    <col min="8496" max="8496" width="9.140625" style="45" customWidth="1"/>
    <col min="8497" max="8516" width="0" style="45" hidden="1" customWidth="1"/>
    <col min="8517" max="8526" width="11.42578125" style="45" customWidth="1"/>
    <col min="8527" max="8531" width="10.28515625" style="45" customWidth="1"/>
    <col min="8532" max="8540" width="9.42578125" style="45" customWidth="1"/>
    <col min="8541" max="8704" width="11.42578125" style="45"/>
    <col min="8705" max="8705" width="35.42578125" style="45" customWidth="1"/>
    <col min="8706" max="8706" width="23.5703125" style="45" customWidth="1"/>
    <col min="8707" max="8707" width="15" style="45" customWidth="1"/>
    <col min="8708" max="8708" width="15.7109375" style="45" customWidth="1"/>
    <col min="8709" max="8709" width="13.42578125" style="45" customWidth="1"/>
    <col min="8710" max="8710" width="13.5703125" style="45" customWidth="1"/>
    <col min="8711" max="8711" width="14.7109375" style="45" customWidth="1"/>
    <col min="8712" max="8712" width="13.85546875" style="45" customWidth="1"/>
    <col min="8713" max="8713" width="12.5703125" style="45" customWidth="1"/>
    <col min="8714" max="8714" width="11.85546875" style="45" customWidth="1"/>
    <col min="8715" max="8715" width="10.28515625" style="45" customWidth="1"/>
    <col min="8716" max="8716" width="9.28515625" style="45" customWidth="1"/>
    <col min="8717" max="8717" width="9.42578125" style="45" customWidth="1"/>
    <col min="8718" max="8718" width="9.140625" style="45" customWidth="1"/>
    <col min="8719" max="8719" width="9.28515625" style="45" customWidth="1"/>
    <col min="8720" max="8720" width="9.42578125" style="45" customWidth="1"/>
    <col min="8721" max="8721" width="9.7109375" style="45" customWidth="1"/>
    <col min="8722" max="8722" width="9.5703125" style="45" customWidth="1"/>
    <col min="8723" max="8723" width="9.28515625" style="45" customWidth="1"/>
    <col min="8724" max="8724" width="8.5703125" style="45" customWidth="1"/>
    <col min="8725" max="8725" width="8.85546875" style="45" customWidth="1"/>
    <col min="8726" max="8726" width="9.7109375" style="45" customWidth="1"/>
    <col min="8727" max="8727" width="8.7109375" style="45" customWidth="1"/>
    <col min="8728" max="8728" width="13.5703125" style="45" customWidth="1"/>
    <col min="8729" max="8729" width="16.28515625" style="45" customWidth="1"/>
    <col min="8730" max="8747" width="9.42578125" style="45" customWidth="1"/>
    <col min="8748" max="8751" width="10.28515625" style="45" customWidth="1"/>
    <col min="8752" max="8752" width="9.140625" style="45" customWidth="1"/>
    <col min="8753" max="8772" width="0" style="45" hidden="1" customWidth="1"/>
    <col min="8773" max="8782" width="11.42578125" style="45" customWidth="1"/>
    <col min="8783" max="8787" width="10.28515625" style="45" customWidth="1"/>
    <col min="8788" max="8796" width="9.42578125" style="45" customWidth="1"/>
    <col min="8797" max="8960" width="11.42578125" style="45"/>
    <col min="8961" max="8961" width="35.42578125" style="45" customWidth="1"/>
    <col min="8962" max="8962" width="23.5703125" style="45" customWidth="1"/>
    <col min="8963" max="8963" width="15" style="45" customWidth="1"/>
    <col min="8964" max="8964" width="15.7109375" style="45" customWidth="1"/>
    <col min="8965" max="8965" width="13.42578125" style="45" customWidth="1"/>
    <col min="8966" max="8966" width="13.5703125" style="45" customWidth="1"/>
    <col min="8967" max="8967" width="14.7109375" style="45" customWidth="1"/>
    <col min="8968" max="8968" width="13.85546875" style="45" customWidth="1"/>
    <col min="8969" max="8969" width="12.5703125" style="45" customWidth="1"/>
    <col min="8970" max="8970" width="11.85546875" style="45" customWidth="1"/>
    <col min="8971" max="8971" width="10.28515625" style="45" customWidth="1"/>
    <col min="8972" max="8972" width="9.28515625" style="45" customWidth="1"/>
    <col min="8973" max="8973" width="9.42578125" style="45" customWidth="1"/>
    <col min="8974" max="8974" width="9.140625" style="45" customWidth="1"/>
    <col min="8975" max="8975" width="9.28515625" style="45" customWidth="1"/>
    <col min="8976" max="8976" width="9.42578125" style="45" customWidth="1"/>
    <col min="8977" max="8977" width="9.7109375" style="45" customWidth="1"/>
    <col min="8978" max="8978" width="9.5703125" style="45" customWidth="1"/>
    <col min="8979" max="8979" width="9.28515625" style="45" customWidth="1"/>
    <col min="8980" max="8980" width="8.5703125" style="45" customWidth="1"/>
    <col min="8981" max="8981" width="8.85546875" style="45" customWidth="1"/>
    <col min="8982" max="8982" width="9.7109375" style="45" customWidth="1"/>
    <col min="8983" max="8983" width="8.7109375" style="45" customWidth="1"/>
    <col min="8984" max="8984" width="13.5703125" style="45" customWidth="1"/>
    <col min="8985" max="8985" width="16.28515625" style="45" customWidth="1"/>
    <col min="8986" max="9003" width="9.42578125" style="45" customWidth="1"/>
    <col min="9004" max="9007" width="10.28515625" style="45" customWidth="1"/>
    <col min="9008" max="9008" width="9.140625" style="45" customWidth="1"/>
    <col min="9009" max="9028" width="0" style="45" hidden="1" customWidth="1"/>
    <col min="9029" max="9038" width="11.42578125" style="45" customWidth="1"/>
    <col min="9039" max="9043" width="10.28515625" style="45" customWidth="1"/>
    <col min="9044" max="9052" width="9.42578125" style="45" customWidth="1"/>
    <col min="9053" max="9216" width="11.42578125" style="45"/>
    <col min="9217" max="9217" width="35.42578125" style="45" customWidth="1"/>
    <col min="9218" max="9218" width="23.5703125" style="45" customWidth="1"/>
    <col min="9219" max="9219" width="15" style="45" customWidth="1"/>
    <col min="9220" max="9220" width="15.7109375" style="45" customWidth="1"/>
    <col min="9221" max="9221" width="13.42578125" style="45" customWidth="1"/>
    <col min="9222" max="9222" width="13.5703125" style="45" customWidth="1"/>
    <col min="9223" max="9223" width="14.7109375" style="45" customWidth="1"/>
    <col min="9224" max="9224" width="13.85546875" style="45" customWidth="1"/>
    <col min="9225" max="9225" width="12.5703125" style="45" customWidth="1"/>
    <col min="9226" max="9226" width="11.85546875" style="45" customWidth="1"/>
    <col min="9227" max="9227" width="10.28515625" style="45" customWidth="1"/>
    <col min="9228" max="9228" width="9.28515625" style="45" customWidth="1"/>
    <col min="9229" max="9229" width="9.42578125" style="45" customWidth="1"/>
    <col min="9230" max="9230" width="9.140625" style="45" customWidth="1"/>
    <col min="9231" max="9231" width="9.28515625" style="45" customWidth="1"/>
    <col min="9232" max="9232" width="9.42578125" style="45" customWidth="1"/>
    <col min="9233" max="9233" width="9.7109375" style="45" customWidth="1"/>
    <col min="9234" max="9234" width="9.5703125" style="45" customWidth="1"/>
    <col min="9235" max="9235" width="9.28515625" style="45" customWidth="1"/>
    <col min="9236" max="9236" width="8.5703125" style="45" customWidth="1"/>
    <col min="9237" max="9237" width="8.85546875" style="45" customWidth="1"/>
    <col min="9238" max="9238" width="9.7109375" style="45" customWidth="1"/>
    <col min="9239" max="9239" width="8.7109375" style="45" customWidth="1"/>
    <col min="9240" max="9240" width="13.5703125" style="45" customWidth="1"/>
    <col min="9241" max="9241" width="16.28515625" style="45" customWidth="1"/>
    <col min="9242" max="9259" width="9.42578125" style="45" customWidth="1"/>
    <col min="9260" max="9263" width="10.28515625" style="45" customWidth="1"/>
    <col min="9264" max="9264" width="9.140625" style="45" customWidth="1"/>
    <col min="9265" max="9284" width="0" style="45" hidden="1" customWidth="1"/>
    <col min="9285" max="9294" width="11.42578125" style="45" customWidth="1"/>
    <col min="9295" max="9299" width="10.28515625" style="45" customWidth="1"/>
    <col min="9300" max="9308" width="9.42578125" style="45" customWidth="1"/>
    <col min="9309" max="9472" width="11.42578125" style="45"/>
    <col min="9473" max="9473" width="35.42578125" style="45" customWidth="1"/>
    <col min="9474" max="9474" width="23.5703125" style="45" customWidth="1"/>
    <col min="9475" max="9475" width="15" style="45" customWidth="1"/>
    <col min="9476" max="9476" width="15.7109375" style="45" customWidth="1"/>
    <col min="9477" max="9477" width="13.42578125" style="45" customWidth="1"/>
    <col min="9478" max="9478" width="13.5703125" style="45" customWidth="1"/>
    <col min="9479" max="9479" width="14.7109375" style="45" customWidth="1"/>
    <col min="9480" max="9480" width="13.85546875" style="45" customWidth="1"/>
    <col min="9481" max="9481" width="12.5703125" style="45" customWidth="1"/>
    <col min="9482" max="9482" width="11.85546875" style="45" customWidth="1"/>
    <col min="9483" max="9483" width="10.28515625" style="45" customWidth="1"/>
    <col min="9484" max="9484" width="9.28515625" style="45" customWidth="1"/>
    <col min="9485" max="9485" width="9.42578125" style="45" customWidth="1"/>
    <col min="9486" max="9486" width="9.140625" style="45" customWidth="1"/>
    <col min="9487" max="9487" width="9.28515625" style="45" customWidth="1"/>
    <col min="9488" max="9488" width="9.42578125" style="45" customWidth="1"/>
    <col min="9489" max="9489" width="9.7109375" style="45" customWidth="1"/>
    <col min="9490" max="9490" width="9.5703125" style="45" customWidth="1"/>
    <col min="9491" max="9491" width="9.28515625" style="45" customWidth="1"/>
    <col min="9492" max="9492" width="8.5703125" style="45" customWidth="1"/>
    <col min="9493" max="9493" width="8.85546875" style="45" customWidth="1"/>
    <col min="9494" max="9494" width="9.7109375" style="45" customWidth="1"/>
    <col min="9495" max="9495" width="8.7109375" style="45" customWidth="1"/>
    <col min="9496" max="9496" width="13.5703125" style="45" customWidth="1"/>
    <col min="9497" max="9497" width="16.28515625" style="45" customWidth="1"/>
    <col min="9498" max="9515" width="9.42578125" style="45" customWidth="1"/>
    <col min="9516" max="9519" width="10.28515625" style="45" customWidth="1"/>
    <col min="9520" max="9520" width="9.140625" style="45" customWidth="1"/>
    <col min="9521" max="9540" width="0" style="45" hidden="1" customWidth="1"/>
    <col min="9541" max="9550" width="11.42578125" style="45" customWidth="1"/>
    <col min="9551" max="9555" width="10.28515625" style="45" customWidth="1"/>
    <col min="9556" max="9564" width="9.42578125" style="45" customWidth="1"/>
    <col min="9565" max="9728" width="11.42578125" style="45"/>
    <col min="9729" max="9729" width="35.42578125" style="45" customWidth="1"/>
    <col min="9730" max="9730" width="23.5703125" style="45" customWidth="1"/>
    <col min="9731" max="9731" width="15" style="45" customWidth="1"/>
    <col min="9732" max="9732" width="15.7109375" style="45" customWidth="1"/>
    <col min="9733" max="9733" width="13.42578125" style="45" customWidth="1"/>
    <col min="9734" max="9734" width="13.5703125" style="45" customWidth="1"/>
    <col min="9735" max="9735" width="14.7109375" style="45" customWidth="1"/>
    <col min="9736" max="9736" width="13.85546875" style="45" customWidth="1"/>
    <col min="9737" max="9737" width="12.5703125" style="45" customWidth="1"/>
    <col min="9738" max="9738" width="11.85546875" style="45" customWidth="1"/>
    <col min="9739" max="9739" width="10.28515625" style="45" customWidth="1"/>
    <col min="9740" max="9740" width="9.28515625" style="45" customWidth="1"/>
    <col min="9741" max="9741" width="9.42578125" style="45" customWidth="1"/>
    <col min="9742" max="9742" width="9.140625" style="45" customWidth="1"/>
    <col min="9743" max="9743" width="9.28515625" style="45" customWidth="1"/>
    <col min="9744" max="9744" width="9.42578125" style="45" customWidth="1"/>
    <col min="9745" max="9745" width="9.7109375" style="45" customWidth="1"/>
    <col min="9746" max="9746" width="9.5703125" style="45" customWidth="1"/>
    <col min="9747" max="9747" width="9.28515625" style="45" customWidth="1"/>
    <col min="9748" max="9748" width="8.5703125" style="45" customWidth="1"/>
    <col min="9749" max="9749" width="8.85546875" style="45" customWidth="1"/>
    <col min="9750" max="9750" width="9.7109375" style="45" customWidth="1"/>
    <col min="9751" max="9751" width="8.7109375" style="45" customWidth="1"/>
    <col min="9752" max="9752" width="13.5703125" style="45" customWidth="1"/>
    <col min="9753" max="9753" width="16.28515625" style="45" customWidth="1"/>
    <col min="9754" max="9771" width="9.42578125" style="45" customWidth="1"/>
    <col min="9772" max="9775" width="10.28515625" style="45" customWidth="1"/>
    <col min="9776" max="9776" width="9.140625" style="45" customWidth="1"/>
    <col min="9777" max="9796" width="0" style="45" hidden="1" customWidth="1"/>
    <col min="9797" max="9806" width="11.42578125" style="45" customWidth="1"/>
    <col min="9807" max="9811" width="10.28515625" style="45" customWidth="1"/>
    <col min="9812" max="9820" width="9.42578125" style="45" customWidth="1"/>
    <col min="9821" max="9984" width="11.42578125" style="45"/>
    <col min="9985" max="9985" width="35.42578125" style="45" customWidth="1"/>
    <col min="9986" max="9986" width="23.5703125" style="45" customWidth="1"/>
    <col min="9987" max="9987" width="15" style="45" customWidth="1"/>
    <col min="9988" max="9988" width="15.7109375" style="45" customWidth="1"/>
    <col min="9989" max="9989" width="13.42578125" style="45" customWidth="1"/>
    <col min="9990" max="9990" width="13.5703125" style="45" customWidth="1"/>
    <col min="9991" max="9991" width="14.7109375" style="45" customWidth="1"/>
    <col min="9992" max="9992" width="13.85546875" style="45" customWidth="1"/>
    <col min="9993" max="9993" width="12.5703125" style="45" customWidth="1"/>
    <col min="9994" max="9994" width="11.85546875" style="45" customWidth="1"/>
    <col min="9995" max="9995" width="10.28515625" style="45" customWidth="1"/>
    <col min="9996" max="9996" width="9.28515625" style="45" customWidth="1"/>
    <col min="9997" max="9997" width="9.42578125" style="45" customWidth="1"/>
    <col min="9998" max="9998" width="9.140625" style="45" customWidth="1"/>
    <col min="9999" max="9999" width="9.28515625" style="45" customWidth="1"/>
    <col min="10000" max="10000" width="9.42578125" style="45" customWidth="1"/>
    <col min="10001" max="10001" width="9.7109375" style="45" customWidth="1"/>
    <col min="10002" max="10002" width="9.5703125" style="45" customWidth="1"/>
    <col min="10003" max="10003" width="9.28515625" style="45" customWidth="1"/>
    <col min="10004" max="10004" width="8.5703125" style="45" customWidth="1"/>
    <col min="10005" max="10005" width="8.85546875" style="45" customWidth="1"/>
    <col min="10006" max="10006" width="9.7109375" style="45" customWidth="1"/>
    <col min="10007" max="10007" width="8.7109375" style="45" customWidth="1"/>
    <col min="10008" max="10008" width="13.5703125" style="45" customWidth="1"/>
    <col min="10009" max="10009" width="16.28515625" style="45" customWidth="1"/>
    <col min="10010" max="10027" width="9.42578125" style="45" customWidth="1"/>
    <col min="10028" max="10031" width="10.28515625" style="45" customWidth="1"/>
    <col min="10032" max="10032" width="9.140625" style="45" customWidth="1"/>
    <col min="10033" max="10052" width="0" style="45" hidden="1" customWidth="1"/>
    <col min="10053" max="10062" width="11.42578125" style="45" customWidth="1"/>
    <col min="10063" max="10067" width="10.28515625" style="45" customWidth="1"/>
    <col min="10068" max="10076" width="9.42578125" style="45" customWidth="1"/>
    <col min="10077" max="10240" width="11.42578125" style="45"/>
    <col min="10241" max="10241" width="35.42578125" style="45" customWidth="1"/>
    <col min="10242" max="10242" width="23.5703125" style="45" customWidth="1"/>
    <col min="10243" max="10243" width="15" style="45" customWidth="1"/>
    <col min="10244" max="10244" width="15.7109375" style="45" customWidth="1"/>
    <col min="10245" max="10245" width="13.42578125" style="45" customWidth="1"/>
    <col min="10246" max="10246" width="13.5703125" style="45" customWidth="1"/>
    <col min="10247" max="10247" width="14.7109375" style="45" customWidth="1"/>
    <col min="10248" max="10248" width="13.85546875" style="45" customWidth="1"/>
    <col min="10249" max="10249" width="12.5703125" style="45" customWidth="1"/>
    <col min="10250" max="10250" width="11.85546875" style="45" customWidth="1"/>
    <col min="10251" max="10251" width="10.28515625" style="45" customWidth="1"/>
    <col min="10252" max="10252" width="9.28515625" style="45" customWidth="1"/>
    <col min="10253" max="10253" width="9.42578125" style="45" customWidth="1"/>
    <col min="10254" max="10254" width="9.140625" style="45" customWidth="1"/>
    <col min="10255" max="10255" width="9.28515625" style="45" customWidth="1"/>
    <col min="10256" max="10256" width="9.42578125" style="45" customWidth="1"/>
    <col min="10257" max="10257" width="9.7109375" style="45" customWidth="1"/>
    <col min="10258" max="10258" width="9.5703125" style="45" customWidth="1"/>
    <col min="10259" max="10259" width="9.28515625" style="45" customWidth="1"/>
    <col min="10260" max="10260" width="8.5703125" style="45" customWidth="1"/>
    <col min="10261" max="10261" width="8.85546875" style="45" customWidth="1"/>
    <col min="10262" max="10262" width="9.7109375" style="45" customWidth="1"/>
    <col min="10263" max="10263" width="8.7109375" style="45" customWidth="1"/>
    <col min="10264" max="10264" width="13.5703125" style="45" customWidth="1"/>
    <col min="10265" max="10265" width="16.28515625" style="45" customWidth="1"/>
    <col min="10266" max="10283" width="9.42578125" style="45" customWidth="1"/>
    <col min="10284" max="10287" width="10.28515625" style="45" customWidth="1"/>
    <col min="10288" max="10288" width="9.140625" style="45" customWidth="1"/>
    <col min="10289" max="10308" width="0" style="45" hidden="1" customWidth="1"/>
    <col min="10309" max="10318" width="11.42578125" style="45" customWidth="1"/>
    <col min="10319" max="10323" width="10.28515625" style="45" customWidth="1"/>
    <col min="10324" max="10332" width="9.42578125" style="45" customWidth="1"/>
    <col min="10333" max="10496" width="11.42578125" style="45"/>
    <col min="10497" max="10497" width="35.42578125" style="45" customWidth="1"/>
    <col min="10498" max="10498" width="23.5703125" style="45" customWidth="1"/>
    <col min="10499" max="10499" width="15" style="45" customWidth="1"/>
    <col min="10500" max="10500" width="15.7109375" style="45" customWidth="1"/>
    <col min="10501" max="10501" width="13.42578125" style="45" customWidth="1"/>
    <col min="10502" max="10502" width="13.5703125" style="45" customWidth="1"/>
    <col min="10503" max="10503" width="14.7109375" style="45" customWidth="1"/>
    <col min="10504" max="10504" width="13.85546875" style="45" customWidth="1"/>
    <col min="10505" max="10505" width="12.5703125" style="45" customWidth="1"/>
    <col min="10506" max="10506" width="11.85546875" style="45" customWidth="1"/>
    <col min="10507" max="10507" width="10.28515625" style="45" customWidth="1"/>
    <col min="10508" max="10508" width="9.28515625" style="45" customWidth="1"/>
    <col min="10509" max="10509" width="9.42578125" style="45" customWidth="1"/>
    <col min="10510" max="10510" width="9.140625" style="45" customWidth="1"/>
    <col min="10511" max="10511" width="9.28515625" style="45" customWidth="1"/>
    <col min="10512" max="10512" width="9.42578125" style="45" customWidth="1"/>
    <col min="10513" max="10513" width="9.7109375" style="45" customWidth="1"/>
    <col min="10514" max="10514" width="9.5703125" style="45" customWidth="1"/>
    <col min="10515" max="10515" width="9.28515625" style="45" customWidth="1"/>
    <col min="10516" max="10516" width="8.5703125" style="45" customWidth="1"/>
    <col min="10517" max="10517" width="8.85546875" style="45" customWidth="1"/>
    <col min="10518" max="10518" width="9.7109375" style="45" customWidth="1"/>
    <col min="10519" max="10519" width="8.7109375" style="45" customWidth="1"/>
    <col min="10520" max="10520" width="13.5703125" style="45" customWidth="1"/>
    <col min="10521" max="10521" width="16.28515625" style="45" customWidth="1"/>
    <col min="10522" max="10539" width="9.42578125" style="45" customWidth="1"/>
    <col min="10540" max="10543" width="10.28515625" style="45" customWidth="1"/>
    <col min="10544" max="10544" width="9.140625" style="45" customWidth="1"/>
    <col min="10545" max="10564" width="0" style="45" hidden="1" customWidth="1"/>
    <col min="10565" max="10574" width="11.42578125" style="45" customWidth="1"/>
    <col min="10575" max="10579" width="10.28515625" style="45" customWidth="1"/>
    <col min="10580" max="10588" width="9.42578125" style="45" customWidth="1"/>
    <col min="10589" max="10752" width="11.42578125" style="45"/>
    <col min="10753" max="10753" width="35.42578125" style="45" customWidth="1"/>
    <col min="10754" max="10754" width="23.5703125" style="45" customWidth="1"/>
    <col min="10755" max="10755" width="15" style="45" customWidth="1"/>
    <col min="10756" max="10756" width="15.7109375" style="45" customWidth="1"/>
    <col min="10757" max="10757" width="13.42578125" style="45" customWidth="1"/>
    <col min="10758" max="10758" width="13.5703125" style="45" customWidth="1"/>
    <col min="10759" max="10759" width="14.7109375" style="45" customWidth="1"/>
    <col min="10760" max="10760" width="13.85546875" style="45" customWidth="1"/>
    <col min="10761" max="10761" width="12.5703125" style="45" customWidth="1"/>
    <col min="10762" max="10762" width="11.85546875" style="45" customWidth="1"/>
    <col min="10763" max="10763" width="10.28515625" style="45" customWidth="1"/>
    <col min="10764" max="10764" width="9.28515625" style="45" customWidth="1"/>
    <col min="10765" max="10765" width="9.42578125" style="45" customWidth="1"/>
    <col min="10766" max="10766" width="9.140625" style="45" customWidth="1"/>
    <col min="10767" max="10767" width="9.28515625" style="45" customWidth="1"/>
    <col min="10768" max="10768" width="9.42578125" style="45" customWidth="1"/>
    <col min="10769" max="10769" width="9.7109375" style="45" customWidth="1"/>
    <col min="10770" max="10770" width="9.5703125" style="45" customWidth="1"/>
    <col min="10771" max="10771" width="9.28515625" style="45" customWidth="1"/>
    <col min="10772" max="10772" width="8.5703125" style="45" customWidth="1"/>
    <col min="10773" max="10773" width="8.85546875" style="45" customWidth="1"/>
    <col min="10774" max="10774" width="9.7109375" style="45" customWidth="1"/>
    <col min="10775" max="10775" width="8.7109375" style="45" customWidth="1"/>
    <col min="10776" max="10776" width="13.5703125" style="45" customWidth="1"/>
    <col min="10777" max="10777" width="16.28515625" style="45" customWidth="1"/>
    <col min="10778" max="10795" width="9.42578125" style="45" customWidth="1"/>
    <col min="10796" max="10799" width="10.28515625" style="45" customWidth="1"/>
    <col min="10800" max="10800" width="9.140625" style="45" customWidth="1"/>
    <col min="10801" max="10820" width="0" style="45" hidden="1" customWidth="1"/>
    <col min="10821" max="10830" width="11.42578125" style="45" customWidth="1"/>
    <col min="10831" max="10835" width="10.28515625" style="45" customWidth="1"/>
    <col min="10836" max="10844" width="9.42578125" style="45" customWidth="1"/>
    <col min="10845" max="11008" width="11.42578125" style="45"/>
    <col min="11009" max="11009" width="35.42578125" style="45" customWidth="1"/>
    <col min="11010" max="11010" width="23.5703125" style="45" customWidth="1"/>
    <col min="11011" max="11011" width="15" style="45" customWidth="1"/>
    <col min="11012" max="11012" width="15.7109375" style="45" customWidth="1"/>
    <col min="11013" max="11013" width="13.42578125" style="45" customWidth="1"/>
    <col min="11014" max="11014" width="13.5703125" style="45" customWidth="1"/>
    <col min="11015" max="11015" width="14.7109375" style="45" customWidth="1"/>
    <col min="11016" max="11016" width="13.85546875" style="45" customWidth="1"/>
    <col min="11017" max="11017" width="12.5703125" style="45" customWidth="1"/>
    <col min="11018" max="11018" width="11.85546875" style="45" customWidth="1"/>
    <col min="11019" max="11019" width="10.28515625" style="45" customWidth="1"/>
    <col min="11020" max="11020" width="9.28515625" style="45" customWidth="1"/>
    <col min="11021" max="11021" width="9.42578125" style="45" customWidth="1"/>
    <col min="11022" max="11022" width="9.140625" style="45" customWidth="1"/>
    <col min="11023" max="11023" width="9.28515625" style="45" customWidth="1"/>
    <col min="11024" max="11024" width="9.42578125" style="45" customWidth="1"/>
    <col min="11025" max="11025" width="9.7109375" style="45" customWidth="1"/>
    <col min="11026" max="11026" width="9.5703125" style="45" customWidth="1"/>
    <col min="11027" max="11027" width="9.28515625" style="45" customWidth="1"/>
    <col min="11028" max="11028" width="8.5703125" style="45" customWidth="1"/>
    <col min="11029" max="11029" width="8.85546875" style="45" customWidth="1"/>
    <col min="11030" max="11030" width="9.7109375" style="45" customWidth="1"/>
    <col min="11031" max="11031" width="8.7109375" style="45" customWidth="1"/>
    <col min="11032" max="11032" width="13.5703125" style="45" customWidth="1"/>
    <col min="11033" max="11033" width="16.28515625" style="45" customWidth="1"/>
    <col min="11034" max="11051" width="9.42578125" style="45" customWidth="1"/>
    <col min="11052" max="11055" width="10.28515625" style="45" customWidth="1"/>
    <col min="11056" max="11056" width="9.140625" style="45" customWidth="1"/>
    <col min="11057" max="11076" width="0" style="45" hidden="1" customWidth="1"/>
    <col min="11077" max="11086" width="11.42578125" style="45" customWidth="1"/>
    <col min="11087" max="11091" width="10.28515625" style="45" customWidth="1"/>
    <col min="11092" max="11100" width="9.42578125" style="45" customWidth="1"/>
    <col min="11101" max="11264" width="11.42578125" style="45"/>
    <col min="11265" max="11265" width="35.42578125" style="45" customWidth="1"/>
    <col min="11266" max="11266" width="23.5703125" style="45" customWidth="1"/>
    <col min="11267" max="11267" width="15" style="45" customWidth="1"/>
    <col min="11268" max="11268" width="15.7109375" style="45" customWidth="1"/>
    <col min="11269" max="11269" width="13.42578125" style="45" customWidth="1"/>
    <col min="11270" max="11270" width="13.5703125" style="45" customWidth="1"/>
    <col min="11271" max="11271" width="14.7109375" style="45" customWidth="1"/>
    <col min="11272" max="11272" width="13.85546875" style="45" customWidth="1"/>
    <col min="11273" max="11273" width="12.5703125" style="45" customWidth="1"/>
    <col min="11274" max="11274" width="11.85546875" style="45" customWidth="1"/>
    <col min="11275" max="11275" width="10.28515625" style="45" customWidth="1"/>
    <col min="11276" max="11276" width="9.28515625" style="45" customWidth="1"/>
    <col min="11277" max="11277" width="9.42578125" style="45" customWidth="1"/>
    <col min="11278" max="11278" width="9.140625" style="45" customWidth="1"/>
    <col min="11279" max="11279" width="9.28515625" style="45" customWidth="1"/>
    <col min="11280" max="11280" width="9.42578125" style="45" customWidth="1"/>
    <col min="11281" max="11281" width="9.7109375" style="45" customWidth="1"/>
    <col min="11282" max="11282" width="9.5703125" style="45" customWidth="1"/>
    <col min="11283" max="11283" width="9.28515625" style="45" customWidth="1"/>
    <col min="11284" max="11284" width="8.5703125" style="45" customWidth="1"/>
    <col min="11285" max="11285" width="8.85546875" style="45" customWidth="1"/>
    <col min="11286" max="11286" width="9.7109375" style="45" customWidth="1"/>
    <col min="11287" max="11287" width="8.7109375" style="45" customWidth="1"/>
    <col min="11288" max="11288" width="13.5703125" style="45" customWidth="1"/>
    <col min="11289" max="11289" width="16.28515625" style="45" customWidth="1"/>
    <col min="11290" max="11307" width="9.42578125" style="45" customWidth="1"/>
    <col min="11308" max="11311" width="10.28515625" style="45" customWidth="1"/>
    <col min="11312" max="11312" width="9.140625" style="45" customWidth="1"/>
    <col min="11313" max="11332" width="0" style="45" hidden="1" customWidth="1"/>
    <col min="11333" max="11342" width="11.42578125" style="45" customWidth="1"/>
    <col min="11343" max="11347" width="10.28515625" style="45" customWidth="1"/>
    <col min="11348" max="11356" width="9.42578125" style="45" customWidth="1"/>
    <col min="11357" max="11520" width="11.42578125" style="45"/>
    <col min="11521" max="11521" width="35.42578125" style="45" customWidth="1"/>
    <col min="11522" max="11522" width="23.5703125" style="45" customWidth="1"/>
    <col min="11523" max="11523" width="15" style="45" customWidth="1"/>
    <col min="11524" max="11524" width="15.7109375" style="45" customWidth="1"/>
    <col min="11525" max="11525" width="13.42578125" style="45" customWidth="1"/>
    <col min="11526" max="11526" width="13.5703125" style="45" customWidth="1"/>
    <col min="11527" max="11527" width="14.7109375" style="45" customWidth="1"/>
    <col min="11528" max="11528" width="13.85546875" style="45" customWidth="1"/>
    <col min="11529" max="11529" width="12.5703125" style="45" customWidth="1"/>
    <col min="11530" max="11530" width="11.85546875" style="45" customWidth="1"/>
    <col min="11531" max="11531" width="10.28515625" style="45" customWidth="1"/>
    <col min="11532" max="11532" width="9.28515625" style="45" customWidth="1"/>
    <col min="11533" max="11533" width="9.42578125" style="45" customWidth="1"/>
    <col min="11534" max="11534" width="9.140625" style="45" customWidth="1"/>
    <col min="11535" max="11535" width="9.28515625" style="45" customWidth="1"/>
    <col min="11536" max="11536" width="9.42578125" style="45" customWidth="1"/>
    <col min="11537" max="11537" width="9.7109375" style="45" customWidth="1"/>
    <col min="11538" max="11538" width="9.5703125" style="45" customWidth="1"/>
    <col min="11539" max="11539" width="9.28515625" style="45" customWidth="1"/>
    <col min="11540" max="11540" width="8.5703125" style="45" customWidth="1"/>
    <col min="11541" max="11541" width="8.85546875" style="45" customWidth="1"/>
    <col min="11542" max="11542" width="9.7109375" style="45" customWidth="1"/>
    <col min="11543" max="11543" width="8.7109375" style="45" customWidth="1"/>
    <col min="11544" max="11544" width="13.5703125" style="45" customWidth="1"/>
    <col min="11545" max="11545" width="16.28515625" style="45" customWidth="1"/>
    <col min="11546" max="11563" width="9.42578125" style="45" customWidth="1"/>
    <col min="11564" max="11567" width="10.28515625" style="45" customWidth="1"/>
    <col min="11568" max="11568" width="9.140625" style="45" customWidth="1"/>
    <col min="11569" max="11588" width="0" style="45" hidden="1" customWidth="1"/>
    <col min="11589" max="11598" width="11.42578125" style="45" customWidth="1"/>
    <col min="11599" max="11603" width="10.28515625" style="45" customWidth="1"/>
    <col min="11604" max="11612" width="9.42578125" style="45" customWidth="1"/>
    <col min="11613" max="11776" width="11.42578125" style="45"/>
    <col min="11777" max="11777" width="35.42578125" style="45" customWidth="1"/>
    <col min="11778" max="11778" width="23.5703125" style="45" customWidth="1"/>
    <col min="11779" max="11779" width="15" style="45" customWidth="1"/>
    <col min="11780" max="11780" width="15.7109375" style="45" customWidth="1"/>
    <col min="11781" max="11781" width="13.42578125" style="45" customWidth="1"/>
    <col min="11782" max="11782" width="13.5703125" style="45" customWidth="1"/>
    <col min="11783" max="11783" width="14.7109375" style="45" customWidth="1"/>
    <col min="11784" max="11784" width="13.85546875" style="45" customWidth="1"/>
    <col min="11785" max="11785" width="12.5703125" style="45" customWidth="1"/>
    <col min="11786" max="11786" width="11.85546875" style="45" customWidth="1"/>
    <col min="11787" max="11787" width="10.28515625" style="45" customWidth="1"/>
    <col min="11788" max="11788" width="9.28515625" style="45" customWidth="1"/>
    <col min="11789" max="11789" width="9.42578125" style="45" customWidth="1"/>
    <col min="11790" max="11790" width="9.140625" style="45" customWidth="1"/>
    <col min="11791" max="11791" width="9.28515625" style="45" customWidth="1"/>
    <col min="11792" max="11792" width="9.42578125" style="45" customWidth="1"/>
    <col min="11793" max="11793" width="9.7109375" style="45" customWidth="1"/>
    <col min="11794" max="11794" width="9.5703125" style="45" customWidth="1"/>
    <col min="11795" max="11795" width="9.28515625" style="45" customWidth="1"/>
    <col min="11796" max="11796" width="8.5703125" style="45" customWidth="1"/>
    <col min="11797" max="11797" width="8.85546875" style="45" customWidth="1"/>
    <col min="11798" max="11798" width="9.7109375" style="45" customWidth="1"/>
    <col min="11799" max="11799" width="8.7109375" style="45" customWidth="1"/>
    <col min="11800" max="11800" width="13.5703125" style="45" customWidth="1"/>
    <col min="11801" max="11801" width="16.28515625" style="45" customWidth="1"/>
    <col min="11802" max="11819" width="9.42578125" style="45" customWidth="1"/>
    <col min="11820" max="11823" width="10.28515625" style="45" customWidth="1"/>
    <col min="11824" max="11824" width="9.140625" style="45" customWidth="1"/>
    <col min="11825" max="11844" width="0" style="45" hidden="1" customWidth="1"/>
    <col min="11845" max="11854" width="11.42578125" style="45" customWidth="1"/>
    <col min="11855" max="11859" width="10.28515625" style="45" customWidth="1"/>
    <col min="11860" max="11868" width="9.42578125" style="45" customWidth="1"/>
    <col min="11869" max="12032" width="11.42578125" style="45"/>
    <col min="12033" max="12033" width="35.42578125" style="45" customWidth="1"/>
    <col min="12034" max="12034" width="23.5703125" style="45" customWidth="1"/>
    <col min="12035" max="12035" width="15" style="45" customWidth="1"/>
    <col min="12036" max="12036" width="15.7109375" style="45" customWidth="1"/>
    <col min="12037" max="12037" width="13.42578125" style="45" customWidth="1"/>
    <col min="12038" max="12038" width="13.5703125" style="45" customWidth="1"/>
    <col min="12039" max="12039" width="14.7109375" style="45" customWidth="1"/>
    <col min="12040" max="12040" width="13.85546875" style="45" customWidth="1"/>
    <col min="12041" max="12041" width="12.5703125" style="45" customWidth="1"/>
    <col min="12042" max="12042" width="11.85546875" style="45" customWidth="1"/>
    <col min="12043" max="12043" width="10.28515625" style="45" customWidth="1"/>
    <col min="12044" max="12044" width="9.28515625" style="45" customWidth="1"/>
    <col min="12045" max="12045" width="9.42578125" style="45" customWidth="1"/>
    <col min="12046" max="12046" width="9.140625" style="45" customWidth="1"/>
    <col min="12047" max="12047" width="9.28515625" style="45" customWidth="1"/>
    <col min="12048" max="12048" width="9.42578125" style="45" customWidth="1"/>
    <col min="12049" max="12049" width="9.7109375" style="45" customWidth="1"/>
    <col min="12050" max="12050" width="9.5703125" style="45" customWidth="1"/>
    <col min="12051" max="12051" width="9.28515625" style="45" customWidth="1"/>
    <col min="12052" max="12052" width="8.5703125" style="45" customWidth="1"/>
    <col min="12053" max="12053" width="8.85546875" style="45" customWidth="1"/>
    <col min="12054" max="12054" width="9.7109375" style="45" customWidth="1"/>
    <col min="12055" max="12055" width="8.7109375" style="45" customWidth="1"/>
    <col min="12056" max="12056" width="13.5703125" style="45" customWidth="1"/>
    <col min="12057" max="12057" width="16.28515625" style="45" customWidth="1"/>
    <col min="12058" max="12075" width="9.42578125" style="45" customWidth="1"/>
    <col min="12076" max="12079" width="10.28515625" style="45" customWidth="1"/>
    <col min="12080" max="12080" width="9.140625" style="45" customWidth="1"/>
    <col min="12081" max="12100" width="0" style="45" hidden="1" customWidth="1"/>
    <col min="12101" max="12110" width="11.42578125" style="45" customWidth="1"/>
    <col min="12111" max="12115" width="10.28515625" style="45" customWidth="1"/>
    <col min="12116" max="12124" width="9.42578125" style="45" customWidth="1"/>
    <col min="12125" max="12288" width="11.42578125" style="45"/>
    <col min="12289" max="12289" width="35.42578125" style="45" customWidth="1"/>
    <col min="12290" max="12290" width="23.5703125" style="45" customWidth="1"/>
    <col min="12291" max="12291" width="15" style="45" customWidth="1"/>
    <col min="12292" max="12292" width="15.7109375" style="45" customWidth="1"/>
    <col min="12293" max="12293" width="13.42578125" style="45" customWidth="1"/>
    <col min="12294" max="12294" width="13.5703125" style="45" customWidth="1"/>
    <col min="12295" max="12295" width="14.7109375" style="45" customWidth="1"/>
    <col min="12296" max="12296" width="13.85546875" style="45" customWidth="1"/>
    <col min="12297" max="12297" width="12.5703125" style="45" customWidth="1"/>
    <col min="12298" max="12298" width="11.85546875" style="45" customWidth="1"/>
    <col min="12299" max="12299" width="10.28515625" style="45" customWidth="1"/>
    <col min="12300" max="12300" width="9.28515625" style="45" customWidth="1"/>
    <col min="12301" max="12301" width="9.42578125" style="45" customWidth="1"/>
    <col min="12302" max="12302" width="9.140625" style="45" customWidth="1"/>
    <col min="12303" max="12303" width="9.28515625" style="45" customWidth="1"/>
    <col min="12304" max="12304" width="9.42578125" style="45" customWidth="1"/>
    <col min="12305" max="12305" width="9.7109375" style="45" customWidth="1"/>
    <col min="12306" max="12306" width="9.5703125" style="45" customWidth="1"/>
    <col min="12307" max="12307" width="9.28515625" style="45" customWidth="1"/>
    <col min="12308" max="12308" width="8.5703125" style="45" customWidth="1"/>
    <col min="12309" max="12309" width="8.85546875" style="45" customWidth="1"/>
    <col min="12310" max="12310" width="9.7109375" style="45" customWidth="1"/>
    <col min="12311" max="12311" width="8.7109375" style="45" customWidth="1"/>
    <col min="12312" max="12312" width="13.5703125" style="45" customWidth="1"/>
    <col min="12313" max="12313" width="16.28515625" style="45" customWidth="1"/>
    <col min="12314" max="12331" width="9.42578125" style="45" customWidth="1"/>
    <col min="12332" max="12335" width="10.28515625" style="45" customWidth="1"/>
    <col min="12336" max="12336" width="9.140625" style="45" customWidth="1"/>
    <col min="12337" max="12356" width="0" style="45" hidden="1" customWidth="1"/>
    <col min="12357" max="12366" width="11.42578125" style="45" customWidth="1"/>
    <col min="12367" max="12371" width="10.28515625" style="45" customWidth="1"/>
    <col min="12372" max="12380" width="9.42578125" style="45" customWidth="1"/>
    <col min="12381" max="12544" width="11.42578125" style="45"/>
    <col min="12545" max="12545" width="35.42578125" style="45" customWidth="1"/>
    <col min="12546" max="12546" width="23.5703125" style="45" customWidth="1"/>
    <col min="12547" max="12547" width="15" style="45" customWidth="1"/>
    <col min="12548" max="12548" width="15.7109375" style="45" customWidth="1"/>
    <col min="12549" max="12549" width="13.42578125" style="45" customWidth="1"/>
    <col min="12550" max="12550" width="13.5703125" style="45" customWidth="1"/>
    <col min="12551" max="12551" width="14.7109375" style="45" customWidth="1"/>
    <col min="12552" max="12552" width="13.85546875" style="45" customWidth="1"/>
    <col min="12553" max="12553" width="12.5703125" style="45" customWidth="1"/>
    <col min="12554" max="12554" width="11.85546875" style="45" customWidth="1"/>
    <col min="12555" max="12555" width="10.28515625" style="45" customWidth="1"/>
    <col min="12556" max="12556" width="9.28515625" style="45" customWidth="1"/>
    <col min="12557" max="12557" width="9.42578125" style="45" customWidth="1"/>
    <col min="12558" max="12558" width="9.140625" style="45" customWidth="1"/>
    <col min="12559" max="12559" width="9.28515625" style="45" customWidth="1"/>
    <col min="12560" max="12560" width="9.42578125" style="45" customWidth="1"/>
    <col min="12561" max="12561" width="9.7109375" style="45" customWidth="1"/>
    <col min="12562" max="12562" width="9.5703125" style="45" customWidth="1"/>
    <col min="12563" max="12563" width="9.28515625" style="45" customWidth="1"/>
    <col min="12564" max="12564" width="8.5703125" style="45" customWidth="1"/>
    <col min="12565" max="12565" width="8.85546875" style="45" customWidth="1"/>
    <col min="12566" max="12566" width="9.7109375" style="45" customWidth="1"/>
    <col min="12567" max="12567" width="8.7109375" style="45" customWidth="1"/>
    <col min="12568" max="12568" width="13.5703125" style="45" customWidth="1"/>
    <col min="12569" max="12569" width="16.28515625" style="45" customWidth="1"/>
    <col min="12570" max="12587" width="9.42578125" style="45" customWidth="1"/>
    <col min="12588" max="12591" width="10.28515625" style="45" customWidth="1"/>
    <col min="12592" max="12592" width="9.140625" style="45" customWidth="1"/>
    <col min="12593" max="12612" width="0" style="45" hidden="1" customWidth="1"/>
    <col min="12613" max="12622" width="11.42578125" style="45" customWidth="1"/>
    <col min="12623" max="12627" width="10.28515625" style="45" customWidth="1"/>
    <col min="12628" max="12636" width="9.42578125" style="45" customWidth="1"/>
    <col min="12637" max="12800" width="11.42578125" style="45"/>
    <col min="12801" max="12801" width="35.42578125" style="45" customWidth="1"/>
    <col min="12802" max="12802" width="23.5703125" style="45" customWidth="1"/>
    <col min="12803" max="12803" width="15" style="45" customWidth="1"/>
    <col min="12804" max="12804" width="15.7109375" style="45" customWidth="1"/>
    <col min="12805" max="12805" width="13.42578125" style="45" customWidth="1"/>
    <col min="12806" max="12806" width="13.5703125" style="45" customWidth="1"/>
    <col min="12807" max="12807" width="14.7109375" style="45" customWidth="1"/>
    <col min="12808" max="12808" width="13.85546875" style="45" customWidth="1"/>
    <col min="12809" max="12809" width="12.5703125" style="45" customWidth="1"/>
    <col min="12810" max="12810" width="11.85546875" style="45" customWidth="1"/>
    <col min="12811" max="12811" width="10.28515625" style="45" customWidth="1"/>
    <col min="12812" max="12812" width="9.28515625" style="45" customWidth="1"/>
    <col min="12813" max="12813" width="9.42578125" style="45" customWidth="1"/>
    <col min="12814" max="12814" width="9.140625" style="45" customWidth="1"/>
    <col min="12815" max="12815" width="9.28515625" style="45" customWidth="1"/>
    <col min="12816" max="12816" width="9.42578125" style="45" customWidth="1"/>
    <col min="12817" max="12817" width="9.7109375" style="45" customWidth="1"/>
    <col min="12818" max="12818" width="9.5703125" style="45" customWidth="1"/>
    <col min="12819" max="12819" width="9.28515625" style="45" customWidth="1"/>
    <col min="12820" max="12820" width="8.5703125" style="45" customWidth="1"/>
    <col min="12821" max="12821" width="8.85546875" style="45" customWidth="1"/>
    <col min="12822" max="12822" width="9.7109375" style="45" customWidth="1"/>
    <col min="12823" max="12823" width="8.7109375" style="45" customWidth="1"/>
    <col min="12824" max="12824" width="13.5703125" style="45" customWidth="1"/>
    <col min="12825" max="12825" width="16.28515625" style="45" customWidth="1"/>
    <col min="12826" max="12843" width="9.42578125" style="45" customWidth="1"/>
    <col min="12844" max="12847" width="10.28515625" style="45" customWidth="1"/>
    <col min="12848" max="12848" width="9.140625" style="45" customWidth="1"/>
    <col min="12849" max="12868" width="0" style="45" hidden="1" customWidth="1"/>
    <col min="12869" max="12878" width="11.42578125" style="45" customWidth="1"/>
    <col min="12879" max="12883" width="10.28515625" style="45" customWidth="1"/>
    <col min="12884" max="12892" width="9.42578125" style="45" customWidth="1"/>
    <col min="12893" max="13056" width="11.42578125" style="45"/>
    <col min="13057" max="13057" width="35.42578125" style="45" customWidth="1"/>
    <col min="13058" max="13058" width="23.5703125" style="45" customWidth="1"/>
    <col min="13059" max="13059" width="15" style="45" customWidth="1"/>
    <col min="13060" max="13060" width="15.7109375" style="45" customWidth="1"/>
    <col min="13061" max="13061" width="13.42578125" style="45" customWidth="1"/>
    <col min="13062" max="13062" width="13.5703125" style="45" customWidth="1"/>
    <col min="13063" max="13063" width="14.7109375" style="45" customWidth="1"/>
    <col min="13064" max="13064" width="13.85546875" style="45" customWidth="1"/>
    <col min="13065" max="13065" width="12.5703125" style="45" customWidth="1"/>
    <col min="13066" max="13066" width="11.85546875" style="45" customWidth="1"/>
    <col min="13067" max="13067" width="10.28515625" style="45" customWidth="1"/>
    <col min="13068" max="13068" width="9.28515625" style="45" customWidth="1"/>
    <col min="13069" max="13069" width="9.42578125" style="45" customWidth="1"/>
    <col min="13070" max="13070" width="9.140625" style="45" customWidth="1"/>
    <col min="13071" max="13071" width="9.28515625" style="45" customWidth="1"/>
    <col min="13072" max="13072" width="9.42578125" style="45" customWidth="1"/>
    <col min="13073" max="13073" width="9.7109375" style="45" customWidth="1"/>
    <col min="13074" max="13074" width="9.5703125" style="45" customWidth="1"/>
    <col min="13075" max="13075" width="9.28515625" style="45" customWidth="1"/>
    <col min="13076" max="13076" width="8.5703125" style="45" customWidth="1"/>
    <col min="13077" max="13077" width="8.85546875" style="45" customWidth="1"/>
    <col min="13078" max="13078" width="9.7109375" style="45" customWidth="1"/>
    <col min="13079" max="13079" width="8.7109375" style="45" customWidth="1"/>
    <col min="13080" max="13080" width="13.5703125" style="45" customWidth="1"/>
    <col min="13081" max="13081" width="16.28515625" style="45" customWidth="1"/>
    <col min="13082" max="13099" width="9.42578125" style="45" customWidth="1"/>
    <col min="13100" max="13103" width="10.28515625" style="45" customWidth="1"/>
    <col min="13104" max="13104" width="9.140625" style="45" customWidth="1"/>
    <col min="13105" max="13124" width="0" style="45" hidden="1" customWidth="1"/>
    <col min="13125" max="13134" width="11.42578125" style="45" customWidth="1"/>
    <col min="13135" max="13139" width="10.28515625" style="45" customWidth="1"/>
    <col min="13140" max="13148" width="9.42578125" style="45" customWidth="1"/>
    <col min="13149" max="13312" width="11.42578125" style="45"/>
    <col min="13313" max="13313" width="35.42578125" style="45" customWidth="1"/>
    <col min="13314" max="13314" width="23.5703125" style="45" customWidth="1"/>
    <col min="13315" max="13315" width="15" style="45" customWidth="1"/>
    <col min="13316" max="13316" width="15.7109375" style="45" customWidth="1"/>
    <col min="13317" max="13317" width="13.42578125" style="45" customWidth="1"/>
    <col min="13318" max="13318" width="13.5703125" style="45" customWidth="1"/>
    <col min="13319" max="13319" width="14.7109375" style="45" customWidth="1"/>
    <col min="13320" max="13320" width="13.85546875" style="45" customWidth="1"/>
    <col min="13321" max="13321" width="12.5703125" style="45" customWidth="1"/>
    <col min="13322" max="13322" width="11.85546875" style="45" customWidth="1"/>
    <col min="13323" max="13323" width="10.28515625" style="45" customWidth="1"/>
    <col min="13324" max="13324" width="9.28515625" style="45" customWidth="1"/>
    <col min="13325" max="13325" width="9.42578125" style="45" customWidth="1"/>
    <col min="13326" max="13326" width="9.140625" style="45" customWidth="1"/>
    <col min="13327" max="13327" width="9.28515625" style="45" customWidth="1"/>
    <col min="13328" max="13328" width="9.42578125" style="45" customWidth="1"/>
    <col min="13329" max="13329" width="9.7109375" style="45" customWidth="1"/>
    <col min="13330" max="13330" width="9.5703125" style="45" customWidth="1"/>
    <col min="13331" max="13331" width="9.28515625" style="45" customWidth="1"/>
    <col min="13332" max="13332" width="8.5703125" style="45" customWidth="1"/>
    <col min="13333" max="13333" width="8.85546875" style="45" customWidth="1"/>
    <col min="13334" max="13334" width="9.7109375" style="45" customWidth="1"/>
    <col min="13335" max="13335" width="8.7109375" style="45" customWidth="1"/>
    <col min="13336" max="13336" width="13.5703125" style="45" customWidth="1"/>
    <col min="13337" max="13337" width="16.28515625" style="45" customWidth="1"/>
    <col min="13338" max="13355" width="9.42578125" style="45" customWidth="1"/>
    <col min="13356" max="13359" width="10.28515625" style="45" customWidth="1"/>
    <col min="13360" max="13360" width="9.140625" style="45" customWidth="1"/>
    <col min="13361" max="13380" width="0" style="45" hidden="1" customWidth="1"/>
    <col min="13381" max="13390" width="11.42578125" style="45" customWidth="1"/>
    <col min="13391" max="13395" width="10.28515625" style="45" customWidth="1"/>
    <col min="13396" max="13404" width="9.42578125" style="45" customWidth="1"/>
    <col min="13405" max="13568" width="11.42578125" style="45"/>
    <col min="13569" max="13569" width="35.42578125" style="45" customWidth="1"/>
    <col min="13570" max="13570" width="23.5703125" style="45" customWidth="1"/>
    <col min="13571" max="13571" width="15" style="45" customWidth="1"/>
    <col min="13572" max="13572" width="15.7109375" style="45" customWidth="1"/>
    <col min="13573" max="13573" width="13.42578125" style="45" customWidth="1"/>
    <col min="13574" max="13574" width="13.5703125" style="45" customWidth="1"/>
    <col min="13575" max="13575" width="14.7109375" style="45" customWidth="1"/>
    <col min="13576" max="13576" width="13.85546875" style="45" customWidth="1"/>
    <col min="13577" max="13577" width="12.5703125" style="45" customWidth="1"/>
    <col min="13578" max="13578" width="11.85546875" style="45" customWidth="1"/>
    <col min="13579" max="13579" width="10.28515625" style="45" customWidth="1"/>
    <col min="13580" max="13580" width="9.28515625" style="45" customWidth="1"/>
    <col min="13581" max="13581" width="9.42578125" style="45" customWidth="1"/>
    <col min="13582" max="13582" width="9.140625" style="45" customWidth="1"/>
    <col min="13583" max="13583" width="9.28515625" style="45" customWidth="1"/>
    <col min="13584" max="13584" width="9.42578125" style="45" customWidth="1"/>
    <col min="13585" max="13585" width="9.7109375" style="45" customWidth="1"/>
    <col min="13586" max="13586" width="9.5703125" style="45" customWidth="1"/>
    <col min="13587" max="13587" width="9.28515625" style="45" customWidth="1"/>
    <col min="13588" max="13588" width="8.5703125" style="45" customWidth="1"/>
    <col min="13589" max="13589" width="8.85546875" style="45" customWidth="1"/>
    <col min="13590" max="13590" width="9.7109375" style="45" customWidth="1"/>
    <col min="13591" max="13591" width="8.7109375" style="45" customWidth="1"/>
    <col min="13592" max="13592" width="13.5703125" style="45" customWidth="1"/>
    <col min="13593" max="13593" width="16.28515625" style="45" customWidth="1"/>
    <col min="13594" max="13611" width="9.42578125" style="45" customWidth="1"/>
    <col min="13612" max="13615" width="10.28515625" style="45" customWidth="1"/>
    <col min="13616" max="13616" width="9.140625" style="45" customWidth="1"/>
    <col min="13617" max="13636" width="0" style="45" hidden="1" customWidth="1"/>
    <col min="13637" max="13646" width="11.42578125" style="45" customWidth="1"/>
    <col min="13647" max="13651" width="10.28515625" style="45" customWidth="1"/>
    <col min="13652" max="13660" width="9.42578125" style="45" customWidth="1"/>
    <col min="13661" max="13824" width="11.42578125" style="45"/>
    <col min="13825" max="13825" width="35.42578125" style="45" customWidth="1"/>
    <col min="13826" max="13826" width="23.5703125" style="45" customWidth="1"/>
    <col min="13827" max="13827" width="15" style="45" customWidth="1"/>
    <col min="13828" max="13828" width="15.7109375" style="45" customWidth="1"/>
    <col min="13829" max="13829" width="13.42578125" style="45" customWidth="1"/>
    <col min="13830" max="13830" width="13.5703125" style="45" customWidth="1"/>
    <col min="13831" max="13831" width="14.7109375" style="45" customWidth="1"/>
    <col min="13832" max="13832" width="13.85546875" style="45" customWidth="1"/>
    <col min="13833" max="13833" width="12.5703125" style="45" customWidth="1"/>
    <col min="13834" max="13834" width="11.85546875" style="45" customWidth="1"/>
    <col min="13835" max="13835" width="10.28515625" style="45" customWidth="1"/>
    <col min="13836" max="13836" width="9.28515625" style="45" customWidth="1"/>
    <col min="13837" max="13837" width="9.42578125" style="45" customWidth="1"/>
    <col min="13838" max="13838" width="9.140625" style="45" customWidth="1"/>
    <col min="13839" max="13839" width="9.28515625" style="45" customWidth="1"/>
    <col min="13840" max="13840" width="9.42578125" style="45" customWidth="1"/>
    <col min="13841" max="13841" width="9.7109375" style="45" customWidth="1"/>
    <col min="13842" max="13842" width="9.5703125" style="45" customWidth="1"/>
    <col min="13843" max="13843" width="9.28515625" style="45" customWidth="1"/>
    <col min="13844" max="13844" width="8.5703125" style="45" customWidth="1"/>
    <col min="13845" max="13845" width="8.85546875" style="45" customWidth="1"/>
    <col min="13846" max="13846" width="9.7109375" style="45" customWidth="1"/>
    <col min="13847" max="13847" width="8.7109375" style="45" customWidth="1"/>
    <col min="13848" max="13848" width="13.5703125" style="45" customWidth="1"/>
    <col min="13849" max="13849" width="16.28515625" style="45" customWidth="1"/>
    <col min="13850" max="13867" width="9.42578125" style="45" customWidth="1"/>
    <col min="13868" max="13871" width="10.28515625" style="45" customWidth="1"/>
    <col min="13872" max="13872" width="9.140625" style="45" customWidth="1"/>
    <col min="13873" max="13892" width="0" style="45" hidden="1" customWidth="1"/>
    <col min="13893" max="13902" width="11.42578125" style="45" customWidth="1"/>
    <col min="13903" max="13907" width="10.28515625" style="45" customWidth="1"/>
    <col min="13908" max="13916" width="9.42578125" style="45" customWidth="1"/>
    <col min="13917" max="14080" width="11.42578125" style="45"/>
    <col min="14081" max="14081" width="35.42578125" style="45" customWidth="1"/>
    <col min="14082" max="14082" width="23.5703125" style="45" customWidth="1"/>
    <col min="14083" max="14083" width="15" style="45" customWidth="1"/>
    <col min="14084" max="14084" width="15.7109375" style="45" customWidth="1"/>
    <col min="14085" max="14085" width="13.42578125" style="45" customWidth="1"/>
    <col min="14086" max="14086" width="13.5703125" style="45" customWidth="1"/>
    <col min="14087" max="14087" width="14.7109375" style="45" customWidth="1"/>
    <col min="14088" max="14088" width="13.85546875" style="45" customWidth="1"/>
    <col min="14089" max="14089" width="12.5703125" style="45" customWidth="1"/>
    <col min="14090" max="14090" width="11.85546875" style="45" customWidth="1"/>
    <col min="14091" max="14091" width="10.28515625" style="45" customWidth="1"/>
    <col min="14092" max="14092" width="9.28515625" style="45" customWidth="1"/>
    <col min="14093" max="14093" width="9.42578125" style="45" customWidth="1"/>
    <col min="14094" max="14094" width="9.140625" style="45" customWidth="1"/>
    <col min="14095" max="14095" width="9.28515625" style="45" customWidth="1"/>
    <col min="14096" max="14096" width="9.42578125" style="45" customWidth="1"/>
    <col min="14097" max="14097" width="9.7109375" style="45" customWidth="1"/>
    <col min="14098" max="14098" width="9.5703125" style="45" customWidth="1"/>
    <col min="14099" max="14099" width="9.28515625" style="45" customWidth="1"/>
    <col min="14100" max="14100" width="8.5703125" style="45" customWidth="1"/>
    <col min="14101" max="14101" width="8.85546875" style="45" customWidth="1"/>
    <col min="14102" max="14102" width="9.7109375" style="45" customWidth="1"/>
    <col min="14103" max="14103" width="8.7109375" style="45" customWidth="1"/>
    <col min="14104" max="14104" width="13.5703125" style="45" customWidth="1"/>
    <col min="14105" max="14105" width="16.28515625" style="45" customWidth="1"/>
    <col min="14106" max="14123" width="9.42578125" style="45" customWidth="1"/>
    <col min="14124" max="14127" width="10.28515625" style="45" customWidth="1"/>
    <col min="14128" max="14128" width="9.140625" style="45" customWidth="1"/>
    <col min="14129" max="14148" width="0" style="45" hidden="1" customWidth="1"/>
    <col min="14149" max="14158" width="11.42578125" style="45" customWidth="1"/>
    <col min="14159" max="14163" width="10.28515625" style="45" customWidth="1"/>
    <col min="14164" max="14172" width="9.42578125" style="45" customWidth="1"/>
    <col min="14173" max="14336" width="11.42578125" style="45"/>
    <col min="14337" max="14337" width="35.42578125" style="45" customWidth="1"/>
    <col min="14338" max="14338" width="23.5703125" style="45" customWidth="1"/>
    <col min="14339" max="14339" width="15" style="45" customWidth="1"/>
    <col min="14340" max="14340" width="15.7109375" style="45" customWidth="1"/>
    <col min="14341" max="14341" width="13.42578125" style="45" customWidth="1"/>
    <col min="14342" max="14342" width="13.5703125" style="45" customWidth="1"/>
    <col min="14343" max="14343" width="14.7109375" style="45" customWidth="1"/>
    <col min="14344" max="14344" width="13.85546875" style="45" customWidth="1"/>
    <col min="14345" max="14345" width="12.5703125" style="45" customWidth="1"/>
    <col min="14346" max="14346" width="11.85546875" style="45" customWidth="1"/>
    <col min="14347" max="14347" width="10.28515625" style="45" customWidth="1"/>
    <col min="14348" max="14348" width="9.28515625" style="45" customWidth="1"/>
    <col min="14349" max="14349" width="9.42578125" style="45" customWidth="1"/>
    <col min="14350" max="14350" width="9.140625" style="45" customWidth="1"/>
    <col min="14351" max="14351" width="9.28515625" style="45" customWidth="1"/>
    <col min="14352" max="14352" width="9.42578125" style="45" customWidth="1"/>
    <col min="14353" max="14353" width="9.7109375" style="45" customWidth="1"/>
    <col min="14354" max="14354" width="9.5703125" style="45" customWidth="1"/>
    <col min="14355" max="14355" width="9.28515625" style="45" customWidth="1"/>
    <col min="14356" max="14356" width="8.5703125" style="45" customWidth="1"/>
    <col min="14357" max="14357" width="8.85546875" style="45" customWidth="1"/>
    <col min="14358" max="14358" width="9.7109375" style="45" customWidth="1"/>
    <col min="14359" max="14359" width="8.7109375" style="45" customWidth="1"/>
    <col min="14360" max="14360" width="13.5703125" style="45" customWidth="1"/>
    <col min="14361" max="14361" width="16.28515625" style="45" customWidth="1"/>
    <col min="14362" max="14379" width="9.42578125" style="45" customWidth="1"/>
    <col min="14380" max="14383" width="10.28515625" style="45" customWidth="1"/>
    <col min="14384" max="14384" width="9.140625" style="45" customWidth="1"/>
    <col min="14385" max="14404" width="0" style="45" hidden="1" customWidth="1"/>
    <col min="14405" max="14414" width="11.42578125" style="45" customWidth="1"/>
    <col min="14415" max="14419" width="10.28515625" style="45" customWidth="1"/>
    <col min="14420" max="14428" width="9.42578125" style="45" customWidth="1"/>
    <col min="14429" max="14592" width="11.42578125" style="45"/>
    <col min="14593" max="14593" width="35.42578125" style="45" customWidth="1"/>
    <col min="14594" max="14594" width="23.5703125" style="45" customWidth="1"/>
    <col min="14595" max="14595" width="15" style="45" customWidth="1"/>
    <col min="14596" max="14596" width="15.7109375" style="45" customWidth="1"/>
    <col min="14597" max="14597" width="13.42578125" style="45" customWidth="1"/>
    <col min="14598" max="14598" width="13.5703125" style="45" customWidth="1"/>
    <col min="14599" max="14599" width="14.7109375" style="45" customWidth="1"/>
    <col min="14600" max="14600" width="13.85546875" style="45" customWidth="1"/>
    <col min="14601" max="14601" width="12.5703125" style="45" customWidth="1"/>
    <col min="14602" max="14602" width="11.85546875" style="45" customWidth="1"/>
    <col min="14603" max="14603" width="10.28515625" style="45" customWidth="1"/>
    <col min="14604" max="14604" width="9.28515625" style="45" customWidth="1"/>
    <col min="14605" max="14605" width="9.42578125" style="45" customWidth="1"/>
    <col min="14606" max="14606" width="9.140625" style="45" customWidth="1"/>
    <col min="14607" max="14607" width="9.28515625" style="45" customWidth="1"/>
    <col min="14608" max="14608" width="9.42578125" style="45" customWidth="1"/>
    <col min="14609" max="14609" width="9.7109375" style="45" customWidth="1"/>
    <col min="14610" max="14610" width="9.5703125" style="45" customWidth="1"/>
    <col min="14611" max="14611" width="9.28515625" style="45" customWidth="1"/>
    <col min="14612" max="14612" width="8.5703125" style="45" customWidth="1"/>
    <col min="14613" max="14613" width="8.85546875" style="45" customWidth="1"/>
    <col min="14614" max="14614" width="9.7109375" style="45" customWidth="1"/>
    <col min="14615" max="14615" width="8.7109375" style="45" customWidth="1"/>
    <col min="14616" max="14616" width="13.5703125" style="45" customWidth="1"/>
    <col min="14617" max="14617" width="16.28515625" style="45" customWidth="1"/>
    <col min="14618" max="14635" width="9.42578125" style="45" customWidth="1"/>
    <col min="14636" max="14639" width="10.28515625" style="45" customWidth="1"/>
    <col min="14640" max="14640" width="9.140625" style="45" customWidth="1"/>
    <col min="14641" max="14660" width="0" style="45" hidden="1" customWidth="1"/>
    <col min="14661" max="14670" width="11.42578125" style="45" customWidth="1"/>
    <col min="14671" max="14675" width="10.28515625" style="45" customWidth="1"/>
    <col min="14676" max="14684" width="9.42578125" style="45" customWidth="1"/>
    <col min="14685" max="14848" width="11.42578125" style="45"/>
    <col min="14849" max="14849" width="35.42578125" style="45" customWidth="1"/>
    <col min="14850" max="14850" width="23.5703125" style="45" customWidth="1"/>
    <col min="14851" max="14851" width="15" style="45" customWidth="1"/>
    <col min="14852" max="14852" width="15.7109375" style="45" customWidth="1"/>
    <col min="14853" max="14853" width="13.42578125" style="45" customWidth="1"/>
    <col min="14854" max="14854" width="13.5703125" style="45" customWidth="1"/>
    <col min="14855" max="14855" width="14.7109375" style="45" customWidth="1"/>
    <col min="14856" max="14856" width="13.85546875" style="45" customWidth="1"/>
    <col min="14857" max="14857" width="12.5703125" style="45" customWidth="1"/>
    <col min="14858" max="14858" width="11.85546875" style="45" customWidth="1"/>
    <col min="14859" max="14859" width="10.28515625" style="45" customWidth="1"/>
    <col min="14860" max="14860" width="9.28515625" style="45" customWidth="1"/>
    <col min="14861" max="14861" width="9.42578125" style="45" customWidth="1"/>
    <col min="14862" max="14862" width="9.140625" style="45" customWidth="1"/>
    <col min="14863" max="14863" width="9.28515625" style="45" customWidth="1"/>
    <col min="14864" max="14864" width="9.42578125" style="45" customWidth="1"/>
    <col min="14865" max="14865" width="9.7109375" style="45" customWidth="1"/>
    <col min="14866" max="14866" width="9.5703125" style="45" customWidth="1"/>
    <col min="14867" max="14867" width="9.28515625" style="45" customWidth="1"/>
    <col min="14868" max="14868" width="8.5703125" style="45" customWidth="1"/>
    <col min="14869" max="14869" width="8.85546875" style="45" customWidth="1"/>
    <col min="14870" max="14870" width="9.7109375" style="45" customWidth="1"/>
    <col min="14871" max="14871" width="8.7109375" style="45" customWidth="1"/>
    <col min="14872" max="14872" width="13.5703125" style="45" customWidth="1"/>
    <col min="14873" max="14873" width="16.28515625" style="45" customWidth="1"/>
    <col min="14874" max="14891" width="9.42578125" style="45" customWidth="1"/>
    <col min="14892" max="14895" width="10.28515625" style="45" customWidth="1"/>
    <col min="14896" max="14896" width="9.140625" style="45" customWidth="1"/>
    <col min="14897" max="14916" width="0" style="45" hidden="1" customWidth="1"/>
    <col min="14917" max="14926" width="11.42578125" style="45" customWidth="1"/>
    <col min="14927" max="14931" width="10.28515625" style="45" customWidth="1"/>
    <col min="14932" max="14940" width="9.42578125" style="45" customWidth="1"/>
    <col min="14941" max="15104" width="11.42578125" style="45"/>
    <col min="15105" max="15105" width="35.42578125" style="45" customWidth="1"/>
    <col min="15106" max="15106" width="23.5703125" style="45" customWidth="1"/>
    <col min="15107" max="15107" width="15" style="45" customWidth="1"/>
    <col min="15108" max="15108" width="15.7109375" style="45" customWidth="1"/>
    <col min="15109" max="15109" width="13.42578125" style="45" customWidth="1"/>
    <col min="15110" max="15110" width="13.5703125" style="45" customWidth="1"/>
    <col min="15111" max="15111" width="14.7109375" style="45" customWidth="1"/>
    <col min="15112" max="15112" width="13.85546875" style="45" customWidth="1"/>
    <col min="15113" max="15113" width="12.5703125" style="45" customWidth="1"/>
    <col min="15114" max="15114" width="11.85546875" style="45" customWidth="1"/>
    <col min="15115" max="15115" width="10.28515625" style="45" customWidth="1"/>
    <col min="15116" max="15116" width="9.28515625" style="45" customWidth="1"/>
    <col min="15117" max="15117" width="9.42578125" style="45" customWidth="1"/>
    <col min="15118" max="15118" width="9.140625" style="45" customWidth="1"/>
    <col min="15119" max="15119" width="9.28515625" style="45" customWidth="1"/>
    <col min="15120" max="15120" width="9.42578125" style="45" customWidth="1"/>
    <col min="15121" max="15121" width="9.7109375" style="45" customWidth="1"/>
    <col min="15122" max="15122" width="9.5703125" style="45" customWidth="1"/>
    <col min="15123" max="15123" width="9.28515625" style="45" customWidth="1"/>
    <col min="15124" max="15124" width="8.5703125" style="45" customWidth="1"/>
    <col min="15125" max="15125" width="8.85546875" style="45" customWidth="1"/>
    <col min="15126" max="15126" width="9.7109375" style="45" customWidth="1"/>
    <col min="15127" max="15127" width="8.7109375" style="45" customWidth="1"/>
    <col min="15128" max="15128" width="13.5703125" style="45" customWidth="1"/>
    <col min="15129" max="15129" width="16.28515625" style="45" customWidth="1"/>
    <col min="15130" max="15147" width="9.42578125" style="45" customWidth="1"/>
    <col min="15148" max="15151" width="10.28515625" style="45" customWidth="1"/>
    <col min="15152" max="15152" width="9.140625" style="45" customWidth="1"/>
    <col min="15153" max="15172" width="0" style="45" hidden="1" customWidth="1"/>
    <col min="15173" max="15182" width="11.42578125" style="45" customWidth="1"/>
    <col min="15183" max="15187" width="10.28515625" style="45" customWidth="1"/>
    <col min="15188" max="15196" width="9.42578125" style="45" customWidth="1"/>
    <col min="15197" max="15360" width="11.42578125" style="45"/>
    <col min="15361" max="15361" width="35.42578125" style="45" customWidth="1"/>
    <col min="15362" max="15362" width="23.5703125" style="45" customWidth="1"/>
    <col min="15363" max="15363" width="15" style="45" customWidth="1"/>
    <col min="15364" max="15364" width="15.7109375" style="45" customWidth="1"/>
    <col min="15365" max="15365" width="13.42578125" style="45" customWidth="1"/>
    <col min="15366" max="15366" width="13.5703125" style="45" customWidth="1"/>
    <col min="15367" max="15367" width="14.7109375" style="45" customWidth="1"/>
    <col min="15368" max="15368" width="13.85546875" style="45" customWidth="1"/>
    <col min="15369" max="15369" width="12.5703125" style="45" customWidth="1"/>
    <col min="15370" max="15370" width="11.85546875" style="45" customWidth="1"/>
    <col min="15371" max="15371" width="10.28515625" style="45" customWidth="1"/>
    <col min="15372" max="15372" width="9.28515625" style="45" customWidth="1"/>
    <col min="15373" max="15373" width="9.42578125" style="45" customWidth="1"/>
    <col min="15374" max="15374" width="9.140625" style="45" customWidth="1"/>
    <col min="15375" max="15375" width="9.28515625" style="45" customWidth="1"/>
    <col min="15376" max="15376" width="9.42578125" style="45" customWidth="1"/>
    <col min="15377" max="15377" width="9.7109375" style="45" customWidth="1"/>
    <col min="15378" max="15378" width="9.5703125" style="45" customWidth="1"/>
    <col min="15379" max="15379" width="9.28515625" style="45" customWidth="1"/>
    <col min="15380" max="15380" width="8.5703125" style="45" customWidth="1"/>
    <col min="15381" max="15381" width="8.85546875" style="45" customWidth="1"/>
    <col min="15382" max="15382" width="9.7109375" style="45" customWidth="1"/>
    <col min="15383" max="15383" width="8.7109375" style="45" customWidth="1"/>
    <col min="15384" max="15384" width="13.5703125" style="45" customWidth="1"/>
    <col min="15385" max="15385" width="16.28515625" style="45" customWidth="1"/>
    <col min="15386" max="15403" width="9.42578125" style="45" customWidth="1"/>
    <col min="15404" max="15407" width="10.28515625" style="45" customWidth="1"/>
    <col min="15408" max="15408" width="9.140625" style="45" customWidth="1"/>
    <col min="15409" max="15428" width="0" style="45" hidden="1" customWidth="1"/>
    <col min="15429" max="15438" width="11.42578125" style="45" customWidth="1"/>
    <col min="15439" max="15443" width="10.28515625" style="45" customWidth="1"/>
    <col min="15444" max="15452" width="9.42578125" style="45" customWidth="1"/>
    <col min="15453" max="15616" width="11.42578125" style="45"/>
    <col min="15617" max="15617" width="35.42578125" style="45" customWidth="1"/>
    <col min="15618" max="15618" width="23.5703125" style="45" customWidth="1"/>
    <col min="15619" max="15619" width="15" style="45" customWidth="1"/>
    <col min="15620" max="15620" width="15.7109375" style="45" customWidth="1"/>
    <col min="15621" max="15621" width="13.42578125" style="45" customWidth="1"/>
    <col min="15622" max="15622" width="13.5703125" style="45" customWidth="1"/>
    <col min="15623" max="15623" width="14.7109375" style="45" customWidth="1"/>
    <col min="15624" max="15624" width="13.85546875" style="45" customWidth="1"/>
    <col min="15625" max="15625" width="12.5703125" style="45" customWidth="1"/>
    <col min="15626" max="15626" width="11.85546875" style="45" customWidth="1"/>
    <col min="15627" max="15627" width="10.28515625" style="45" customWidth="1"/>
    <col min="15628" max="15628" width="9.28515625" style="45" customWidth="1"/>
    <col min="15629" max="15629" width="9.42578125" style="45" customWidth="1"/>
    <col min="15630" max="15630" width="9.140625" style="45" customWidth="1"/>
    <col min="15631" max="15631" width="9.28515625" style="45" customWidth="1"/>
    <col min="15632" max="15632" width="9.42578125" style="45" customWidth="1"/>
    <col min="15633" max="15633" width="9.7109375" style="45" customWidth="1"/>
    <col min="15634" max="15634" width="9.5703125" style="45" customWidth="1"/>
    <col min="15635" max="15635" width="9.28515625" style="45" customWidth="1"/>
    <col min="15636" max="15636" width="8.5703125" style="45" customWidth="1"/>
    <col min="15637" max="15637" width="8.85546875" style="45" customWidth="1"/>
    <col min="15638" max="15638" width="9.7109375" style="45" customWidth="1"/>
    <col min="15639" max="15639" width="8.7109375" style="45" customWidth="1"/>
    <col min="15640" max="15640" width="13.5703125" style="45" customWidth="1"/>
    <col min="15641" max="15641" width="16.28515625" style="45" customWidth="1"/>
    <col min="15642" max="15659" width="9.42578125" style="45" customWidth="1"/>
    <col min="15660" max="15663" width="10.28515625" style="45" customWidth="1"/>
    <col min="15664" max="15664" width="9.140625" style="45" customWidth="1"/>
    <col min="15665" max="15684" width="0" style="45" hidden="1" customWidth="1"/>
    <col min="15685" max="15694" width="11.42578125" style="45" customWidth="1"/>
    <col min="15695" max="15699" width="10.28515625" style="45" customWidth="1"/>
    <col min="15700" max="15708" width="9.42578125" style="45" customWidth="1"/>
    <col min="15709" max="15872" width="11.42578125" style="45"/>
    <col min="15873" max="15873" width="35.42578125" style="45" customWidth="1"/>
    <col min="15874" max="15874" width="23.5703125" style="45" customWidth="1"/>
    <col min="15875" max="15875" width="15" style="45" customWidth="1"/>
    <col min="15876" max="15876" width="15.7109375" style="45" customWidth="1"/>
    <col min="15877" max="15877" width="13.42578125" style="45" customWidth="1"/>
    <col min="15878" max="15878" width="13.5703125" style="45" customWidth="1"/>
    <col min="15879" max="15879" width="14.7109375" style="45" customWidth="1"/>
    <col min="15880" max="15880" width="13.85546875" style="45" customWidth="1"/>
    <col min="15881" max="15881" width="12.5703125" style="45" customWidth="1"/>
    <col min="15882" max="15882" width="11.85546875" style="45" customWidth="1"/>
    <col min="15883" max="15883" width="10.28515625" style="45" customWidth="1"/>
    <col min="15884" max="15884" width="9.28515625" style="45" customWidth="1"/>
    <col min="15885" max="15885" width="9.42578125" style="45" customWidth="1"/>
    <col min="15886" max="15886" width="9.140625" style="45" customWidth="1"/>
    <col min="15887" max="15887" width="9.28515625" style="45" customWidth="1"/>
    <col min="15888" max="15888" width="9.42578125" style="45" customWidth="1"/>
    <col min="15889" max="15889" width="9.7109375" style="45" customWidth="1"/>
    <col min="15890" max="15890" width="9.5703125" style="45" customWidth="1"/>
    <col min="15891" max="15891" width="9.28515625" style="45" customWidth="1"/>
    <col min="15892" max="15892" width="8.5703125" style="45" customWidth="1"/>
    <col min="15893" max="15893" width="8.85546875" style="45" customWidth="1"/>
    <col min="15894" max="15894" width="9.7109375" style="45" customWidth="1"/>
    <col min="15895" max="15895" width="8.7109375" style="45" customWidth="1"/>
    <col min="15896" max="15896" width="13.5703125" style="45" customWidth="1"/>
    <col min="15897" max="15897" width="16.28515625" style="45" customWidth="1"/>
    <col min="15898" max="15915" width="9.42578125" style="45" customWidth="1"/>
    <col min="15916" max="15919" width="10.28515625" style="45" customWidth="1"/>
    <col min="15920" max="15920" width="9.140625" style="45" customWidth="1"/>
    <col min="15921" max="15940" width="0" style="45" hidden="1" customWidth="1"/>
    <col min="15941" max="15950" width="11.42578125" style="45" customWidth="1"/>
    <col min="15951" max="15955" width="10.28515625" style="45" customWidth="1"/>
    <col min="15956" max="15964" width="9.42578125" style="45" customWidth="1"/>
    <col min="15965" max="16128" width="11.42578125" style="45"/>
    <col min="16129" max="16129" width="35.42578125" style="45" customWidth="1"/>
    <col min="16130" max="16130" width="23.5703125" style="45" customWidth="1"/>
    <col min="16131" max="16131" width="15" style="45" customWidth="1"/>
    <col min="16132" max="16132" width="15.7109375" style="45" customWidth="1"/>
    <col min="16133" max="16133" width="13.42578125" style="45" customWidth="1"/>
    <col min="16134" max="16134" width="13.5703125" style="45" customWidth="1"/>
    <col min="16135" max="16135" width="14.7109375" style="45" customWidth="1"/>
    <col min="16136" max="16136" width="13.85546875" style="45" customWidth="1"/>
    <col min="16137" max="16137" width="12.5703125" style="45" customWidth="1"/>
    <col min="16138" max="16138" width="11.85546875" style="45" customWidth="1"/>
    <col min="16139" max="16139" width="10.28515625" style="45" customWidth="1"/>
    <col min="16140" max="16140" width="9.28515625" style="45" customWidth="1"/>
    <col min="16141" max="16141" width="9.42578125" style="45" customWidth="1"/>
    <col min="16142" max="16142" width="9.140625" style="45" customWidth="1"/>
    <col min="16143" max="16143" width="9.28515625" style="45" customWidth="1"/>
    <col min="16144" max="16144" width="9.42578125" style="45" customWidth="1"/>
    <col min="16145" max="16145" width="9.7109375" style="45" customWidth="1"/>
    <col min="16146" max="16146" width="9.5703125" style="45" customWidth="1"/>
    <col min="16147" max="16147" width="9.28515625" style="45" customWidth="1"/>
    <col min="16148" max="16148" width="8.5703125" style="45" customWidth="1"/>
    <col min="16149" max="16149" width="8.85546875" style="45" customWidth="1"/>
    <col min="16150" max="16150" width="9.7109375" style="45" customWidth="1"/>
    <col min="16151" max="16151" width="8.7109375" style="45" customWidth="1"/>
    <col min="16152" max="16152" width="13.5703125" style="45" customWidth="1"/>
    <col min="16153" max="16153" width="16.28515625" style="45" customWidth="1"/>
    <col min="16154" max="16171" width="9.42578125" style="45" customWidth="1"/>
    <col min="16172" max="16175" width="10.28515625" style="45" customWidth="1"/>
    <col min="16176" max="16176" width="9.140625" style="45" customWidth="1"/>
    <col min="16177" max="16196" width="0" style="45" hidden="1" customWidth="1"/>
    <col min="16197" max="16206" width="11.42578125" style="45" customWidth="1"/>
    <col min="16207" max="16211" width="10.28515625" style="45" customWidth="1"/>
    <col min="16212" max="16220" width="9.42578125" style="45" customWidth="1"/>
    <col min="16221" max="16384" width="11.42578125" style="45"/>
  </cols>
  <sheetData>
    <row r="1" spans="1:81" s="43" customFormat="1" ht="14.25" x14ac:dyDescent="0.2">
      <c r="A1" s="365"/>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7"/>
      <c r="BZ1" s="367"/>
      <c r="CA1" s="367"/>
      <c r="CB1" s="367"/>
      <c r="CC1" s="44"/>
    </row>
    <row r="2" spans="1:81" s="43" customFormat="1" ht="14.25" x14ac:dyDescent="0.2">
      <c r="A2" s="365"/>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c r="AF2" s="366"/>
      <c r="AG2" s="366"/>
      <c r="AH2" s="366"/>
      <c r="AI2" s="366"/>
      <c r="AJ2" s="366"/>
      <c r="AK2" s="366"/>
      <c r="AL2" s="366"/>
      <c r="AM2" s="366"/>
      <c r="AN2" s="366"/>
      <c r="AO2" s="366"/>
      <c r="AP2" s="366"/>
      <c r="AQ2" s="366"/>
      <c r="AR2" s="366"/>
      <c r="AS2" s="366"/>
      <c r="AT2" s="366"/>
      <c r="AU2" s="366"/>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7"/>
      <c r="BZ2" s="367"/>
      <c r="CA2" s="367"/>
      <c r="CB2" s="367"/>
      <c r="CC2" s="44"/>
    </row>
    <row r="3" spans="1:81" s="43" customFormat="1" ht="14.25" x14ac:dyDescent="0.2">
      <c r="A3" s="365"/>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7"/>
      <c r="BZ3" s="367"/>
      <c r="CA3" s="367"/>
      <c r="CB3" s="367"/>
      <c r="CC3" s="44"/>
    </row>
    <row r="4" spans="1:81" s="43" customFormat="1" ht="14.25" x14ac:dyDescent="0.2">
      <c r="A4" s="36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6"/>
      <c r="BG4" s="366"/>
      <c r="BH4" s="366"/>
      <c r="BI4" s="366"/>
      <c r="BJ4" s="366"/>
      <c r="BK4" s="366"/>
      <c r="BL4" s="366"/>
      <c r="BM4" s="366"/>
      <c r="BN4" s="366"/>
      <c r="BO4" s="366"/>
      <c r="BP4" s="366"/>
      <c r="BQ4" s="366"/>
      <c r="BR4" s="366"/>
      <c r="BS4" s="366"/>
      <c r="BT4" s="366"/>
      <c r="BU4" s="366"/>
      <c r="BV4" s="366"/>
      <c r="BW4" s="366"/>
      <c r="BX4" s="366"/>
      <c r="BY4" s="367"/>
      <c r="BZ4" s="367"/>
      <c r="CA4" s="367"/>
      <c r="CB4" s="367"/>
      <c r="CC4" s="44"/>
    </row>
    <row r="5" spans="1:81" s="43" customFormat="1" ht="14.25" x14ac:dyDescent="0.2">
      <c r="A5" s="365"/>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7"/>
      <c r="BZ5" s="367"/>
      <c r="CA5" s="367"/>
      <c r="CB5" s="367"/>
      <c r="CC5" s="44"/>
    </row>
    <row r="6" spans="1:81" s="43" customFormat="1" ht="14.25" customHeight="1" x14ac:dyDescent="0.2">
      <c r="A6" s="927"/>
      <c r="B6" s="927"/>
      <c r="C6" s="927"/>
      <c r="D6" s="927"/>
      <c r="E6" s="927"/>
      <c r="F6" s="927"/>
      <c r="G6" s="927"/>
      <c r="H6" s="927"/>
      <c r="I6" s="927"/>
      <c r="J6" s="927"/>
      <c r="K6" s="927"/>
      <c r="L6" s="927"/>
      <c r="M6" s="927"/>
      <c r="N6" s="927"/>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c r="AP6" s="366"/>
      <c r="AQ6" s="366"/>
      <c r="AR6" s="366"/>
      <c r="AS6" s="366"/>
      <c r="AT6" s="366"/>
      <c r="AU6" s="366"/>
      <c r="AV6" s="366"/>
      <c r="AW6" s="366"/>
      <c r="AX6" s="366"/>
      <c r="AY6" s="366"/>
      <c r="AZ6" s="366"/>
      <c r="BA6" s="366"/>
      <c r="BB6" s="366"/>
      <c r="BC6" s="366"/>
      <c r="BD6" s="366"/>
      <c r="BE6" s="366"/>
      <c r="BF6" s="366"/>
      <c r="BG6" s="366"/>
      <c r="BH6" s="366"/>
      <c r="BI6" s="366"/>
      <c r="BJ6" s="366"/>
      <c r="BK6" s="366"/>
      <c r="BL6" s="366"/>
      <c r="BM6" s="366"/>
      <c r="BN6" s="366"/>
      <c r="BO6" s="366"/>
      <c r="BP6" s="366"/>
      <c r="BQ6" s="366"/>
      <c r="BR6" s="366"/>
      <c r="BS6" s="366"/>
      <c r="BT6" s="366"/>
      <c r="BU6" s="366"/>
      <c r="BV6" s="366"/>
      <c r="BW6" s="366"/>
      <c r="BX6" s="366"/>
      <c r="BY6" s="367"/>
      <c r="BZ6" s="367"/>
      <c r="CA6" s="367"/>
      <c r="CB6" s="367"/>
      <c r="CC6" s="44"/>
    </row>
    <row r="7" spans="1:81" s="43" customFormat="1" ht="14.25"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c r="AP7" s="366"/>
      <c r="AQ7" s="366"/>
      <c r="AR7" s="366"/>
      <c r="AS7" s="366"/>
      <c r="AT7" s="366"/>
      <c r="AU7" s="366"/>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7"/>
      <c r="BZ7" s="367"/>
      <c r="CA7" s="367"/>
      <c r="CB7" s="367"/>
      <c r="CC7" s="44"/>
    </row>
    <row r="8" spans="1:81" s="43" customFormat="1" ht="14.25" x14ac:dyDescent="0.2">
      <c r="A8" s="372"/>
      <c r="B8" s="371"/>
      <c r="C8" s="371"/>
      <c r="D8" s="371"/>
      <c r="E8" s="371"/>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6"/>
      <c r="BF8" s="366"/>
      <c r="BG8" s="366"/>
      <c r="BH8" s="366"/>
      <c r="BI8" s="366"/>
      <c r="BJ8" s="366"/>
      <c r="BK8" s="366"/>
      <c r="BL8" s="366"/>
      <c r="BM8" s="366"/>
      <c r="BN8" s="366"/>
      <c r="BO8" s="366"/>
      <c r="BP8" s="366"/>
      <c r="BQ8" s="366"/>
      <c r="BR8" s="366"/>
      <c r="BS8" s="366"/>
      <c r="BT8" s="366"/>
      <c r="BU8" s="366"/>
      <c r="BV8" s="366"/>
      <c r="BW8" s="366"/>
      <c r="BX8" s="366"/>
      <c r="BY8" s="367"/>
      <c r="BZ8" s="367"/>
      <c r="CA8" s="367"/>
      <c r="CB8" s="367"/>
      <c r="CC8" s="44"/>
    </row>
    <row r="9" spans="1:81" s="1" customFormat="1" ht="15.75" customHeight="1" x14ac:dyDescent="0.2">
      <c r="A9" s="373"/>
      <c r="B9" s="373"/>
      <c r="C9" s="374"/>
      <c r="D9" s="366"/>
      <c r="E9" s="366"/>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75"/>
      <c r="AR9" s="375"/>
      <c r="AS9" s="375"/>
      <c r="AT9" s="375"/>
      <c r="AU9" s="376"/>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7"/>
      <c r="BZ9" s="367"/>
      <c r="CA9" s="367"/>
      <c r="CB9" s="367"/>
    </row>
    <row r="10" spans="1:81" s="1" customFormat="1" ht="15.75" customHeight="1" x14ac:dyDescent="0.2">
      <c r="A10" s="895"/>
      <c r="B10" s="913"/>
      <c r="C10" s="914"/>
      <c r="D10" s="883"/>
      <c r="E10" s="888"/>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c r="AJ10" s="894"/>
      <c r="AK10" s="894"/>
      <c r="AL10" s="894"/>
      <c r="AM10" s="894"/>
      <c r="AN10" s="894"/>
      <c r="AO10" s="894"/>
      <c r="AP10" s="889"/>
      <c r="AQ10" s="888"/>
      <c r="AR10" s="894"/>
      <c r="AS10" s="894"/>
      <c r="AT10" s="895"/>
      <c r="AU10" s="377"/>
      <c r="AV10" s="366"/>
      <c r="AW10" s="366"/>
      <c r="AX10" s="366"/>
      <c r="AY10" s="366"/>
      <c r="AZ10" s="366"/>
      <c r="BA10" s="366"/>
      <c r="BB10" s="366"/>
      <c r="BC10" s="366"/>
      <c r="BD10" s="366"/>
      <c r="BE10" s="366"/>
      <c r="BF10" s="366"/>
      <c r="BG10" s="366"/>
      <c r="BH10" s="366"/>
      <c r="BI10" s="366"/>
      <c r="BJ10" s="366"/>
      <c r="BK10" s="366"/>
      <c r="BL10" s="366"/>
      <c r="BM10" s="366"/>
      <c r="BN10" s="366"/>
      <c r="BO10" s="366"/>
      <c r="BP10" s="366"/>
      <c r="BQ10" s="366"/>
      <c r="BR10" s="366"/>
      <c r="BS10" s="366"/>
      <c r="BT10" s="366"/>
      <c r="BU10" s="366"/>
      <c r="BV10" s="366"/>
      <c r="BW10" s="366"/>
      <c r="BX10" s="366"/>
      <c r="BY10" s="367"/>
      <c r="BZ10" s="367"/>
      <c r="CA10" s="367"/>
      <c r="CB10" s="367"/>
    </row>
    <row r="11" spans="1:81" s="1" customFormat="1" ht="39" customHeight="1" x14ac:dyDescent="0.2">
      <c r="A11" s="896"/>
      <c r="B11" s="932"/>
      <c r="C11" s="933"/>
      <c r="D11" s="884"/>
      <c r="E11" s="886"/>
      <c r="F11" s="887"/>
      <c r="G11" s="886"/>
      <c r="H11" s="887"/>
      <c r="I11" s="886"/>
      <c r="J11" s="887"/>
      <c r="K11" s="886"/>
      <c r="L11" s="887"/>
      <c r="M11" s="886"/>
      <c r="N11" s="887"/>
      <c r="O11" s="886"/>
      <c r="P11" s="887"/>
      <c r="Q11" s="886"/>
      <c r="R11" s="887"/>
      <c r="S11" s="886"/>
      <c r="T11" s="887"/>
      <c r="U11" s="886"/>
      <c r="V11" s="887"/>
      <c r="W11" s="886"/>
      <c r="X11" s="887"/>
      <c r="Y11" s="886"/>
      <c r="Z11" s="887"/>
      <c r="AA11" s="886"/>
      <c r="AB11" s="887"/>
      <c r="AC11" s="886"/>
      <c r="AD11" s="887"/>
      <c r="AE11" s="886"/>
      <c r="AF11" s="887"/>
      <c r="AG11" s="886"/>
      <c r="AH11" s="887"/>
      <c r="AI11" s="886"/>
      <c r="AJ11" s="887"/>
      <c r="AK11" s="886"/>
      <c r="AL11" s="887"/>
      <c r="AM11" s="886"/>
      <c r="AN11" s="887"/>
      <c r="AO11" s="888"/>
      <c r="AP11" s="889"/>
      <c r="AQ11" s="903"/>
      <c r="AR11" s="905"/>
      <c r="AS11" s="925"/>
      <c r="AT11" s="896"/>
      <c r="AU11" s="366"/>
      <c r="AV11" s="366"/>
      <c r="AW11" s="366"/>
      <c r="AX11" s="366"/>
      <c r="AY11" s="366"/>
      <c r="AZ11" s="366"/>
      <c r="BA11" s="366"/>
      <c r="BB11" s="366"/>
      <c r="BC11" s="366"/>
      <c r="BD11" s="366"/>
      <c r="BE11" s="366"/>
      <c r="BF11" s="366"/>
      <c r="BG11" s="366"/>
      <c r="BH11" s="366"/>
      <c r="BI11" s="366"/>
      <c r="BJ11" s="366"/>
      <c r="BK11" s="366"/>
      <c r="BL11" s="366"/>
      <c r="BM11" s="366"/>
      <c r="BN11" s="366"/>
      <c r="BO11" s="366"/>
      <c r="BP11" s="366"/>
      <c r="BQ11" s="366"/>
      <c r="BR11" s="366"/>
      <c r="BS11" s="366"/>
      <c r="BT11" s="366"/>
      <c r="BU11" s="366"/>
      <c r="BV11" s="366"/>
      <c r="BW11" s="366"/>
      <c r="BX11" s="366"/>
      <c r="BY11" s="367"/>
      <c r="BZ11" s="367"/>
      <c r="CA11" s="367"/>
      <c r="CB11" s="367"/>
    </row>
    <row r="12" spans="1:81" s="1" customFormat="1" ht="15.75" customHeight="1" x14ac:dyDescent="0.2">
      <c r="A12" s="897"/>
      <c r="B12" s="735"/>
      <c r="C12" s="735"/>
      <c r="D12" s="735"/>
      <c r="E12" s="378"/>
      <c r="F12" s="729"/>
      <c r="G12" s="378"/>
      <c r="H12" s="729"/>
      <c r="I12" s="378"/>
      <c r="J12" s="729"/>
      <c r="K12" s="378"/>
      <c r="L12" s="729"/>
      <c r="M12" s="378"/>
      <c r="N12" s="729"/>
      <c r="O12" s="378"/>
      <c r="P12" s="729"/>
      <c r="Q12" s="378"/>
      <c r="R12" s="729"/>
      <c r="S12" s="378"/>
      <c r="T12" s="729"/>
      <c r="U12" s="378"/>
      <c r="V12" s="729"/>
      <c r="W12" s="378"/>
      <c r="X12" s="729"/>
      <c r="Y12" s="378"/>
      <c r="Z12" s="729"/>
      <c r="AA12" s="378"/>
      <c r="AB12" s="729"/>
      <c r="AC12" s="378"/>
      <c r="AD12" s="729"/>
      <c r="AE12" s="378"/>
      <c r="AF12" s="729"/>
      <c r="AG12" s="378"/>
      <c r="AH12" s="729"/>
      <c r="AI12" s="378"/>
      <c r="AJ12" s="729"/>
      <c r="AK12" s="378"/>
      <c r="AL12" s="729"/>
      <c r="AM12" s="378"/>
      <c r="AN12" s="729"/>
      <c r="AO12" s="378"/>
      <c r="AP12" s="729"/>
      <c r="AQ12" s="904"/>
      <c r="AR12" s="906"/>
      <c r="AS12" s="926"/>
      <c r="AT12" s="897"/>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7"/>
      <c r="BZ12" s="367"/>
      <c r="CA12" s="367"/>
      <c r="CB12" s="367"/>
    </row>
    <row r="13" spans="1:81" s="1" customFormat="1" ht="24" customHeight="1" x14ac:dyDescent="0.2">
      <c r="A13" s="380"/>
      <c r="B13" s="380"/>
      <c r="C13" s="380"/>
      <c r="D13" s="380"/>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c r="AV13" s="366"/>
      <c r="AW13" s="366"/>
      <c r="AX13" s="366"/>
      <c r="AY13" s="366"/>
      <c r="AZ13" s="366"/>
      <c r="BA13" s="366"/>
      <c r="BB13" s="366"/>
      <c r="BC13" s="366"/>
      <c r="BD13" s="366"/>
      <c r="BE13" s="366"/>
      <c r="BF13" s="366"/>
      <c r="BG13" s="366"/>
      <c r="BH13" s="366"/>
      <c r="BI13" s="366"/>
      <c r="BJ13" s="366"/>
      <c r="BK13" s="366"/>
      <c r="BL13" s="366"/>
      <c r="BM13" s="366"/>
      <c r="BN13" s="366"/>
      <c r="BO13" s="366"/>
      <c r="BP13" s="366"/>
      <c r="BQ13" s="366"/>
      <c r="BR13" s="366"/>
      <c r="BS13" s="366"/>
      <c r="BT13" s="366"/>
      <c r="BU13" s="366"/>
      <c r="BV13" s="366"/>
      <c r="BW13" s="366"/>
      <c r="BX13" s="366"/>
      <c r="BY13" s="367"/>
      <c r="BZ13" s="367"/>
      <c r="CA13" s="367"/>
      <c r="CB13" s="367"/>
    </row>
    <row r="14" spans="1:81" s="1" customFormat="1" ht="27" customHeight="1" x14ac:dyDescent="0.2">
      <c r="A14" s="385"/>
      <c r="B14" s="385"/>
      <c r="C14" s="385"/>
      <c r="D14" s="386"/>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c r="AV14" s="366"/>
      <c r="AW14" s="366"/>
      <c r="AX14" s="366"/>
      <c r="AY14" s="366"/>
      <c r="AZ14" s="366"/>
      <c r="BA14" s="366"/>
      <c r="BB14" s="366"/>
      <c r="BC14" s="366"/>
      <c r="BD14" s="366"/>
      <c r="BE14" s="366"/>
      <c r="BF14" s="366"/>
      <c r="BG14" s="366"/>
      <c r="BH14" s="366"/>
      <c r="BI14" s="366"/>
      <c r="BJ14" s="366"/>
      <c r="BK14" s="366"/>
      <c r="BL14" s="366"/>
      <c r="BM14" s="366"/>
      <c r="BN14" s="366"/>
      <c r="BO14" s="366"/>
      <c r="BP14" s="366"/>
      <c r="BQ14" s="366"/>
      <c r="BR14" s="366"/>
      <c r="BS14" s="366"/>
      <c r="BT14" s="366"/>
      <c r="BU14" s="366"/>
      <c r="BV14" s="366"/>
      <c r="BW14" s="366"/>
      <c r="BX14" s="366"/>
      <c r="BY14" s="367"/>
      <c r="BZ14" s="367"/>
      <c r="CA14" s="367"/>
      <c r="CB14" s="367"/>
    </row>
    <row r="15" spans="1:81" s="1" customFormat="1" ht="24" customHeight="1" x14ac:dyDescent="0.2">
      <c r="A15" s="391"/>
      <c r="B15" s="391"/>
      <c r="C15" s="391"/>
      <c r="D15" s="392"/>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c r="AV15" s="366"/>
      <c r="AW15" s="366"/>
      <c r="AX15" s="366"/>
      <c r="AY15" s="366"/>
      <c r="AZ15" s="366"/>
      <c r="BA15" s="366"/>
      <c r="BB15" s="366"/>
      <c r="BC15" s="366"/>
      <c r="BD15" s="366"/>
      <c r="BE15" s="366"/>
      <c r="BF15" s="366"/>
      <c r="BG15" s="366"/>
      <c r="BH15" s="366"/>
      <c r="BI15" s="366"/>
      <c r="BJ15" s="366"/>
      <c r="BK15" s="366"/>
      <c r="BL15" s="366"/>
      <c r="BM15" s="366"/>
      <c r="BN15" s="366"/>
      <c r="BO15" s="366"/>
      <c r="BP15" s="366"/>
      <c r="BQ15" s="366"/>
      <c r="BR15" s="366"/>
      <c r="BS15" s="366"/>
      <c r="BT15" s="366"/>
      <c r="BU15" s="366"/>
      <c r="BV15" s="366"/>
      <c r="BW15" s="366"/>
      <c r="BX15" s="366"/>
      <c r="BY15" s="367"/>
      <c r="BZ15" s="367"/>
      <c r="CA15" s="367"/>
      <c r="CB15" s="367"/>
    </row>
    <row r="16" spans="1:81" s="1" customFormat="1" ht="24.75" customHeight="1" x14ac:dyDescent="0.2">
      <c r="A16" s="399"/>
      <c r="B16" s="399"/>
      <c r="C16" s="400"/>
      <c r="D16" s="401"/>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c r="AV16" s="366"/>
      <c r="AW16" s="366"/>
      <c r="AX16" s="366"/>
      <c r="AY16" s="366"/>
      <c r="AZ16" s="366"/>
      <c r="BA16" s="366"/>
      <c r="BB16" s="366"/>
      <c r="BC16" s="366"/>
      <c r="BD16" s="366"/>
      <c r="BE16" s="366"/>
      <c r="BF16" s="366"/>
      <c r="BG16" s="366"/>
      <c r="BH16" s="366"/>
      <c r="BI16" s="366"/>
      <c r="BJ16" s="366"/>
      <c r="BK16" s="366"/>
      <c r="BL16" s="366"/>
      <c r="BM16" s="366"/>
      <c r="BN16" s="366"/>
      <c r="BO16" s="366"/>
      <c r="BP16" s="366"/>
      <c r="BQ16" s="366"/>
      <c r="BR16" s="366"/>
      <c r="BS16" s="366"/>
      <c r="BT16" s="366"/>
      <c r="BU16" s="366"/>
      <c r="BV16" s="366"/>
      <c r="BW16" s="366"/>
      <c r="BX16" s="366"/>
      <c r="BY16" s="367"/>
      <c r="BZ16" s="367"/>
      <c r="CA16" s="367"/>
      <c r="CB16" s="367"/>
    </row>
    <row r="17" spans="1:81" s="1" customFormat="1" ht="24" customHeight="1" x14ac:dyDescent="0.2">
      <c r="A17" s="399"/>
      <c r="B17" s="403"/>
      <c r="C17" s="400"/>
      <c r="D17" s="401"/>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c r="AV17" s="366"/>
      <c r="AW17" s="366"/>
      <c r="AX17" s="366"/>
      <c r="AY17" s="366"/>
      <c r="AZ17" s="366"/>
      <c r="BA17" s="366"/>
      <c r="BB17" s="366"/>
      <c r="BC17" s="366"/>
      <c r="BD17" s="366"/>
      <c r="BE17" s="366"/>
      <c r="BF17" s="366"/>
      <c r="BG17" s="366"/>
      <c r="BH17" s="366"/>
      <c r="BI17" s="366"/>
      <c r="BJ17" s="366"/>
      <c r="BK17" s="366"/>
      <c r="BL17" s="366"/>
      <c r="BM17" s="366"/>
      <c r="BN17" s="366"/>
      <c r="BO17" s="366"/>
      <c r="BP17" s="366"/>
      <c r="BQ17" s="366"/>
      <c r="BR17" s="366"/>
      <c r="BS17" s="366"/>
      <c r="BT17" s="366"/>
      <c r="BU17" s="366"/>
      <c r="BV17" s="366"/>
      <c r="BW17" s="366"/>
      <c r="BX17" s="366"/>
      <c r="BY17" s="367"/>
      <c r="BZ17" s="367"/>
      <c r="CA17" s="367"/>
      <c r="CB17" s="367"/>
    </row>
    <row r="18" spans="1:81" s="1" customFormat="1" ht="15.75" customHeight="1" x14ac:dyDescent="0.2">
      <c r="A18" s="391"/>
      <c r="B18" s="400"/>
      <c r="C18" s="400"/>
      <c r="D18" s="392"/>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7"/>
      <c r="BZ18" s="367"/>
      <c r="CA18" s="367"/>
      <c r="CB18" s="367"/>
    </row>
    <row r="19" spans="1:81" s="1" customFormat="1" ht="46.5" customHeight="1" x14ac:dyDescent="0.2">
      <c r="A19" s="391"/>
      <c r="B19" s="400"/>
      <c r="C19" s="399"/>
      <c r="D19" s="412"/>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c r="AV19" s="366"/>
      <c r="AW19" s="366"/>
      <c r="AX19" s="366"/>
      <c r="AY19" s="366"/>
      <c r="AZ19" s="366"/>
      <c r="BA19" s="366"/>
      <c r="BB19" s="366"/>
      <c r="BC19" s="366"/>
      <c r="BD19" s="366"/>
      <c r="BE19" s="366"/>
      <c r="BF19" s="366"/>
      <c r="BG19" s="366"/>
      <c r="BH19" s="366"/>
      <c r="BI19" s="366"/>
      <c r="BJ19" s="366"/>
      <c r="BK19" s="366"/>
      <c r="BL19" s="366"/>
      <c r="BM19" s="366"/>
      <c r="BN19" s="366"/>
      <c r="BO19" s="366"/>
      <c r="BP19" s="366"/>
      <c r="BQ19" s="366"/>
      <c r="BR19" s="366"/>
      <c r="BS19" s="366"/>
      <c r="BT19" s="366"/>
      <c r="BU19" s="366"/>
      <c r="BV19" s="366"/>
      <c r="BW19" s="366"/>
      <c r="BX19" s="366"/>
      <c r="BY19" s="367"/>
      <c r="BZ19" s="367"/>
      <c r="CA19" s="367"/>
      <c r="CB19" s="367"/>
    </row>
    <row r="20" spans="1:81" s="1" customFormat="1" ht="15" customHeight="1" x14ac:dyDescent="0.2">
      <c r="A20" s="391"/>
      <c r="B20" s="415"/>
      <c r="C20" s="416"/>
      <c r="D20" s="417"/>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c r="AV20" s="366"/>
      <c r="AW20" s="366"/>
      <c r="AX20" s="366"/>
      <c r="AY20" s="366"/>
      <c r="AZ20" s="366"/>
      <c r="BA20" s="366"/>
      <c r="BB20" s="366"/>
      <c r="BC20" s="366"/>
      <c r="BD20" s="366"/>
      <c r="BE20" s="366"/>
      <c r="BF20" s="366"/>
      <c r="BG20" s="366"/>
      <c r="BH20" s="366"/>
      <c r="BI20" s="366"/>
      <c r="BJ20" s="366"/>
      <c r="BK20" s="366"/>
      <c r="BL20" s="366"/>
      <c r="BM20" s="366"/>
      <c r="BN20" s="366"/>
      <c r="BO20" s="366"/>
      <c r="BP20" s="366"/>
      <c r="BQ20" s="366"/>
      <c r="BR20" s="366"/>
      <c r="BS20" s="366"/>
      <c r="BT20" s="366"/>
      <c r="BU20" s="366"/>
      <c r="BV20" s="366"/>
      <c r="BW20" s="366"/>
      <c r="BX20" s="366"/>
      <c r="BY20" s="367"/>
      <c r="BZ20" s="367"/>
      <c r="CA20" s="367"/>
      <c r="CB20" s="367"/>
    </row>
    <row r="21" spans="1:81" s="1" customFormat="1" ht="15" customHeight="1" x14ac:dyDescent="0.2">
      <c r="A21" s="380"/>
      <c r="B21" s="415"/>
      <c r="C21" s="415"/>
      <c r="D21" s="380"/>
      <c r="E21" s="426"/>
      <c r="F21" s="427"/>
      <c r="G21" s="426"/>
      <c r="H21" s="428"/>
      <c r="I21" s="426"/>
      <c r="J21" s="428"/>
      <c r="K21" s="426"/>
      <c r="L21" s="428"/>
      <c r="M21" s="426"/>
      <c r="N21" s="428"/>
      <c r="O21" s="426"/>
      <c r="P21" s="428"/>
      <c r="Q21" s="426"/>
      <c r="R21" s="428"/>
      <c r="S21" s="426"/>
      <c r="T21" s="428"/>
      <c r="U21" s="426"/>
      <c r="V21" s="428"/>
      <c r="W21" s="426"/>
      <c r="X21" s="428"/>
      <c r="Y21" s="426"/>
      <c r="Z21" s="428"/>
      <c r="AA21" s="426"/>
      <c r="AB21" s="428"/>
      <c r="AC21" s="426"/>
      <c r="AD21" s="428"/>
      <c r="AE21" s="426"/>
      <c r="AF21" s="428"/>
      <c r="AG21" s="426"/>
      <c r="AH21" s="428"/>
      <c r="AI21" s="426"/>
      <c r="AJ21" s="428"/>
      <c r="AK21" s="426"/>
      <c r="AL21" s="428"/>
      <c r="AM21" s="426"/>
      <c r="AN21" s="428"/>
      <c r="AO21" s="429"/>
      <c r="AP21" s="428"/>
      <c r="AQ21" s="426"/>
      <c r="AR21" s="428"/>
      <c r="AS21" s="428"/>
      <c r="AT21" s="428"/>
      <c r="AU21" s="367"/>
      <c r="AV21" s="366"/>
      <c r="AW21" s="366"/>
      <c r="AX21" s="366"/>
      <c r="AY21" s="366"/>
      <c r="AZ21" s="366"/>
      <c r="BA21" s="366"/>
      <c r="BB21" s="366"/>
      <c r="BC21" s="366"/>
      <c r="BD21" s="366"/>
      <c r="BE21" s="366"/>
      <c r="BF21" s="366"/>
      <c r="BG21" s="366"/>
      <c r="BH21" s="366"/>
      <c r="BI21" s="366"/>
      <c r="BJ21" s="366"/>
      <c r="BK21" s="366"/>
      <c r="BL21" s="366"/>
      <c r="BM21" s="366"/>
      <c r="BN21" s="366"/>
      <c r="BO21" s="366"/>
      <c r="BP21" s="366"/>
      <c r="BQ21" s="366"/>
      <c r="BR21" s="366"/>
      <c r="BS21" s="366"/>
      <c r="BT21" s="366"/>
      <c r="BU21" s="366"/>
      <c r="BV21" s="366"/>
      <c r="BW21" s="366"/>
      <c r="BX21" s="366"/>
      <c r="BY21" s="367"/>
      <c r="BZ21" s="367"/>
      <c r="CA21" s="367"/>
      <c r="CB21" s="367"/>
    </row>
    <row r="22" spans="1:81" s="1" customFormat="1" ht="15" customHeight="1" x14ac:dyDescent="0.2">
      <c r="A22" s="430"/>
      <c r="B22" s="400"/>
      <c r="C22" s="400"/>
      <c r="D22" s="431"/>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c r="AV22" s="366"/>
      <c r="AW22" s="366"/>
      <c r="AX22" s="366"/>
      <c r="AY22" s="366"/>
      <c r="AZ22" s="366"/>
      <c r="BA22" s="366"/>
      <c r="BB22" s="366"/>
      <c r="BC22" s="366"/>
      <c r="BD22" s="366"/>
      <c r="BE22" s="366"/>
      <c r="BF22" s="366"/>
      <c r="BG22" s="366"/>
      <c r="BH22" s="366"/>
      <c r="BI22" s="366"/>
      <c r="BJ22" s="366"/>
      <c r="BK22" s="366"/>
      <c r="BL22" s="366"/>
      <c r="BM22" s="366"/>
      <c r="BN22" s="366"/>
      <c r="BO22" s="366"/>
      <c r="BP22" s="366"/>
      <c r="BQ22" s="366"/>
      <c r="BR22" s="366"/>
      <c r="BS22" s="366"/>
      <c r="BT22" s="366"/>
      <c r="BU22" s="366"/>
      <c r="BV22" s="366"/>
      <c r="BW22" s="366"/>
      <c r="BX22" s="366"/>
      <c r="BY22" s="367"/>
      <c r="BZ22" s="367"/>
      <c r="CA22" s="367"/>
      <c r="CB22" s="367"/>
    </row>
    <row r="23" spans="1:81" s="1" customFormat="1" ht="15" customHeight="1" x14ac:dyDescent="0.2">
      <c r="A23" s="391"/>
      <c r="B23" s="399"/>
      <c r="C23" s="399"/>
      <c r="D23" s="392"/>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c r="AV23" s="366"/>
      <c r="AW23" s="366"/>
      <c r="AX23" s="366"/>
      <c r="AY23" s="366"/>
      <c r="AZ23" s="366"/>
      <c r="BA23" s="366"/>
      <c r="BB23" s="366"/>
      <c r="BC23" s="366"/>
      <c r="BD23" s="366"/>
      <c r="BE23" s="366"/>
      <c r="BF23" s="366"/>
      <c r="BG23" s="366"/>
      <c r="BH23" s="366"/>
      <c r="BI23" s="366"/>
      <c r="BJ23" s="366"/>
      <c r="BK23" s="366"/>
      <c r="BL23" s="366"/>
      <c r="BM23" s="366"/>
      <c r="BN23" s="366"/>
      <c r="BO23" s="366"/>
      <c r="BP23" s="366"/>
      <c r="BQ23" s="366"/>
      <c r="BR23" s="366"/>
      <c r="BS23" s="366"/>
      <c r="BT23" s="366"/>
      <c r="BU23" s="366"/>
      <c r="BV23" s="366"/>
      <c r="BW23" s="366"/>
      <c r="BX23" s="366"/>
      <c r="BY23" s="367"/>
      <c r="BZ23" s="367"/>
      <c r="CA23" s="367"/>
      <c r="CB23" s="367"/>
    </row>
    <row r="24" spans="1:81" s="49" customFormat="1" ht="50.25" customHeight="1" x14ac:dyDescent="0.2">
      <c r="A24" s="433"/>
      <c r="B24" s="403"/>
      <c r="C24" s="403"/>
      <c r="D24" s="412"/>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7"/>
      <c r="BZ24" s="367"/>
      <c r="CA24" s="367"/>
      <c r="CB24" s="367"/>
      <c r="CC24" s="62"/>
    </row>
    <row r="25" spans="1:81" s="49" customFormat="1" ht="15" customHeight="1" x14ac:dyDescent="0.2">
      <c r="A25" s="437"/>
      <c r="B25" s="399"/>
      <c r="C25" s="399"/>
      <c r="D25" s="392"/>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c r="AV25" s="366"/>
      <c r="AW25" s="366"/>
      <c r="AX25" s="366"/>
      <c r="AY25" s="366"/>
      <c r="AZ25" s="366"/>
      <c r="BA25" s="366"/>
      <c r="BB25" s="366"/>
      <c r="BC25" s="366"/>
      <c r="BD25" s="366"/>
      <c r="BE25" s="366"/>
      <c r="BF25" s="366"/>
      <c r="BG25" s="366"/>
      <c r="BH25" s="366"/>
      <c r="BI25" s="366"/>
      <c r="BJ25" s="366"/>
      <c r="BK25" s="366"/>
      <c r="BL25" s="366"/>
      <c r="BM25" s="366"/>
      <c r="BN25" s="366"/>
      <c r="BO25" s="366"/>
      <c r="BP25" s="366"/>
      <c r="BQ25" s="366"/>
      <c r="BR25" s="366"/>
      <c r="BS25" s="366"/>
      <c r="BT25" s="366"/>
      <c r="BU25" s="366"/>
      <c r="BV25" s="366"/>
      <c r="BW25" s="366"/>
      <c r="BX25" s="366"/>
      <c r="BY25" s="367"/>
      <c r="BZ25" s="367"/>
      <c r="CA25" s="367"/>
      <c r="CB25" s="367"/>
      <c r="CC25" s="62"/>
    </row>
    <row r="26" spans="1:81" s="49" customFormat="1" ht="49.5" customHeight="1" x14ac:dyDescent="0.2">
      <c r="A26" s="438"/>
      <c r="B26" s="399"/>
      <c r="C26" s="399"/>
      <c r="D26" s="392"/>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c r="AV26" s="366"/>
      <c r="AW26" s="366"/>
      <c r="AX26" s="366"/>
      <c r="AY26" s="366"/>
      <c r="AZ26" s="366"/>
      <c r="BA26" s="366"/>
      <c r="BB26" s="366"/>
      <c r="BC26" s="366"/>
      <c r="BD26" s="366"/>
      <c r="BE26" s="366"/>
      <c r="BF26" s="366"/>
      <c r="BG26" s="366"/>
      <c r="BH26" s="366"/>
      <c r="BI26" s="366"/>
      <c r="BJ26" s="366"/>
      <c r="BK26" s="366"/>
      <c r="BL26" s="366"/>
      <c r="BM26" s="366"/>
      <c r="BN26" s="366"/>
      <c r="BO26" s="366"/>
      <c r="BP26" s="366"/>
      <c r="BQ26" s="366"/>
      <c r="BR26" s="366"/>
      <c r="BS26" s="366"/>
      <c r="BT26" s="366"/>
      <c r="BU26" s="366"/>
      <c r="BV26" s="366"/>
      <c r="BW26" s="366"/>
      <c r="BX26" s="366"/>
      <c r="BY26" s="367"/>
      <c r="BZ26" s="367"/>
      <c r="CA26" s="367"/>
      <c r="CB26" s="367"/>
      <c r="CC26" s="62"/>
    </row>
    <row r="27" spans="1:81" s="49" customFormat="1" ht="14.25" x14ac:dyDescent="0.2">
      <c r="A27" s="439"/>
      <c r="B27" s="415"/>
      <c r="C27" s="415"/>
      <c r="D27" s="440"/>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c r="AV27" s="366"/>
      <c r="AW27" s="366"/>
      <c r="AX27" s="366"/>
      <c r="AY27" s="366"/>
      <c r="AZ27" s="366"/>
      <c r="BA27" s="366"/>
      <c r="BB27" s="366"/>
      <c r="BC27" s="366"/>
      <c r="BD27" s="366"/>
      <c r="BE27" s="366"/>
      <c r="BF27" s="366"/>
      <c r="BG27" s="366"/>
      <c r="BH27" s="366"/>
      <c r="BI27" s="366"/>
      <c r="BJ27" s="366"/>
      <c r="BK27" s="366"/>
      <c r="BL27" s="366"/>
      <c r="BM27" s="366"/>
      <c r="BN27" s="366"/>
      <c r="BO27" s="366"/>
      <c r="BP27" s="366"/>
      <c r="BQ27" s="366"/>
      <c r="BR27" s="366"/>
      <c r="BS27" s="366"/>
      <c r="BT27" s="366"/>
      <c r="BU27" s="366"/>
      <c r="BV27" s="366"/>
      <c r="BW27" s="366"/>
      <c r="BX27" s="366"/>
      <c r="BY27" s="367"/>
      <c r="BZ27" s="367"/>
      <c r="CA27" s="367"/>
      <c r="CB27" s="367"/>
      <c r="CC27" s="62"/>
    </row>
    <row r="28" spans="1:81" s="49" customFormat="1" ht="20.25" customHeight="1" x14ac:dyDescent="0.2">
      <c r="A28" s="442"/>
      <c r="B28" s="442"/>
      <c r="C28" s="443"/>
      <c r="D28" s="442"/>
      <c r="E28" s="442"/>
      <c r="F28" s="443"/>
      <c r="G28" s="443"/>
      <c r="H28" s="443"/>
      <c r="I28" s="443"/>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6"/>
      <c r="BI28" s="366"/>
      <c r="BJ28" s="366"/>
      <c r="BK28" s="366"/>
      <c r="BL28" s="366"/>
      <c r="BM28" s="366"/>
      <c r="BN28" s="366"/>
      <c r="BO28" s="366"/>
      <c r="BP28" s="366"/>
      <c r="BQ28" s="366"/>
      <c r="BR28" s="366"/>
      <c r="BS28" s="366"/>
      <c r="BT28" s="366"/>
      <c r="BU28" s="366"/>
      <c r="BV28" s="366"/>
      <c r="BW28" s="366"/>
      <c r="BX28" s="366"/>
      <c r="BY28" s="367"/>
      <c r="BZ28" s="367"/>
      <c r="CA28" s="367"/>
      <c r="CB28" s="367"/>
      <c r="CC28" s="62"/>
    </row>
    <row r="29" spans="1:81" s="49" customFormat="1" ht="22.5" customHeight="1" x14ac:dyDescent="0.2">
      <c r="A29" s="736"/>
      <c r="B29" s="886"/>
      <c r="C29" s="887"/>
      <c r="D29" s="734"/>
      <c r="E29" s="445"/>
      <c r="F29" s="445"/>
      <c r="G29" s="445"/>
      <c r="H29" s="730"/>
      <c r="I29" s="732"/>
      <c r="J29" s="366"/>
      <c r="K29" s="366"/>
      <c r="L29" s="366"/>
      <c r="M29" s="366"/>
      <c r="N29" s="366"/>
      <c r="O29" s="366"/>
      <c r="P29" s="366"/>
      <c r="Q29" s="366"/>
      <c r="R29" s="366"/>
      <c r="S29" s="366"/>
      <c r="T29" s="366"/>
      <c r="U29" s="366"/>
      <c r="V29" s="366"/>
      <c r="W29" s="366"/>
      <c r="X29" s="366"/>
      <c r="Y29" s="366"/>
      <c r="Z29" s="366"/>
      <c r="AA29" s="366"/>
      <c r="AB29" s="366"/>
      <c r="AC29" s="366"/>
      <c r="AD29" s="366"/>
      <c r="AE29" s="366"/>
      <c r="AF29" s="366"/>
      <c r="AG29" s="366"/>
      <c r="AH29" s="366"/>
      <c r="AI29" s="366"/>
      <c r="AJ29" s="366"/>
      <c r="AK29" s="366"/>
      <c r="AL29" s="366"/>
      <c r="AM29" s="366"/>
      <c r="AN29" s="366"/>
      <c r="AO29" s="366"/>
      <c r="AP29" s="366"/>
      <c r="AQ29" s="366"/>
      <c r="AR29" s="366"/>
      <c r="AS29" s="366"/>
      <c r="AT29" s="366"/>
      <c r="AU29" s="366"/>
      <c r="AV29" s="366"/>
      <c r="AW29" s="366"/>
      <c r="AX29" s="366"/>
      <c r="AY29" s="366"/>
      <c r="AZ29" s="366"/>
      <c r="BA29" s="366"/>
      <c r="BB29" s="366"/>
      <c r="BC29" s="366"/>
      <c r="BD29" s="366"/>
      <c r="BE29" s="366"/>
      <c r="BF29" s="366"/>
      <c r="BG29" s="366"/>
      <c r="BH29" s="366"/>
      <c r="BI29" s="366"/>
      <c r="BJ29" s="366"/>
      <c r="BK29" s="366"/>
      <c r="BL29" s="366"/>
      <c r="BM29" s="366"/>
      <c r="BN29" s="366"/>
      <c r="BO29" s="366"/>
      <c r="BP29" s="366"/>
      <c r="BQ29" s="366"/>
      <c r="BR29" s="366"/>
      <c r="BS29" s="366"/>
      <c r="BT29" s="366"/>
      <c r="BU29" s="366"/>
      <c r="BV29" s="366"/>
      <c r="BW29" s="366"/>
      <c r="BX29" s="366"/>
      <c r="BY29" s="367"/>
      <c r="BZ29" s="367"/>
      <c r="CA29" s="367"/>
      <c r="CB29" s="367"/>
      <c r="CC29" s="62"/>
    </row>
    <row r="30" spans="1:81" s="49" customFormat="1" ht="23.25" customHeight="1" x14ac:dyDescent="0.2">
      <c r="A30" s="934"/>
      <c r="B30" s="935"/>
      <c r="C30" s="936"/>
      <c r="D30" s="447"/>
      <c r="E30" s="448"/>
      <c r="F30" s="449"/>
      <c r="G30" s="450"/>
      <c r="H30" s="451"/>
      <c r="I30" s="452"/>
      <c r="J30" s="453"/>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7"/>
      <c r="BZ30" s="367"/>
      <c r="CA30" s="367"/>
      <c r="CB30" s="367"/>
      <c r="CC30" s="62"/>
    </row>
    <row r="31" spans="1:81" s="49" customFormat="1" ht="13.5" customHeight="1" x14ac:dyDescent="0.2">
      <c r="A31" s="872"/>
      <c r="B31" s="923"/>
      <c r="C31" s="924"/>
      <c r="D31" s="454"/>
      <c r="E31" s="455"/>
      <c r="F31" s="456"/>
      <c r="G31" s="457"/>
      <c r="H31" s="458"/>
      <c r="I31" s="458"/>
      <c r="J31" s="453"/>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7"/>
      <c r="BZ31" s="367"/>
      <c r="CA31" s="367"/>
      <c r="CB31" s="367"/>
      <c r="CC31" s="62"/>
    </row>
    <row r="32" spans="1:81" s="49" customFormat="1" ht="16.5" customHeight="1" x14ac:dyDescent="0.2">
      <c r="A32" s="873"/>
      <c r="B32" s="928"/>
      <c r="C32" s="929"/>
      <c r="D32" s="459"/>
      <c r="E32" s="455"/>
      <c r="F32" s="456"/>
      <c r="G32" s="457"/>
      <c r="H32" s="458"/>
      <c r="I32" s="458"/>
      <c r="J32" s="453"/>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66"/>
      <c r="BM32" s="366"/>
      <c r="BN32" s="366"/>
      <c r="BO32" s="366"/>
      <c r="BP32" s="366"/>
      <c r="BQ32" s="366"/>
      <c r="BR32" s="366"/>
      <c r="BS32" s="366"/>
      <c r="BT32" s="366"/>
      <c r="BU32" s="366"/>
      <c r="BV32" s="366"/>
      <c r="BW32" s="366"/>
      <c r="BX32" s="366"/>
      <c r="BY32" s="367"/>
      <c r="BZ32" s="367"/>
      <c r="CA32" s="367"/>
      <c r="CB32" s="367"/>
      <c r="CC32" s="62"/>
    </row>
    <row r="33" spans="1:81" s="49" customFormat="1" ht="16.5" customHeight="1" x14ac:dyDescent="0.2">
      <c r="A33" s="873"/>
      <c r="B33" s="930"/>
      <c r="C33" s="931"/>
      <c r="D33" s="459"/>
      <c r="E33" s="455"/>
      <c r="F33" s="456"/>
      <c r="G33" s="457"/>
      <c r="H33" s="458"/>
      <c r="I33" s="458"/>
      <c r="J33" s="453"/>
      <c r="K33" s="366"/>
      <c r="L33" s="366"/>
      <c r="M33" s="366"/>
      <c r="N33" s="366"/>
      <c r="O33" s="366"/>
      <c r="P33" s="366"/>
      <c r="Q33" s="366"/>
      <c r="R33" s="366"/>
      <c r="S33" s="366"/>
      <c r="T33" s="366"/>
      <c r="U33" s="366"/>
      <c r="V33" s="366"/>
      <c r="W33" s="366"/>
      <c r="X33" s="366"/>
      <c r="Y33" s="366"/>
      <c r="Z33" s="366"/>
      <c r="AA33" s="366"/>
      <c r="AB33" s="366"/>
      <c r="AC33" s="366"/>
      <c r="AD33" s="366"/>
      <c r="AE33" s="366"/>
      <c r="AF33" s="366"/>
      <c r="AG33" s="366"/>
      <c r="AH33" s="366"/>
      <c r="AI33" s="366"/>
      <c r="AJ33" s="366"/>
      <c r="AK33" s="366"/>
      <c r="AL33" s="366"/>
      <c r="AM33" s="366"/>
      <c r="AN33" s="366"/>
      <c r="AO33" s="366"/>
      <c r="AP33" s="366"/>
      <c r="AQ33" s="366"/>
      <c r="AR33" s="366"/>
      <c r="AS33" s="366"/>
      <c r="AT33" s="366"/>
      <c r="AU33" s="366"/>
      <c r="AV33" s="366"/>
      <c r="AW33" s="366"/>
      <c r="AX33" s="366"/>
      <c r="AY33" s="366"/>
      <c r="AZ33" s="366"/>
      <c r="BA33" s="366"/>
      <c r="BB33" s="366"/>
      <c r="BC33" s="366"/>
      <c r="BD33" s="366"/>
      <c r="BE33" s="366"/>
      <c r="BF33" s="366"/>
      <c r="BG33" s="366"/>
      <c r="BH33" s="366"/>
      <c r="BI33" s="366"/>
      <c r="BJ33" s="366"/>
      <c r="BK33" s="366"/>
      <c r="BL33" s="366"/>
      <c r="BM33" s="366"/>
      <c r="BN33" s="366"/>
      <c r="BO33" s="366"/>
      <c r="BP33" s="366"/>
      <c r="BQ33" s="366"/>
      <c r="BR33" s="366"/>
      <c r="BS33" s="366"/>
      <c r="BT33" s="366"/>
      <c r="BU33" s="366"/>
      <c r="BV33" s="366"/>
      <c r="BW33" s="366"/>
      <c r="BX33" s="366"/>
      <c r="BY33" s="367"/>
      <c r="BZ33" s="367"/>
      <c r="CA33" s="367"/>
      <c r="CB33" s="367"/>
      <c r="CC33" s="62"/>
    </row>
    <row r="34" spans="1:81" s="49" customFormat="1" ht="15" customHeight="1" x14ac:dyDescent="0.2">
      <c r="A34" s="873"/>
      <c r="B34" s="928"/>
      <c r="C34" s="929"/>
      <c r="D34" s="459"/>
      <c r="E34" s="455"/>
      <c r="F34" s="456"/>
      <c r="G34" s="457"/>
      <c r="H34" s="458"/>
      <c r="I34" s="458"/>
      <c r="J34" s="453"/>
      <c r="K34" s="366"/>
      <c r="L34" s="366"/>
      <c r="M34" s="366"/>
      <c r="N34" s="366"/>
      <c r="O34" s="366"/>
      <c r="P34" s="366"/>
      <c r="Q34" s="366"/>
      <c r="R34" s="366"/>
      <c r="S34" s="366"/>
      <c r="T34" s="366"/>
      <c r="U34" s="366"/>
      <c r="V34" s="366"/>
      <c r="W34" s="366"/>
      <c r="X34" s="366"/>
      <c r="Y34" s="366"/>
      <c r="Z34" s="366"/>
      <c r="AA34" s="366"/>
      <c r="AB34" s="366"/>
      <c r="AC34" s="366"/>
      <c r="AD34" s="366"/>
      <c r="AE34" s="366"/>
      <c r="AF34" s="366"/>
      <c r="AG34" s="366"/>
      <c r="AH34" s="366"/>
      <c r="AI34" s="366"/>
      <c r="AJ34" s="366"/>
      <c r="AK34" s="366"/>
      <c r="AL34" s="366"/>
      <c r="AM34" s="366"/>
      <c r="AN34" s="366"/>
      <c r="AO34" s="366"/>
      <c r="AP34" s="366"/>
      <c r="AQ34" s="366"/>
      <c r="AR34" s="366"/>
      <c r="AS34" s="366"/>
      <c r="AT34" s="366"/>
      <c r="AU34" s="366"/>
      <c r="AV34" s="366"/>
      <c r="AW34" s="366"/>
      <c r="AX34" s="366"/>
      <c r="AY34" s="366"/>
      <c r="AZ34" s="366"/>
      <c r="BA34" s="366"/>
      <c r="BB34" s="366"/>
      <c r="BC34" s="366"/>
      <c r="BD34" s="366"/>
      <c r="BE34" s="366"/>
      <c r="BF34" s="366"/>
      <c r="BG34" s="366"/>
      <c r="BH34" s="366"/>
      <c r="BI34" s="366"/>
      <c r="BJ34" s="366"/>
      <c r="BK34" s="366"/>
      <c r="BL34" s="366"/>
      <c r="BM34" s="366"/>
      <c r="BN34" s="366"/>
      <c r="BO34" s="366"/>
      <c r="BP34" s="366"/>
      <c r="BQ34" s="366"/>
      <c r="BR34" s="366"/>
      <c r="BS34" s="366"/>
      <c r="BT34" s="366"/>
      <c r="BU34" s="366"/>
      <c r="BV34" s="366"/>
      <c r="BW34" s="366"/>
      <c r="BX34" s="366"/>
      <c r="BY34" s="367"/>
      <c r="BZ34" s="367"/>
      <c r="CA34" s="367"/>
      <c r="CB34" s="367"/>
      <c r="CC34" s="62"/>
    </row>
    <row r="35" spans="1:81" s="49" customFormat="1" ht="15.75" customHeight="1" x14ac:dyDescent="0.2">
      <c r="A35" s="873"/>
      <c r="B35" s="928"/>
      <c r="C35" s="929"/>
      <c r="D35" s="459"/>
      <c r="E35" s="455"/>
      <c r="F35" s="456"/>
      <c r="G35" s="457"/>
      <c r="H35" s="458"/>
      <c r="I35" s="458"/>
      <c r="J35" s="453"/>
      <c r="K35" s="366"/>
      <c r="L35" s="366"/>
      <c r="M35" s="366"/>
      <c r="N35" s="366"/>
      <c r="O35" s="366"/>
      <c r="P35" s="366"/>
      <c r="Q35" s="366"/>
      <c r="R35" s="366"/>
      <c r="S35" s="366"/>
      <c r="T35" s="366"/>
      <c r="U35" s="366"/>
      <c r="V35" s="366"/>
      <c r="W35" s="366"/>
      <c r="X35" s="366"/>
      <c r="Y35" s="366"/>
      <c r="Z35" s="366"/>
      <c r="AA35" s="366"/>
      <c r="AB35" s="366"/>
      <c r="AC35" s="366"/>
      <c r="AD35" s="366"/>
      <c r="AE35" s="366"/>
      <c r="AF35" s="366"/>
      <c r="AG35" s="366"/>
      <c r="AH35" s="366"/>
      <c r="AI35" s="366"/>
      <c r="AJ35" s="366"/>
      <c r="AK35" s="366"/>
      <c r="AL35" s="366"/>
      <c r="AM35" s="366"/>
      <c r="AN35" s="366"/>
      <c r="AO35" s="366"/>
      <c r="AP35" s="366"/>
      <c r="AQ35" s="366"/>
      <c r="AR35" s="366"/>
      <c r="AS35" s="366"/>
      <c r="AT35" s="366"/>
      <c r="AU35" s="366"/>
      <c r="AV35" s="366"/>
      <c r="AW35" s="366"/>
      <c r="AX35" s="366"/>
      <c r="AY35" s="366"/>
      <c r="AZ35" s="366"/>
      <c r="BA35" s="366"/>
      <c r="BB35" s="366"/>
      <c r="BC35" s="366"/>
      <c r="BD35" s="366"/>
      <c r="BE35" s="366"/>
      <c r="BF35" s="366"/>
      <c r="BG35" s="366"/>
      <c r="BH35" s="366"/>
      <c r="BI35" s="366"/>
      <c r="BJ35" s="366"/>
      <c r="BK35" s="366"/>
      <c r="BL35" s="366"/>
      <c r="BM35" s="366"/>
      <c r="BN35" s="366"/>
      <c r="BO35" s="366"/>
      <c r="BP35" s="366"/>
      <c r="BQ35" s="366"/>
      <c r="BR35" s="366"/>
      <c r="BS35" s="366"/>
      <c r="BT35" s="366"/>
      <c r="BU35" s="366"/>
      <c r="BV35" s="366"/>
      <c r="BW35" s="366"/>
      <c r="BX35" s="366"/>
      <c r="BY35" s="367"/>
      <c r="BZ35" s="367"/>
      <c r="CA35" s="367"/>
      <c r="CB35" s="367"/>
      <c r="CC35" s="62"/>
    </row>
    <row r="36" spans="1:81" s="49" customFormat="1" ht="33.75" customHeight="1" x14ac:dyDescent="0.2">
      <c r="A36" s="873"/>
      <c r="B36" s="928"/>
      <c r="C36" s="929"/>
      <c r="D36" s="459"/>
      <c r="E36" s="455"/>
      <c r="F36" s="456"/>
      <c r="G36" s="457"/>
      <c r="H36" s="458"/>
      <c r="I36" s="458"/>
      <c r="J36" s="453"/>
      <c r="K36" s="366"/>
      <c r="L36" s="366"/>
      <c r="M36" s="366"/>
      <c r="N36" s="366"/>
      <c r="O36" s="366"/>
      <c r="P36" s="366"/>
      <c r="Q36" s="366"/>
      <c r="R36" s="366"/>
      <c r="S36" s="366"/>
      <c r="T36" s="366"/>
      <c r="U36" s="366"/>
      <c r="V36" s="366"/>
      <c r="W36" s="366"/>
      <c r="X36" s="366"/>
      <c r="Y36" s="366"/>
      <c r="Z36" s="366"/>
      <c r="AA36" s="366"/>
      <c r="AB36" s="366"/>
      <c r="AC36" s="366"/>
      <c r="AD36" s="366"/>
      <c r="AE36" s="366"/>
      <c r="AF36" s="366"/>
      <c r="AG36" s="366"/>
      <c r="AH36" s="366"/>
      <c r="AI36" s="366"/>
      <c r="AJ36" s="366"/>
      <c r="AK36" s="366"/>
      <c r="AL36" s="366"/>
      <c r="AM36" s="366"/>
      <c r="AN36" s="366"/>
      <c r="AO36" s="366"/>
      <c r="AP36" s="366"/>
      <c r="AQ36" s="366"/>
      <c r="AR36" s="366"/>
      <c r="AS36" s="366"/>
      <c r="AT36" s="366"/>
      <c r="AU36" s="366"/>
      <c r="AV36" s="366"/>
      <c r="AW36" s="366"/>
      <c r="AX36" s="366"/>
      <c r="AY36" s="366"/>
      <c r="AZ36" s="366"/>
      <c r="BA36" s="366"/>
      <c r="BB36" s="366"/>
      <c r="BC36" s="366"/>
      <c r="BD36" s="366"/>
      <c r="BE36" s="366"/>
      <c r="BF36" s="366"/>
      <c r="BG36" s="366"/>
      <c r="BH36" s="366"/>
      <c r="BI36" s="366"/>
      <c r="BJ36" s="366"/>
      <c r="BK36" s="366"/>
      <c r="BL36" s="366"/>
      <c r="BM36" s="366"/>
      <c r="BN36" s="366"/>
      <c r="BO36" s="366"/>
      <c r="BP36" s="366"/>
      <c r="BQ36" s="366"/>
      <c r="BR36" s="366"/>
      <c r="BS36" s="366"/>
      <c r="BT36" s="366"/>
      <c r="BU36" s="366"/>
      <c r="BV36" s="366"/>
      <c r="BW36" s="366"/>
      <c r="BX36" s="366"/>
      <c r="BY36" s="367"/>
      <c r="BZ36" s="367"/>
      <c r="CA36" s="367"/>
      <c r="CB36" s="367"/>
      <c r="CC36" s="62"/>
    </row>
    <row r="37" spans="1:81" s="49" customFormat="1" ht="33.75" customHeight="1" x14ac:dyDescent="0.2">
      <c r="A37" s="873"/>
      <c r="B37" s="928"/>
      <c r="C37" s="929"/>
      <c r="D37" s="459"/>
      <c r="E37" s="455"/>
      <c r="F37" s="456"/>
      <c r="G37" s="457"/>
      <c r="H37" s="458"/>
      <c r="I37" s="458"/>
      <c r="J37" s="453"/>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AV37" s="366"/>
      <c r="AW37" s="366"/>
      <c r="AX37" s="366"/>
      <c r="AY37" s="366"/>
      <c r="AZ37" s="366"/>
      <c r="BA37" s="366"/>
      <c r="BB37" s="366"/>
      <c r="BC37" s="366"/>
      <c r="BD37" s="366"/>
      <c r="BE37" s="366"/>
      <c r="BF37" s="366"/>
      <c r="BG37" s="366"/>
      <c r="BH37" s="366"/>
      <c r="BI37" s="366"/>
      <c r="BJ37" s="366"/>
      <c r="BK37" s="366"/>
      <c r="BL37" s="366"/>
      <c r="BM37" s="366"/>
      <c r="BN37" s="366"/>
      <c r="BO37" s="366"/>
      <c r="BP37" s="366"/>
      <c r="BQ37" s="366"/>
      <c r="BR37" s="366"/>
      <c r="BS37" s="366"/>
      <c r="BT37" s="366"/>
      <c r="BU37" s="366"/>
      <c r="BV37" s="366"/>
      <c r="BW37" s="366"/>
      <c r="BX37" s="366"/>
      <c r="BY37" s="367"/>
      <c r="BZ37" s="367"/>
      <c r="CA37" s="367"/>
      <c r="CB37" s="367"/>
      <c r="CC37" s="62"/>
    </row>
    <row r="38" spans="1:81" s="49" customFormat="1" ht="35.25" customHeight="1" x14ac:dyDescent="0.2">
      <c r="A38" s="873"/>
      <c r="B38" s="928"/>
      <c r="C38" s="929"/>
      <c r="D38" s="459"/>
      <c r="E38" s="455"/>
      <c r="F38" s="456"/>
      <c r="G38" s="457"/>
      <c r="H38" s="458"/>
      <c r="I38" s="458"/>
      <c r="J38" s="453"/>
      <c r="K38" s="366"/>
      <c r="L38" s="366"/>
      <c r="M38" s="366"/>
      <c r="N38" s="366"/>
      <c r="O38" s="366"/>
      <c r="P38" s="366"/>
      <c r="Q38" s="366"/>
      <c r="R38" s="366"/>
      <c r="S38" s="366"/>
      <c r="T38" s="366"/>
      <c r="U38" s="366"/>
      <c r="V38" s="366"/>
      <c r="W38" s="366"/>
      <c r="X38" s="366"/>
      <c r="Y38" s="366"/>
      <c r="Z38" s="366"/>
      <c r="AA38" s="366"/>
      <c r="AB38" s="366"/>
      <c r="AC38" s="366"/>
      <c r="AD38" s="366"/>
      <c r="AE38" s="366"/>
      <c r="AF38" s="366"/>
      <c r="AG38" s="366"/>
      <c r="AH38" s="366"/>
      <c r="AI38" s="366"/>
      <c r="AJ38" s="366"/>
      <c r="AK38" s="366"/>
      <c r="AL38" s="366"/>
      <c r="AM38" s="366"/>
      <c r="AN38" s="366"/>
      <c r="AO38" s="366"/>
      <c r="AP38" s="366"/>
      <c r="AQ38" s="366"/>
      <c r="AR38" s="366"/>
      <c r="AS38" s="366"/>
      <c r="AT38" s="366"/>
      <c r="AU38" s="366"/>
      <c r="AV38" s="366"/>
      <c r="AW38" s="366"/>
      <c r="AX38" s="366"/>
      <c r="AY38" s="366"/>
      <c r="AZ38" s="366"/>
      <c r="BA38" s="366"/>
      <c r="BB38" s="366"/>
      <c r="BC38" s="366"/>
      <c r="BD38" s="366"/>
      <c r="BE38" s="366"/>
      <c r="BF38" s="366"/>
      <c r="BG38" s="366"/>
      <c r="BH38" s="366"/>
      <c r="BI38" s="366"/>
      <c r="BJ38" s="366"/>
      <c r="BK38" s="366"/>
      <c r="BL38" s="366"/>
      <c r="BM38" s="366"/>
      <c r="BN38" s="366"/>
      <c r="BO38" s="366"/>
      <c r="BP38" s="366"/>
      <c r="BQ38" s="366"/>
      <c r="BR38" s="366"/>
      <c r="BS38" s="366"/>
      <c r="BT38" s="366"/>
      <c r="BU38" s="366"/>
      <c r="BV38" s="366"/>
      <c r="BW38" s="366"/>
      <c r="BX38" s="366"/>
      <c r="BY38" s="367"/>
      <c r="BZ38" s="367"/>
      <c r="CA38" s="367"/>
      <c r="CB38" s="367"/>
      <c r="CC38" s="62"/>
    </row>
    <row r="39" spans="1:81" s="49" customFormat="1" ht="14.25" customHeight="1" x14ac:dyDescent="0.2">
      <c r="A39" s="873"/>
      <c r="B39" s="928"/>
      <c r="C39" s="929"/>
      <c r="D39" s="459"/>
      <c r="E39" s="455"/>
      <c r="F39" s="456"/>
      <c r="G39" s="457"/>
      <c r="H39" s="458"/>
      <c r="I39" s="458"/>
      <c r="J39" s="453"/>
      <c r="K39" s="366"/>
      <c r="L39" s="366"/>
      <c r="M39" s="366"/>
      <c r="N39" s="366"/>
      <c r="O39" s="366"/>
      <c r="P39" s="366"/>
      <c r="Q39" s="366"/>
      <c r="R39" s="366"/>
      <c r="S39" s="366"/>
      <c r="T39" s="366"/>
      <c r="U39" s="366"/>
      <c r="V39" s="366"/>
      <c r="W39" s="366"/>
      <c r="X39" s="366"/>
      <c r="Y39" s="366"/>
      <c r="Z39" s="366"/>
      <c r="AA39" s="366"/>
      <c r="AB39" s="366"/>
      <c r="AC39" s="366"/>
      <c r="AD39" s="366"/>
      <c r="AE39" s="366"/>
      <c r="AF39" s="366"/>
      <c r="AG39" s="366"/>
      <c r="AH39" s="366"/>
      <c r="AI39" s="366"/>
      <c r="AJ39" s="366"/>
      <c r="AK39" s="366"/>
      <c r="AL39" s="366"/>
      <c r="AM39" s="366"/>
      <c r="AN39" s="366"/>
      <c r="AO39" s="366"/>
      <c r="AP39" s="366"/>
      <c r="AQ39" s="366"/>
      <c r="AR39" s="366"/>
      <c r="AS39" s="366"/>
      <c r="AT39" s="366"/>
      <c r="AU39" s="366"/>
      <c r="AV39" s="366"/>
      <c r="AW39" s="366"/>
      <c r="AX39" s="366"/>
      <c r="AY39" s="366"/>
      <c r="AZ39" s="366"/>
      <c r="BA39" s="366"/>
      <c r="BB39" s="366"/>
      <c r="BC39" s="366"/>
      <c r="BD39" s="366"/>
      <c r="BE39" s="366"/>
      <c r="BF39" s="366"/>
      <c r="BG39" s="366"/>
      <c r="BH39" s="366"/>
      <c r="BI39" s="366"/>
      <c r="BJ39" s="366"/>
      <c r="BK39" s="366"/>
      <c r="BL39" s="366"/>
      <c r="BM39" s="366"/>
      <c r="BN39" s="366"/>
      <c r="BO39" s="366"/>
      <c r="BP39" s="366"/>
      <c r="BQ39" s="366"/>
      <c r="BR39" s="366"/>
      <c r="BS39" s="366"/>
      <c r="BT39" s="366"/>
      <c r="BU39" s="366"/>
      <c r="BV39" s="366"/>
      <c r="BW39" s="366"/>
      <c r="BX39" s="366"/>
      <c r="BY39" s="367"/>
      <c r="BZ39" s="367"/>
      <c r="CA39" s="367"/>
      <c r="CB39" s="367"/>
      <c r="CC39" s="62"/>
    </row>
    <row r="40" spans="1:81" s="49" customFormat="1" ht="14.25" x14ac:dyDescent="0.2">
      <c r="A40" s="873"/>
      <c r="B40" s="928"/>
      <c r="C40" s="929"/>
      <c r="D40" s="459"/>
      <c r="E40" s="455"/>
      <c r="F40" s="456"/>
      <c r="G40" s="457"/>
      <c r="H40" s="458"/>
      <c r="I40" s="458"/>
      <c r="J40" s="453"/>
      <c r="K40" s="366"/>
      <c r="L40" s="366"/>
      <c r="M40" s="366"/>
      <c r="N40" s="366"/>
      <c r="O40" s="366"/>
      <c r="P40" s="366"/>
      <c r="Q40" s="366"/>
      <c r="R40" s="366"/>
      <c r="S40" s="366"/>
      <c r="T40" s="366"/>
      <c r="U40" s="366"/>
      <c r="V40" s="366"/>
      <c r="W40" s="366"/>
      <c r="X40" s="366"/>
      <c r="Y40" s="366"/>
      <c r="Z40" s="366"/>
      <c r="AA40" s="366"/>
      <c r="AB40" s="366"/>
      <c r="AC40" s="366"/>
      <c r="AD40" s="366"/>
      <c r="AE40" s="366"/>
      <c r="AF40" s="366"/>
      <c r="AG40" s="366"/>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7"/>
      <c r="BZ40" s="367"/>
      <c r="CA40" s="367"/>
      <c r="CB40" s="367"/>
      <c r="CC40" s="62"/>
    </row>
    <row r="41" spans="1:81" s="49" customFormat="1" ht="14.25" x14ac:dyDescent="0.2">
      <c r="A41" s="873"/>
      <c r="B41" s="928"/>
      <c r="C41" s="929"/>
      <c r="D41" s="459"/>
      <c r="E41" s="455"/>
      <c r="F41" s="456"/>
      <c r="G41" s="457"/>
      <c r="H41" s="458"/>
      <c r="I41" s="458"/>
      <c r="J41" s="453"/>
      <c r="K41" s="366"/>
      <c r="L41" s="366"/>
      <c r="M41" s="366"/>
      <c r="N41" s="366"/>
      <c r="O41" s="366"/>
      <c r="P41" s="366"/>
      <c r="Q41" s="366"/>
      <c r="R41" s="366"/>
      <c r="S41" s="366"/>
      <c r="T41" s="366"/>
      <c r="U41" s="366"/>
      <c r="V41" s="366"/>
      <c r="W41" s="366"/>
      <c r="X41" s="366"/>
      <c r="Y41" s="366"/>
      <c r="Z41" s="366"/>
      <c r="AA41" s="366"/>
      <c r="AB41" s="366"/>
      <c r="AC41" s="366"/>
      <c r="AD41" s="366"/>
      <c r="AE41" s="366"/>
      <c r="AF41" s="366"/>
      <c r="AG41" s="366"/>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7"/>
      <c r="BZ41" s="367"/>
      <c r="CA41" s="367"/>
      <c r="CB41" s="367"/>
      <c r="CC41" s="62"/>
    </row>
    <row r="42" spans="1:81" s="49" customFormat="1" ht="14.25" x14ac:dyDescent="0.2">
      <c r="A42" s="873"/>
      <c r="B42" s="928"/>
      <c r="C42" s="929"/>
      <c r="D42" s="459"/>
      <c r="E42" s="455"/>
      <c r="F42" s="456"/>
      <c r="G42" s="457"/>
      <c r="H42" s="458"/>
      <c r="I42" s="458"/>
      <c r="J42" s="453"/>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7"/>
      <c r="BZ42" s="367"/>
      <c r="CA42" s="367"/>
      <c r="CB42" s="367"/>
      <c r="CC42" s="62"/>
    </row>
    <row r="43" spans="1:81" s="49" customFormat="1" ht="14.25" x14ac:dyDescent="0.2">
      <c r="A43" s="921"/>
      <c r="B43" s="937"/>
      <c r="C43" s="938"/>
      <c r="D43" s="459"/>
      <c r="E43" s="460"/>
      <c r="F43" s="461"/>
      <c r="G43" s="462"/>
      <c r="H43" s="463"/>
      <c r="I43" s="463"/>
      <c r="J43" s="453"/>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366"/>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7"/>
      <c r="BZ43" s="367"/>
      <c r="CA43" s="367"/>
      <c r="CB43" s="367"/>
      <c r="CC43" s="62"/>
    </row>
    <row r="44" spans="1:81" s="49" customFormat="1" ht="14.25" x14ac:dyDescent="0.2">
      <c r="A44" s="872"/>
      <c r="B44" s="923"/>
      <c r="C44" s="924"/>
      <c r="D44" s="454"/>
      <c r="E44" s="464"/>
      <c r="F44" s="465"/>
      <c r="G44" s="466"/>
      <c r="H44" s="467"/>
      <c r="I44" s="467"/>
      <c r="J44" s="453"/>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7"/>
      <c r="BZ44" s="367"/>
      <c r="CA44" s="367"/>
      <c r="CB44" s="367"/>
      <c r="CC44" s="62"/>
    </row>
    <row r="45" spans="1:81" s="49" customFormat="1" ht="14.25" x14ac:dyDescent="0.2">
      <c r="A45" s="873"/>
      <c r="B45" s="928"/>
      <c r="C45" s="929"/>
      <c r="D45" s="459"/>
      <c r="E45" s="455"/>
      <c r="F45" s="456"/>
      <c r="G45" s="457"/>
      <c r="H45" s="458"/>
      <c r="I45" s="458"/>
      <c r="J45" s="453"/>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6"/>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7"/>
      <c r="BZ45" s="367"/>
      <c r="CA45" s="367"/>
      <c r="CB45" s="367"/>
      <c r="CC45" s="62"/>
    </row>
    <row r="46" spans="1:81" s="49" customFormat="1" ht="25.5" customHeight="1" x14ac:dyDescent="0.2">
      <c r="A46" s="873"/>
      <c r="B46" s="939"/>
      <c r="C46" s="940"/>
      <c r="D46" s="468"/>
      <c r="E46" s="455"/>
      <c r="F46" s="456"/>
      <c r="G46" s="457"/>
      <c r="H46" s="458"/>
      <c r="I46" s="458"/>
      <c r="J46" s="453"/>
      <c r="K46" s="366"/>
      <c r="L46" s="366"/>
      <c r="M46" s="366"/>
      <c r="N46" s="366"/>
      <c r="O46" s="366"/>
      <c r="P46" s="366"/>
      <c r="Q46" s="366"/>
      <c r="R46" s="366"/>
      <c r="S46" s="366"/>
      <c r="T46" s="366"/>
      <c r="U46" s="366"/>
      <c r="V46" s="366"/>
      <c r="W46" s="366"/>
      <c r="X46" s="366"/>
      <c r="Y46" s="366"/>
      <c r="Z46" s="366"/>
      <c r="AA46" s="366"/>
      <c r="AB46" s="366"/>
      <c r="AC46" s="366"/>
      <c r="AD46" s="366"/>
      <c r="AE46" s="366"/>
      <c r="AF46" s="366"/>
      <c r="AG46" s="366"/>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7"/>
      <c r="BZ46" s="367"/>
      <c r="CA46" s="367"/>
      <c r="CB46" s="367"/>
      <c r="CC46" s="62"/>
    </row>
    <row r="47" spans="1:81" s="52" customFormat="1" ht="34.5" customHeight="1" x14ac:dyDescent="0.2">
      <c r="A47" s="872"/>
      <c r="B47" s="923"/>
      <c r="C47" s="924"/>
      <c r="D47" s="454"/>
      <c r="E47" s="464"/>
      <c r="F47" s="465"/>
      <c r="G47" s="466"/>
      <c r="H47" s="467"/>
      <c r="I47" s="467"/>
      <c r="J47" s="453"/>
      <c r="K47" s="366"/>
      <c r="L47" s="366"/>
      <c r="M47" s="366"/>
      <c r="N47" s="366"/>
      <c r="O47" s="366"/>
      <c r="P47" s="366"/>
      <c r="Q47" s="366"/>
      <c r="R47" s="366"/>
      <c r="S47" s="366"/>
      <c r="T47" s="366"/>
      <c r="U47" s="366"/>
      <c r="V47" s="366"/>
      <c r="W47" s="366"/>
      <c r="X47" s="366"/>
      <c r="Y47" s="366"/>
      <c r="Z47" s="366"/>
      <c r="AA47" s="366"/>
      <c r="AB47" s="366"/>
      <c r="AC47" s="366"/>
      <c r="AD47" s="366"/>
      <c r="AE47" s="366"/>
      <c r="AF47" s="366"/>
      <c r="AG47" s="366"/>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7"/>
      <c r="BZ47" s="367"/>
      <c r="CA47" s="367"/>
      <c r="CB47" s="367"/>
    </row>
    <row r="48" spans="1:81" s="1" customFormat="1" ht="19.5" customHeight="1" x14ac:dyDescent="0.2">
      <c r="A48" s="873"/>
      <c r="B48" s="928"/>
      <c r="C48" s="929"/>
      <c r="D48" s="459"/>
      <c r="E48" s="455"/>
      <c r="F48" s="456"/>
      <c r="G48" s="457"/>
      <c r="H48" s="458"/>
      <c r="I48" s="458"/>
      <c r="J48" s="453"/>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7"/>
      <c r="BZ48" s="367"/>
      <c r="CA48" s="367"/>
      <c r="CB48" s="367"/>
    </row>
    <row r="49" spans="1:80" s="1" customFormat="1" ht="27.75" customHeight="1" x14ac:dyDescent="0.2">
      <c r="A49" s="921"/>
      <c r="B49" s="937"/>
      <c r="C49" s="938"/>
      <c r="D49" s="468"/>
      <c r="E49" s="469"/>
      <c r="F49" s="470"/>
      <c r="G49" s="471"/>
      <c r="H49" s="472"/>
      <c r="I49" s="472"/>
      <c r="J49" s="453"/>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7"/>
      <c r="BZ49" s="367"/>
      <c r="CA49" s="367"/>
      <c r="CB49" s="367"/>
    </row>
    <row r="50" spans="1:80" s="1" customFormat="1" ht="15.75" customHeight="1" x14ac:dyDescent="0.2">
      <c r="A50" s="738"/>
      <c r="B50" s="950"/>
      <c r="C50" s="951"/>
      <c r="D50" s="474"/>
      <c r="E50" s="475"/>
      <c r="F50" s="476"/>
      <c r="G50" s="477"/>
      <c r="H50" s="478"/>
      <c r="I50" s="478"/>
      <c r="J50" s="453"/>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6"/>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7"/>
      <c r="BZ50" s="367"/>
      <c r="CA50" s="367"/>
      <c r="CB50" s="367"/>
    </row>
    <row r="51" spans="1:80" s="1" customFormat="1" ht="15.75" customHeight="1" x14ac:dyDescent="0.2">
      <c r="A51" s="479"/>
      <c r="B51" s="480"/>
      <c r="C51" s="480"/>
      <c r="D51" s="480"/>
      <c r="E51" s="480"/>
      <c r="F51" s="480"/>
      <c r="G51" s="480"/>
      <c r="H51" s="443"/>
      <c r="I51" s="443"/>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6"/>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7"/>
      <c r="BZ51" s="367"/>
      <c r="CA51" s="367"/>
      <c r="CB51" s="367"/>
    </row>
    <row r="52" spans="1:80" s="1" customFormat="1" ht="15.75" customHeight="1" x14ac:dyDescent="0.2">
      <c r="A52" s="872"/>
      <c r="B52" s="875"/>
      <c r="C52" s="876"/>
      <c r="D52" s="876"/>
      <c r="E52" s="880"/>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c r="AH52" s="881"/>
      <c r="AI52" s="881"/>
      <c r="AJ52" s="881"/>
      <c r="AK52" s="881"/>
      <c r="AL52" s="881"/>
      <c r="AM52" s="881"/>
      <c r="AN52" s="881"/>
      <c r="AO52" s="881"/>
      <c r="AP52" s="882"/>
      <c r="AQ52" s="895"/>
      <c r="AR52" s="888"/>
      <c r="AS52" s="894"/>
      <c r="AT52" s="889"/>
      <c r="AU52" s="883"/>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7"/>
      <c r="BZ52" s="367"/>
      <c r="CA52" s="367"/>
      <c r="CB52" s="367"/>
    </row>
    <row r="53" spans="1:80" s="1" customFormat="1" ht="15.75" customHeight="1" x14ac:dyDescent="0.2">
      <c r="A53" s="873"/>
      <c r="B53" s="878"/>
      <c r="C53" s="879"/>
      <c r="D53" s="879"/>
      <c r="E53" s="886"/>
      <c r="F53" s="887"/>
      <c r="G53" s="886"/>
      <c r="H53" s="887"/>
      <c r="I53" s="886"/>
      <c r="J53" s="887"/>
      <c r="K53" s="886"/>
      <c r="L53" s="887"/>
      <c r="M53" s="886"/>
      <c r="N53" s="887"/>
      <c r="O53" s="886"/>
      <c r="P53" s="887"/>
      <c r="Q53" s="886"/>
      <c r="R53" s="887"/>
      <c r="S53" s="886"/>
      <c r="T53" s="887"/>
      <c r="U53" s="886"/>
      <c r="V53" s="887"/>
      <c r="W53" s="886"/>
      <c r="X53" s="887"/>
      <c r="Y53" s="886"/>
      <c r="Z53" s="887"/>
      <c r="AA53" s="886"/>
      <c r="AB53" s="922"/>
      <c r="AC53" s="886"/>
      <c r="AD53" s="887"/>
      <c r="AE53" s="886"/>
      <c r="AF53" s="887"/>
      <c r="AG53" s="886"/>
      <c r="AH53" s="887"/>
      <c r="AI53" s="886"/>
      <c r="AJ53" s="887"/>
      <c r="AK53" s="886"/>
      <c r="AL53" s="887"/>
      <c r="AM53" s="886"/>
      <c r="AN53" s="887"/>
      <c r="AO53" s="894"/>
      <c r="AP53" s="889"/>
      <c r="AQ53" s="896"/>
      <c r="AR53" s="903"/>
      <c r="AS53" s="905"/>
      <c r="AT53" s="905"/>
      <c r="AU53" s="884"/>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7"/>
      <c r="BZ53" s="367"/>
      <c r="CA53" s="367"/>
      <c r="CB53" s="367"/>
    </row>
    <row r="54" spans="1:80" s="1" customFormat="1" ht="15.75" customHeight="1" x14ac:dyDescent="0.2">
      <c r="A54" s="952"/>
      <c r="B54" s="736"/>
      <c r="C54" s="736"/>
      <c r="D54" s="481"/>
      <c r="E54" s="728"/>
      <c r="F54" s="483"/>
      <c r="G54" s="728"/>
      <c r="H54" s="483"/>
      <c r="I54" s="728"/>
      <c r="J54" s="483"/>
      <c r="K54" s="728"/>
      <c r="L54" s="483"/>
      <c r="M54" s="378"/>
      <c r="N54" s="729"/>
      <c r="O54" s="728"/>
      <c r="P54" s="483"/>
      <c r="Q54" s="378"/>
      <c r="R54" s="729"/>
      <c r="S54" s="378"/>
      <c r="T54" s="729"/>
      <c r="U54" s="728"/>
      <c r="V54" s="729"/>
      <c r="W54" s="728"/>
      <c r="X54" s="483"/>
      <c r="Y54" s="378"/>
      <c r="Z54" s="729"/>
      <c r="AA54" s="728"/>
      <c r="AB54" s="484"/>
      <c r="AC54" s="728"/>
      <c r="AD54" s="483"/>
      <c r="AE54" s="728"/>
      <c r="AF54" s="483"/>
      <c r="AG54" s="728"/>
      <c r="AH54" s="483"/>
      <c r="AI54" s="378"/>
      <c r="AJ54" s="729"/>
      <c r="AK54" s="728"/>
      <c r="AL54" s="483"/>
      <c r="AM54" s="378"/>
      <c r="AN54" s="729"/>
      <c r="AO54" s="485"/>
      <c r="AP54" s="729"/>
      <c r="AQ54" s="897"/>
      <c r="AR54" s="904"/>
      <c r="AS54" s="906"/>
      <c r="AT54" s="906"/>
      <c r="AU54" s="885"/>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7"/>
      <c r="BZ54" s="367"/>
      <c r="CA54" s="367"/>
      <c r="CB54" s="367"/>
    </row>
    <row r="55" spans="1:80" s="1" customFormat="1" ht="15.75" customHeight="1" x14ac:dyDescent="0.2">
      <c r="A55" s="438"/>
      <c r="B55" s="486"/>
      <c r="C55" s="486"/>
      <c r="D55" s="487"/>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7"/>
      <c r="BZ55" s="367"/>
      <c r="CA55" s="367"/>
      <c r="CB55" s="367"/>
    </row>
    <row r="56" spans="1:80" s="1" customFormat="1" ht="39.75" customHeight="1" x14ac:dyDescent="0.2">
      <c r="A56" s="438"/>
      <c r="B56" s="492"/>
      <c r="C56" s="492"/>
      <c r="D56" s="493"/>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7"/>
      <c r="BZ56" s="367"/>
      <c r="CA56" s="367"/>
      <c r="CB56" s="367"/>
    </row>
    <row r="57" spans="1:80" s="1" customFormat="1" ht="19.5" customHeight="1" x14ac:dyDescent="0.2">
      <c r="A57" s="438"/>
      <c r="B57" s="492"/>
      <c r="C57" s="492"/>
      <c r="D57" s="493"/>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7"/>
      <c r="BZ57" s="367"/>
      <c r="CA57" s="367"/>
      <c r="CB57" s="367"/>
    </row>
    <row r="58" spans="1:80" s="1" customFormat="1" ht="15" customHeight="1" x14ac:dyDescent="0.2">
      <c r="A58" s="438"/>
      <c r="B58" s="492"/>
      <c r="C58" s="492"/>
      <c r="D58" s="493"/>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7"/>
      <c r="BZ58" s="367"/>
      <c r="CA58" s="367"/>
      <c r="CB58" s="367"/>
    </row>
    <row r="59" spans="1:80" s="1" customFormat="1" ht="15" customHeight="1" x14ac:dyDescent="0.2">
      <c r="A59" s="495"/>
      <c r="B59" s="496"/>
      <c r="C59" s="496"/>
      <c r="D59" s="497"/>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7"/>
      <c r="BZ59" s="367"/>
      <c r="CA59" s="367"/>
      <c r="CB59" s="367"/>
    </row>
    <row r="60" spans="1:80" s="1" customFormat="1" ht="15" customHeight="1" x14ac:dyDescent="0.2">
      <c r="A60" s="505"/>
      <c r="B60" s="506"/>
      <c r="C60" s="507"/>
      <c r="D60" s="507"/>
      <c r="E60" s="508"/>
      <c r="F60" s="509"/>
      <c r="G60" s="508"/>
      <c r="H60" s="510"/>
      <c r="I60" s="508"/>
      <c r="J60" s="510"/>
      <c r="K60" s="508"/>
      <c r="L60" s="510"/>
      <c r="M60" s="508"/>
      <c r="N60" s="510"/>
      <c r="O60" s="508"/>
      <c r="P60" s="510"/>
      <c r="Q60" s="508"/>
      <c r="R60" s="510"/>
      <c r="S60" s="508"/>
      <c r="T60" s="510"/>
      <c r="U60" s="508"/>
      <c r="V60" s="510"/>
      <c r="W60" s="508"/>
      <c r="X60" s="510"/>
      <c r="Y60" s="511"/>
      <c r="Z60" s="510"/>
      <c r="AA60" s="512"/>
      <c r="AB60" s="513"/>
      <c r="AC60" s="511"/>
      <c r="AD60" s="510"/>
      <c r="AE60" s="511"/>
      <c r="AF60" s="510"/>
      <c r="AG60" s="511"/>
      <c r="AH60" s="510"/>
      <c r="AI60" s="511"/>
      <c r="AJ60" s="510"/>
      <c r="AK60" s="511"/>
      <c r="AL60" s="510"/>
      <c r="AM60" s="511"/>
      <c r="AN60" s="510"/>
      <c r="AO60" s="512"/>
      <c r="AP60" s="513"/>
      <c r="AQ60" s="514"/>
      <c r="AR60" s="514"/>
      <c r="AS60" s="514"/>
      <c r="AT60" s="514"/>
      <c r="AU60" s="514"/>
      <c r="AV60" s="453"/>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7"/>
      <c r="BZ60" s="367"/>
      <c r="CA60" s="367"/>
      <c r="CB60" s="367"/>
    </row>
    <row r="61" spans="1:80" s="1" customFormat="1" ht="15" customHeight="1" x14ac:dyDescent="0.2">
      <c r="A61" s="515"/>
      <c r="B61" s="374"/>
      <c r="C61" s="480"/>
      <c r="D61" s="480"/>
      <c r="E61" s="480"/>
      <c r="F61" s="480"/>
      <c r="G61" s="480"/>
      <c r="H61" s="480"/>
      <c r="I61" s="480"/>
      <c r="J61" s="480"/>
      <c r="K61" s="480"/>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7"/>
      <c r="BZ61" s="367"/>
      <c r="CA61" s="367"/>
      <c r="CB61" s="367"/>
    </row>
    <row r="62" spans="1:80" s="1" customFormat="1" ht="15" customHeight="1" x14ac:dyDescent="0.2">
      <c r="A62" s="736"/>
      <c r="B62" s="445"/>
      <c r="C62" s="516"/>
      <c r="D62" s="516"/>
      <c r="E62" s="516"/>
      <c r="F62" s="516"/>
      <c r="G62" s="516"/>
      <c r="H62" s="516"/>
      <c r="I62" s="516"/>
      <c r="J62" s="516"/>
      <c r="K62" s="51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7"/>
      <c r="BZ62" s="367"/>
      <c r="CA62" s="367"/>
      <c r="CB62" s="367"/>
    </row>
    <row r="63" spans="1:80" s="1" customFormat="1" ht="41.25" customHeight="1" x14ac:dyDescent="0.2">
      <c r="A63" s="517"/>
      <c r="B63" s="518"/>
      <c r="C63" s="519"/>
      <c r="D63" s="516"/>
      <c r="E63" s="516"/>
      <c r="F63" s="516"/>
      <c r="G63" s="516"/>
      <c r="H63" s="516"/>
      <c r="I63" s="516"/>
      <c r="J63" s="516"/>
      <c r="K63" s="516"/>
      <c r="L63" s="366"/>
      <c r="M63" s="366"/>
      <c r="N63" s="366"/>
      <c r="O63" s="366"/>
      <c r="P63" s="366"/>
      <c r="Q63" s="366"/>
      <c r="R63" s="366"/>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7"/>
      <c r="BZ63" s="367"/>
      <c r="CA63" s="367"/>
      <c r="CB63" s="367"/>
    </row>
    <row r="64" spans="1:80" s="1" customFormat="1" ht="15" customHeight="1" x14ac:dyDescent="0.2">
      <c r="A64" s="438"/>
      <c r="B64" s="408"/>
      <c r="C64" s="519"/>
      <c r="D64" s="516"/>
      <c r="E64" s="516"/>
      <c r="F64" s="516"/>
      <c r="G64" s="516"/>
      <c r="H64" s="516"/>
      <c r="I64" s="516"/>
      <c r="J64" s="516"/>
      <c r="K64" s="516"/>
      <c r="L64" s="366"/>
      <c r="M64" s="366"/>
      <c r="N64" s="366"/>
      <c r="O64" s="366"/>
      <c r="P64" s="366"/>
      <c r="Q64" s="366"/>
      <c r="R64" s="366"/>
      <c r="S64" s="366"/>
      <c r="T64" s="366"/>
      <c r="U64" s="366"/>
      <c r="V64" s="366"/>
      <c r="W64" s="366"/>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7"/>
      <c r="BZ64" s="367"/>
      <c r="CA64" s="367"/>
      <c r="CB64" s="367"/>
    </row>
    <row r="65" spans="1:81" s="1" customFormat="1" ht="15" customHeight="1" x14ac:dyDescent="0.2">
      <c r="A65" s="438"/>
      <c r="B65" s="408"/>
      <c r="C65" s="519"/>
      <c r="D65" s="516"/>
      <c r="E65" s="516"/>
      <c r="F65" s="516"/>
      <c r="G65" s="516"/>
      <c r="H65" s="516"/>
      <c r="I65" s="516"/>
      <c r="J65" s="516"/>
      <c r="K65" s="51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7"/>
      <c r="BZ65" s="367"/>
      <c r="CA65" s="367"/>
      <c r="CB65" s="367"/>
    </row>
    <row r="66" spans="1:81" s="1" customFormat="1" ht="15" customHeight="1" x14ac:dyDescent="0.2">
      <c r="A66" s="495"/>
      <c r="B66" s="425"/>
      <c r="C66" s="519"/>
      <c r="D66" s="516"/>
      <c r="E66" s="516"/>
      <c r="F66" s="516"/>
      <c r="G66" s="516"/>
      <c r="H66" s="516"/>
      <c r="I66" s="516"/>
      <c r="J66" s="516"/>
      <c r="K66" s="51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7"/>
      <c r="BZ66" s="367"/>
      <c r="CA66" s="367"/>
      <c r="CB66" s="367"/>
    </row>
    <row r="67" spans="1:81" s="1" customFormat="1" ht="15" customHeight="1" x14ac:dyDescent="0.2">
      <c r="A67" s="505"/>
      <c r="B67" s="520"/>
      <c r="C67" s="519"/>
      <c r="D67" s="516"/>
      <c r="E67" s="516"/>
      <c r="F67" s="516"/>
      <c r="G67" s="516"/>
      <c r="H67" s="516"/>
      <c r="I67" s="516"/>
      <c r="J67" s="516"/>
      <c r="K67" s="516"/>
      <c r="L67" s="366"/>
      <c r="M67" s="366"/>
      <c r="N67" s="366"/>
      <c r="O67" s="366"/>
      <c r="P67" s="366"/>
      <c r="Q67" s="366"/>
      <c r="R67" s="366"/>
      <c r="S67" s="366"/>
      <c r="T67" s="366"/>
      <c r="U67" s="366"/>
      <c r="V67" s="366"/>
      <c r="W67" s="366"/>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7"/>
      <c r="BZ67" s="367"/>
      <c r="CA67" s="367"/>
      <c r="CB67" s="367"/>
    </row>
    <row r="68" spans="1:81" s="1" customFormat="1" ht="15" customHeight="1" x14ac:dyDescent="0.2">
      <c r="A68" s="515"/>
      <c r="B68" s="515"/>
      <c r="C68" s="516"/>
      <c r="D68" s="516"/>
      <c r="E68" s="516"/>
      <c r="F68" s="516"/>
      <c r="G68" s="516"/>
      <c r="H68" s="516"/>
      <c r="I68" s="516"/>
      <c r="J68" s="516"/>
      <c r="K68" s="516"/>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7"/>
      <c r="BZ68" s="367"/>
      <c r="CA68" s="367"/>
      <c r="CB68" s="367"/>
    </row>
    <row r="69" spans="1:81" s="1" customFormat="1" ht="15" customHeight="1" x14ac:dyDescent="0.2">
      <c r="A69" s="736"/>
      <c r="B69" s="445"/>
      <c r="C69" s="516"/>
      <c r="D69" s="516"/>
      <c r="E69" s="516"/>
      <c r="F69" s="516"/>
      <c r="G69" s="516"/>
      <c r="H69" s="516"/>
      <c r="I69" s="516"/>
      <c r="J69" s="516"/>
      <c r="K69" s="516"/>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7"/>
      <c r="BZ69" s="367"/>
      <c r="CA69" s="367"/>
      <c r="CB69" s="367"/>
    </row>
    <row r="70" spans="1:81" s="49" customFormat="1" ht="45" customHeight="1" x14ac:dyDescent="0.2">
      <c r="A70" s="517"/>
      <c r="B70" s="518"/>
      <c r="C70" s="519"/>
      <c r="D70" s="516"/>
      <c r="E70" s="516"/>
      <c r="F70" s="516"/>
      <c r="G70" s="516"/>
      <c r="H70" s="516"/>
      <c r="I70" s="516"/>
      <c r="J70" s="516"/>
      <c r="K70" s="516"/>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P70" s="366"/>
      <c r="BQ70" s="366"/>
      <c r="BR70" s="366"/>
      <c r="BS70" s="366"/>
      <c r="BT70" s="366"/>
      <c r="BU70" s="366"/>
      <c r="BV70" s="366"/>
      <c r="BW70" s="366"/>
      <c r="BX70" s="366"/>
      <c r="BY70" s="367"/>
      <c r="BZ70" s="367"/>
      <c r="CA70" s="367"/>
      <c r="CB70" s="367"/>
      <c r="CC70" s="62"/>
    </row>
    <row r="71" spans="1:81" s="49" customFormat="1" ht="39.75" customHeight="1" x14ac:dyDescent="0.2">
      <c r="A71" s="438"/>
      <c r="B71" s="408"/>
      <c r="C71" s="519"/>
      <c r="D71" s="516"/>
      <c r="E71" s="516"/>
      <c r="F71" s="516"/>
      <c r="G71" s="516"/>
      <c r="H71" s="516"/>
      <c r="I71" s="516"/>
      <c r="J71" s="516"/>
      <c r="K71" s="51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66"/>
      <c r="BN71" s="366"/>
      <c r="BO71" s="366"/>
      <c r="BP71" s="366"/>
      <c r="BQ71" s="366"/>
      <c r="BR71" s="366"/>
      <c r="BS71" s="366"/>
      <c r="BT71" s="366"/>
      <c r="BU71" s="366"/>
      <c r="BV71" s="366"/>
      <c r="BW71" s="366"/>
      <c r="BX71" s="366"/>
      <c r="BY71" s="367"/>
      <c r="BZ71" s="367"/>
      <c r="CA71" s="367"/>
      <c r="CB71" s="367"/>
      <c r="CC71" s="62"/>
    </row>
    <row r="72" spans="1:81" s="49" customFormat="1" ht="17.25" customHeight="1" x14ac:dyDescent="0.2">
      <c r="A72" s="438"/>
      <c r="B72" s="408"/>
      <c r="C72" s="519"/>
      <c r="D72" s="516"/>
      <c r="E72" s="516"/>
      <c r="F72" s="516"/>
      <c r="G72" s="516"/>
      <c r="H72" s="516"/>
      <c r="I72" s="516"/>
      <c r="J72" s="516"/>
      <c r="K72" s="51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7"/>
      <c r="BZ72" s="367"/>
      <c r="CA72" s="367"/>
      <c r="CB72" s="367"/>
      <c r="CC72" s="62"/>
    </row>
    <row r="73" spans="1:81" s="49" customFormat="1" ht="15" customHeight="1" x14ac:dyDescent="0.2">
      <c r="A73" s="495"/>
      <c r="B73" s="425"/>
      <c r="C73" s="519"/>
      <c r="D73" s="516"/>
      <c r="E73" s="516"/>
      <c r="F73" s="516"/>
      <c r="G73" s="516"/>
      <c r="H73" s="516"/>
      <c r="I73" s="516"/>
      <c r="J73" s="516"/>
      <c r="K73" s="516"/>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c r="BM73" s="366"/>
      <c r="BN73" s="366"/>
      <c r="BO73" s="366"/>
      <c r="BP73" s="366"/>
      <c r="BQ73" s="366"/>
      <c r="BR73" s="366"/>
      <c r="BS73" s="366"/>
      <c r="BT73" s="366"/>
      <c r="BU73" s="366"/>
      <c r="BV73" s="366"/>
      <c r="BW73" s="366"/>
      <c r="BX73" s="366"/>
      <c r="BY73" s="367"/>
      <c r="BZ73" s="367"/>
      <c r="CA73" s="367"/>
      <c r="CB73" s="367"/>
      <c r="CC73" s="62"/>
    </row>
    <row r="74" spans="1:81" s="49" customFormat="1" ht="15" customHeight="1" x14ac:dyDescent="0.2">
      <c r="A74" s="505"/>
      <c r="B74" s="520"/>
      <c r="C74" s="519"/>
      <c r="D74" s="516"/>
      <c r="E74" s="516"/>
      <c r="F74" s="516"/>
      <c r="G74" s="516"/>
      <c r="H74" s="516"/>
      <c r="I74" s="516"/>
      <c r="J74" s="516"/>
      <c r="K74" s="516"/>
      <c r="L74" s="366"/>
      <c r="M74" s="366"/>
      <c r="N74" s="366"/>
      <c r="O74" s="366"/>
      <c r="P74" s="366"/>
      <c r="Q74" s="366"/>
      <c r="R74" s="366"/>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c r="AZ74" s="366"/>
      <c r="BA74" s="366"/>
      <c r="BB74" s="366"/>
      <c r="BC74" s="366"/>
      <c r="BD74" s="366"/>
      <c r="BE74" s="366"/>
      <c r="BF74" s="366"/>
      <c r="BG74" s="366"/>
      <c r="BH74" s="366"/>
      <c r="BI74" s="366"/>
      <c r="BJ74" s="366"/>
      <c r="BK74" s="366"/>
      <c r="BL74" s="366"/>
      <c r="BM74" s="366"/>
      <c r="BN74" s="366"/>
      <c r="BO74" s="366"/>
      <c r="BP74" s="366"/>
      <c r="BQ74" s="366"/>
      <c r="BR74" s="366"/>
      <c r="BS74" s="366"/>
      <c r="BT74" s="366"/>
      <c r="BU74" s="366"/>
      <c r="BV74" s="366"/>
      <c r="BW74" s="366"/>
      <c r="BX74" s="366"/>
      <c r="BY74" s="367"/>
      <c r="BZ74" s="367"/>
      <c r="CA74" s="367"/>
      <c r="CB74" s="367"/>
      <c r="CC74" s="62"/>
    </row>
    <row r="75" spans="1:81" s="49" customFormat="1" ht="14.25" x14ac:dyDescent="0.2">
      <c r="A75" s="521"/>
      <c r="B75" s="522"/>
      <c r="C75" s="523"/>
      <c r="D75" s="443"/>
      <c r="E75" s="366"/>
      <c r="F75" s="366"/>
      <c r="G75" s="366"/>
      <c r="H75" s="366"/>
      <c r="I75" s="366"/>
      <c r="J75" s="366"/>
      <c r="K75" s="366"/>
      <c r="L75" s="366"/>
      <c r="M75" s="366"/>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66"/>
      <c r="AZ75" s="366"/>
      <c r="BA75" s="366"/>
      <c r="BB75" s="366"/>
      <c r="BC75" s="366"/>
      <c r="BD75" s="366"/>
      <c r="BE75" s="366"/>
      <c r="BF75" s="366"/>
      <c r="BG75" s="366"/>
      <c r="BH75" s="366"/>
      <c r="BI75" s="366"/>
      <c r="BJ75" s="366"/>
      <c r="BK75" s="366"/>
      <c r="BL75" s="366"/>
      <c r="BM75" s="366"/>
      <c r="BN75" s="366"/>
      <c r="BO75" s="366"/>
      <c r="BP75" s="366"/>
      <c r="BQ75" s="366"/>
      <c r="BR75" s="366"/>
      <c r="BS75" s="366"/>
      <c r="BT75" s="366"/>
      <c r="BU75" s="366"/>
      <c r="BV75" s="366"/>
      <c r="BW75" s="366"/>
      <c r="BX75" s="366"/>
      <c r="BY75" s="367"/>
      <c r="BZ75" s="367"/>
      <c r="CA75" s="367"/>
      <c r="CB75" s="367"/>
      <c r="CC75" s="62"/>
    </row>
    <row r="76" spans="1:81" s="49" customFormat="1" ht="15" customHeight="1" x14ac:dyDescent="0.2">
      <c r="A76" s="731"/>
      <c r="B76" s="525"/>
      <c r="C76" s="526"/>
      <c r="D76" s="526"/>
      <c r="E76" s="526"/>
      <c r="F76" s="366"/>
      <c r="G76" s="366"/>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c r="BL76" s="366"/>
      <c r="BM76" s="366"/>
      <c r="BN76" s="366"/>
      <c r="BO76" s="366"/>
      <c r="BP76" s="366"/>
      <c r="BQ76" s="366"/>
      <c r="BR76" s="366"/>
      <c r="BS76" s="366"/>
      <c r="BT76" s="366"/>
      <c r="BU76" s="366"/>
      <c r="BV76" s="366"/>
      <c r="BW76" s="366"/>
      <c r="BX76" s="366"/>
      <c r="BY76" s="367"/>
      <c r="BZ76" s="367"/>
      <c r="CA76" s="367"/>
      <c r="CB76" s="367"/>
      <c r="CC76" s="62"/>
    </row>
    <row r="77" spans="1:81" s="49" customFormat="1" ht="15" customHeight="1" x14ac:dyDescent="0.2">
      <c r="A77" s="527"/>
      <c r="B77" s="518"/>
      <c r="C77" s="518"/>
      <c r="D77" s="518"/>
      <c r="E77" s="518"/>
      <c r="F77" s="367"/>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c r="AZ77" s="366"/>
      <c r="BA77" s="366"/>
      <c r="BB77" s="366"/>
      <c r="BC77" s="366"/>
      <c r="BD77" s="366"/>
      <c r="BE77" s="366"/>
      <c r="BF77" s="366"/>
      <c r="BG77" s="366"/>
      <c r="BH77" s="366"/>
      <c r="BI77" s="366"/>
      <c r="BJ77" s="366"/>
      <c r="BK77" s="366"/>
      <c r="BL77" s="366"/>
      <c r="BM77" s="366"/>
      <c r="BN77" s="366"/>
      <c r="BO77" s="366"/>
      <c r="BP77" s="366"/>
      <c r="BQ77" s="366"/>
      <c r="BR77" s="366"/>
      <c r="BS77" s="366"/>
      <c r="BT77" s="366"/>
      <c r="BU77" s="366"/>
      <c r="BV77" s="366"/>
      <c r="BW77" s="366"/>
      <c r="BX77" s="366"/>
      <c r="BY77" s="367"/>
      <c r="BZ77" s="367"/>
      <c r="CA77" s="367"/>
      <c r="CB77" s="367"/>
      <c r="CC77" s="62"/>
    </row>
    <row r="78" spans="1:81" s="49" customFormat="1" ht="15" customHeight="1" x14ac:dyDescent="0.2">
      <c r="A78" s="528"/>
      <c r="B78" s="408"/>
      <c r="C78" s="408"/>
      <c r="D78" s="408"/>
      <c r="E78" s="408"/>
      <c r="F78" s="367"/>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6"/>
      <c r="BK78" s="366"/>
      <c r="BL78" s="366"/>
      <c r="BM78" s="366"/>
      <c r="BN78" s="366"/>
      <c r="BO78" s="366"/>
      <c r="BP78" s="366"/>
      <c r="BQ78" s="366"/>
      <c r="BR78" s="366"/>
      <c r="BS78" s="366"/>
      <c r="BT78" s="366"/>
      <c r="BU78" s="366"/>
      <c r="BV78" s="366"/>
      <c r="BW78" s="366"/>
      <c r="BX78" s="366"/>
      <c r="BY78" s="367"/>
      <c r="BZ78" s="367"/>
      <c r="CA78" s="367"/>
      <c r="CB78" s="367"/>
      <c r="CC78" s="62"/>
    </row>
    <row r="79" spans="1:81" s="49" customFormat="1" ht="15" customHeight="1" x14ac:dyDescent="0.2">
      <c r="A79" s="528"/>
      <c r="B79" s="408"/>
      <c r="C79" s="408"/>
      <c r="D79" s="408"/>
      <c r="E79" s="408"/>
      <c r="F79" s="367"/>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AV79" s="366"/>
      <c r="AW79" s="366"/>
      <c r="AX79" s="366"/>
      <c r="AY79" s="366"/>
      <c r="AZ79" s="366"/>
      <c r="BA79" s="366"/>
      <c r="BB79" s="366"/>
      <c r="BC79" s="366"/>
      <c r="BD79" s="366"/>
      <c r="BE79" s="366"/>
      <c r="BF79" s="366"/>
      <c r="BG79" s="366"/>
      <c r="BH79" s="366"/>
      <c r="BI79" s="366"/>
      <c r="BJ79" s="366"/>
      <c r="BK79" s="366"/>
      <c r="BL79" s="366"/>
      <c r="BM79" s="366"/>
      <c r="BN79" s="366"/>
      <c r="BO79" s="366"/>
      <c r="BP79" s="366"/>
      <c r="BQ79" s="366"/>
      <c r="BR79" s="366"/>
      <c r="BS79" s="366"/>
      <c r="BT79" s="366"/>
      <c r="BU79" s="366"/>
      <c r="BV79" s="366"/>
      <c r="BW79" s="366"/>
      <c r="BX79" s="366"/>
      <c r="BY79" s="367"/>
      <c r="BZ79" s="367"/>
      <c r="CA79" s="367"/>
      <c r="CB79" s="367"/>
      <c r="CC79" s="62"/>
    </row>
    <row r="80" spans="1:81" s="49" customFormat="1" ht="15" customHeight="1" x14ac:dyDescent="0.2">
      <c r="A80" s="528"/>
      <c r="B80" s="408"/>
      <c r="C80" s="408"/>
      <c r="D80" s="408"/>
      <c r="E80" s="408"/>
      <c r="F80" s="367"/>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6"/>
      <c r="AI80" s="366"/>
      <c r="AJ80" s="366"/>
      <c r="AK80" s="366"/>
      <c r="AL80" s="366"/>
      <c r="AM80" s="366"/>
      <c r="AN80" s="366"/>
      <c r="AO80" s="366"/>
      <c r="AP80" s="366"/>
      <c r="AQ80" s="366"/>
      <c r="AR80" s="366"/>
      <c r="AS80" s="366"/>
      <c r="AT80" s="366"/>
      <c r="AU80" s="366"/>
      <c r="AV80" s="366"/>
      <c r="AW80" s="366"/>
      <c r="AX80" s="366"/>
      <c r="AY80" s="366"/>
      <c r="AZ80" s="366"/>
      <c r="BA80" s="366"/>
      <c r="BB80" s="366"/>
      <c r="BC80" s="366"/>
      <c r="BD80" s="366"/>
      <c r="BE80" s="366"/>
      <c r="BF80" s="366"/>
      <c r="BG80" s="366"/>
      <c r="BH80" s="366"/>
      <c r="BI80" s="366"/>
      <c r="BJ80" s="366"/>
      <c r="BK80" s="366"/>
      <c r="BL80" s="366"/>
      <c r="BM80" s="366"/>
      <c r="BN80" s="366"/>
      <c r="BO80" s="366"/>
      <c r="BP80" s="366"/>
      <c r="BQ80" s="366"/>
      <c r="BR80" s="366"/>
      <c r="BS80" s="366"/>
      <c r="BT80" s="366"/>
      <c r="BU80" s="366"/>
      <c r="BV80" s="366"/>
      <c r="BW80" s="366"/>
      <c r="BX80" s="366"/>
      <c r="BY80" s="367"/>
      <c r="BZ80" s="367"/>
      <c r="CA80" s="367"/>
      <c r="CB80" s="367"/>
      <c r="CC80" s="62"/>
    </row>
    <row r="81" spans="1:81" s="49" customFormat="1" ht="15" customHeight="1" x14ac:dyDescent="0.2">
      <c r="A81" s="528"/>
      <c r="B81" s="408"/>
      <c r="C81" s="408"/>
      <c r="D81" s="408"/>
      <c r="E81" s="408"/>
      <c r="F81" s="367"/>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c r="AH81" s="366"/>
      <c r="AI81" s="366"/>
      <c r="AJ81" s="366"/>
      <c r="AK81" s="366"/>
      <c r="AL81" s="366"/>
      <c r="AM81" s="366"/>
      <c r="AN81" s="366"/>
      <c r="AO81" s="366"/>
      <c r="AP81" s="366"/>
      <c r="AQ81" s="366"/>
      <c r="AR81" s="366"/>
      <c r="AS81" s="366"/>
      <c r="AT81" s="366"/>
      <c r="AU81" s="366"/>
      <c r="AV81" s="366"/>
      <c r="AW81" s="366"/>
      <c r="AX81" s="366"/>
      <c r="AY81" s="366"/>
      <c r="AZ81" s="366"/>
      <c r="BA81" s="366"/>
      <c r="BB81" s="366"/>
      <c r="BC81" s="366"/>
      <c r="BD81" s="366"/>
      <c r="BE81" s="366"/>
      <c r="BF81" s="366"/>
      <c r="BG81" s="366"/>
      <c r="BH81" s="366"/>
      <c r="BI81" s="366"/>
      <c r="BJ81" s="366"/>
      <c r="BK81" s="366"/>
      <c r="BL81" s="366"/>
      <c r="BM81" s="366"/>
      <c r="BN81" s="366"/>
      <c r="BO81" s="366"/>
      <c r="BP81" s="366"/>
      <c r="BQ81" s="366"/>
      <c r="BR81" s="366"/>
      <c r="BS81" s="366"/>
      <c r="BT81" s="366"/>
      <c r="BU81" s="366"/>
      <c r="BV81" s="366"/>
      <c r="BW81" s="366"/>
      <c r="BX81" s="366"/>
      <c r="BY81" s="367"/>
      <c r="BZ81" s="367"/>
      <c r="CA81" s="367"/>
      <c r="CB81" s="367"/>
      <c r="CC81" s="62"/>
    </row>
    <row r="82" spans="1:81" s="49" customFormat="1" ht="15" customHeight="1" x14ac:dyDescent="0.2">
      <c r="A82" s="529"/>
      <c r="B82" s="408"/>
      <c r="C82" s="408"/>
      <c r="D82" s="408"/>
      <c r="E82" s="408"/>
      <c r="F82" s="367"/>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c r="AH82" s="366"/>
      <c r="AI82" s="366"/>
      <c r="AJ82" s="366"/>
      <c r="AK82" s="366"/>
      <c r="AL82" s="366"/>
      <c r="AM82" s="366"/>
      <c r="AN82" s="366"/>
      <c r="AO82" s="366"/>
      <c r="AP82" s="366"/>
      <c r="AQ82" s="366"/>
      <c r="AR82" s="366"/>
      <c r="AS82" s="366"/>
      <c r="AT82" s="366"/>
      <c r="AU82" s="366"/>
      <c r="AV82" s="366"/>
      <c r="AW82" s="366"/>
      <c r="AX82" s="366"/>
      <c r="AY82" s="366"/>
      <c r="AZ82" s="366"/>
      <c r="BA82" s="366"/>
      <c r="BB82" s="366"/>
      <c r="BC82" s="366"/>
      <c r="BD82" s="366"/>
      <c r="BE82" s="366"/>
      <c r="BF82" s="366"/>
      <c r="BG82" s="366"/>
      <c r="BH82" s="366"/>
      <c r="BI82" s="366"/>
      <c r="BJ82" s="366"/>
      <c r="BK82" s="366"/>
      <c r="BL82" s="366"/>
      <c r="BM82" s="366"/>
      <c r="BN82" s="366"/>
      <c r="BO82" s="366"/>
      <c r="BP82" s="366"/>
      <c r="BQ82" s="366"/>
      <c r="BR82" s="366"/>
      <c r="BS82" s="366"/>
      <c r="BT82" s="366"/>
      <c r="BU82" s="366"/>
      <c r="BV82" s="366"/>
      <c r="BW82" s="366"/>
      <c r="BX82" s="366"/>
      <c r="BY82" s="367"/>
      <c r="BZ82" s="367"/>
      <c r="CA82" s="367"/>
      <c r="CB82" s="367"/>
      <c r="CC82" s="62"/>
    </row>
    <row r="83" spans="1:81" s="49" customFormat="1" ht="15" customHeight="1" x14ac:dyDescent="0.2">
      <c r="A83" s="528"/>
      <c r="B83" s="408"/>
      <c r="C83" s="408"/>
      <c r="D83" s="408"/>
      <c r="E83" s="408"/>
      <c r="F83" s="367"/>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AV83" s="366"/>
      <c r="AW83" s="366"/>
      <c r="AX83" s="366"/>
      <c r="AY83" s="366"/>
      <c r="AZ83" s="366"/>
      <c r="BA83" s="366"/>
      <c r="BB83" s="366"/>
      <c r="BC83" s="366"/>
      <c r="BD83" s="366"/>
      <c r="BE83" s="366"/>
      <c r="BF83" s="366"/>
      <c r="BG83" s="366"/>
      <c r="BH83" s="366"/>
      <c r="BI83" s="366"/>
      <c r="BJ83" s="366"/>
      <c r="BK83" s="366"/>
      <c r="BL83" s="366"/>
      <c r="BM83" s="366"/>
      <c r="BN83" s="366"/>
      <c r="BO83" s="366"/>
      <c r="BP83" s="366"/>
      <c r="BQ83" s="366"/>
      <c r="BR83" s="366"/>
      <c r="BS83" s="366"/>
      <c r="BT83" s="366"/>
      <c r="BU83" s="366"/>
      <c r="BV83" s="366"/>
      <c r="BW83" s="366"/>
      <c r="BX83" s="366"/>
      <c r="BY83" s="367"/>
      <c r="BZ83" s="367"/>
      <c r="CA83" s="367"/>
      <c r="CB83" s="367"/>
      <c r="CC83" s="62"/>
    </row>
    <row r="84" spans="1:81" s="49" customFormat="1" ht="15" customHeight="1" x14ac:dyDescent="0.2">
      <c r="A84" s="528"/>
      <c r="B84" s="408"/>
      <c r="C84" s="408"/>
      <c r="D84" s="408"/>
      <c r="E84" s="408"/>
      <c r="F84" s="367"/>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c r="AI84" s="366"/>
      <c r="AJ84" s="366"/>
      <c r="AK84" s="366"/>
      <c r="AL84" s="366"/>
      <c r="AM84" s="366"/>
      <c r="AN84" s="366"/>
      <c r="AO84" s="366"/>
      <c r="AP84" s="366"/>
      <c r="AQ84" s="366"/>
      <c r="AR84" s="366"/>
      <c r="AS84" s="366"/>
      <c r="AT84" s="366"/>
      <c r="AU84" s="366"/>
      <c r="AV84" s="366"/>
      <c r="AW84" s="366"/>
      <c r="AX84" s="366"/>
      <c r="AY84" s="366"/>
      <c r="AZ84" s="366"/>
      <c r="BA84" s="366"/>
      <c r="BB84" s="366"/>
      <c r="BC84" s="366"/>
      <c r="BD84" s="366"/>
      <c r="BE84" s="366"/>
      <c r="BF84" s="366"/>
      <c r="BG84" s="366"/>
      <c r="BH84" s="366"/>
      <c r="BI84" s="366"/>
      <c r="BJ84" s="366"/>
      <c r="BK84" s="366"/>
      <c r="BL84" s="366"/>
      <c r="BM84" s="366"/>
      <c r="BN84" s="366"/>
      <c r="BO84" s="366"/>
      <c r="BP84" s="366"/>
      <c r="BQ84" s="366"/>
      <c r="BR84" s="366"/>
      <c r="BS84" s="366"/>
      <c r="BT84" s="366"/>
      <c r="BU84" s="366"/>
      <c r="BV84" s="366"/>
      <c r="BW84" s="366"/>
      <c r="BX84" s="366"/>
      <c r="BY84" s="367"/>
      <c r="BZ84" s="367"/>
      <c r="CA84" s="367"/>
      <c r="CB84" s="367"/>
      <c r="CC84" s="62"/>
    </row>
    <row r="85" spans="1:81" s="43" customFormat="1" ht="30" customHeight="1" x14ac:dyDescent="0.2">
      <c r="A85" s="528"/>
      <c r="B85" s="408"/>
      <c r="C85" s="408"/>
      <c r="D85" s="408"/>
      <c r="E85" s="408"/>
      <c r="F85" s="367"/>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c r="AH85" s="366"/>
      <c r="AI85" s="366"/>
      <c r="AJ85" s="366"/>
      <c r="AK85" s="366"/>
      <c r="AL85" s="366"/>
      <c r="AM85" s="366"/>
      <c r="AN85" s="366"/>
      <c r="AO85" s="366"/>
      <c r="AP85" s="366"/>
      <c r="AQ85" s="366"/>
      <c r="AR85" s="366"/>
      <c r="AS85" s="366"/>
      <c r="AT85" s="366"/>
      <c r="AU85" s="366"/>
      <c r="AV85" s="366"/>
      <c r="AW85" s="366"/>
      <c r="AX85" s="366"/>
      <c r="AY85" s="366"/>
      <c r="AZ85" s="366"/>
      <c r="BA85" s="366"/>
      <c r="BB85" s="366"/>
      <c r="BC85" s="366"/>
      <c r="BD85" s="366"/>
      <c r="BE85" s="366"/>
      <c r="BF85" s="366"/>
      <c r="BG85" s="366"/>
      <c r="BH85" s="366"/>
      <c r="BI85" s="366"/>
      <c r="BJ85" s="366"/>
      <c r="BK85" s="366"/>
      <c r="BL85" s="366"/>
      <c r="BM85" s="366"/>
      <c r="BN85" s="366"/>
      <c r="BO85" s="366"/>
      <c r="BP85" s="366"/>
      <c r="BQ85" s="366"/>
      <c r="BR85" s="366"/>
      <c r="BS85" s="366"/>
      <c r="BT85" s="366"/>
      <c r="BU85" s="366"/>
      <c r="BV85" s="366"/>
      <c r="BW85" s="366"/>
      <c r="BX85" s="366"/>
      <c r="BY85" s="367"/>
      <c r="BZ85" s="367"/>
      <c r="CA85" s="367"/>
      <c r="CB85" s="367"/>
      <c r="CC85" s="44"/>
    </row>
    <row r="86" spans="1:81" s="43" customFormat="1" ht="33.75" customHeight="1" x14ac:dyDescent="0.2">
      <c r="A86" s="528"/>
      <c r="B86" s="408"/>
      <c r="C86" s="408"/>
      <c r="D86" s="408"/>
      <c r="E86" s="408"/>
      <c r="F86" s="367"/>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c r="AH86" s="366"/>
      <c r="AI86" s="366"/>
      <c r="AJ86" s="366"/>
      <c r="AK86" s="366"/>
      <c r="AL86" s="366"/>
      <c r="AM86" s="366"/>
      <c r="AN86" s="366"/>
      <c r="AO86" s="366"/>
      <c r="AP86" s="366"/>
      <c r="AQ86" s="366"/>
      <c r="AR86" s="366"/>
      <c r="AS86" s="366"/>
      <c r="AT86" s="366"/>
      <c r="AU86" s="366"/>
      <c r="AV86" s="366"/>
      <c r="AW86" s="366"/>
      <c r="AX86" s="366"/>
      <c r="AY86" s="366"/>
      <c r="AZ86" s="366"/>
      <c r="BA86" s="366"/>
      <c r="BB86" s="366"/>
      <c r="BC86" s="366"/>
      <c r="BD86" s="366"/>
      <c r="BE86" s="366"/>
      <c r="BF86" s="366"/>
      <c r="BG86" s="366"/>
      <c r="BH86" s="366"/>
      <c r="BI86" s="366"/>
      <c r="BJ86" s="366"/>
      <c r="BK86" s="366"/>
      <c r="BL86" s="366"/>
      <c r="BM86" s="366"/>
      <c r="BN86" s="366"/>
      <c r="BO86" s="366"/>
      <c r="BP86" s="366"/>
      <c r="BQ86" s="366"/>
      <c r="BR86" s="366"/>
      <c r="BS86" s="366"/>
      <c r="BT86" s="366"/>
      <c r="BU86" s="366"/>
      <c r="BV86" s="366"/>
      <c r="BW86" s="366"/>
      <c r="BX86" s="366"/>
      <c r="BY86" s="367"/>
      <c r="BZ86" s="367"/>
      <c r="CA86" s="367"/>
      <c r="CB86" s="367"/>
      <c r="CC86" s="44"/>
    </row>
    <row r="87" spans="1:81" s="43" customFormat="1" ht="15" customHeight="1" x14ac:dyDescent="0.2">
      <c r="A87" s="530"/>
      <c r="B87" s="408"/>
      <c r="C87" s="411"/>
      <c r="D87" s="411"/>
      <c r="E87" s="411"/>
      <c r="F87" s="367"/>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7"/>
      <c r="BZ87" s="367"/>
      <c r="CA87" s="367"/>
      <c r="CB87" s="367"/>
      <c r="CC87" s="44"/>
    </row>
    <row r="88" spans="1:81" s="43" customFormat="1" ht="15" customHeight="1" x14ac:dyDescent="0.2">
      <c r="A88" s="531"/>
      <c r="B88" s="408"/>
      <c r="C88" s="411"/>
      <c r="D88" s="411"/>
      <c r="E88" s="411"/>
      <c r="F88" s="367"/>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c r="AI88" s="366"/>
      <c r="AJ88" s="366"/>
      <c r="AK88" s="366"/>
      <c r="AL88" s="366"/>
      <c r="AM88" s="366"/>
      <c r="AN88" s="366"/>
      <c r="AO88" s="366"/>
      <c r="AP88" s="366"/>
      <c r="AQ88" s="366"/>
      <c r="AR88" s="366"/>
      <c r="AS88" s="366"/>
      <c r="AT88" s="366"/>
      <c r="AU88" s="366"/>
      <c r="AV88" s="366"/>
      <c r="AW88" s="366"/>
      <c r="AX88" s="366"/>
      <c r="AY88" s="366"/>
      <c r="AZ88" s="366"/>
      <c r="BA88" s="366"/>
      <c r="BB88" s="366"/>
      <c r="BC88" s="366"/>
      <c r="BD88" s="366"/>
      <c r="BE88" s="366"/>
      <c r="BF88" s="366"/>
      <c r="BG88" s="366"/>
      <c r="BH88" s="366"/>
      <c r="BI88" s="366"/>
      <c r="BJ88" s="366"/>
      <c r="BK88" s="366"/>
      <c r="BL88" s="366"/>
      <c r="BM88" s="366"/>
      <c r="BN88" s="366"/>
      <c r="BO88" s="366"/>
      <c r="BP88" s="366"/>
      <c r="BQ88" s="366"/>
      <c r="BR88" s="366"/>
      <c r="BS88" s="366"/>
      <c r="BT88" s="366"/>
      <c r="BU88" s="366"/>
      <c r="BV88" s="366"/>
      <c r="BW88" s="366"/>
      <c r="BX88" s="366"/>
      <c r="BY88" s="367"/>
      <c r="BZ88" s="367"/>
      <c r="CA88" s="367"/>
      <c r="CB88" s="367"/>
      <c r="CC88" s="44"/>
    </row>
    <row r="89" spans="1:81" s="43" customFormat="1" ht="15" customHeight="1" x14ac:dyDescent="0.2">
      <c r="A89" s="532"/>
      <c r="B89" s="436"/>
      <c r="C89" s="411"/>
      <c r="D89" s="411"/>
      <c r="E89" s="411"/>
      <c r="F89" s="367"/>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c r="AG89" s="366"/>
      <c r="AH89" s="366"/>
      <c r="AI89" s="366"/>
      <c r="AJ89" s="366"/>
      <c r="AK89" s="366"/>
      <c r="AL89" s="366"/>
      <c r="AM89" s="366"/>
      <c r="AN89" s="366"/>
      <c r="AO89" s="366"/>
      <c r="AP89" s="366"/>
      <c r="AQ89" s="366"/>
      <c r="AR89" s="366"/>
      <c r="AS89" s="366"/>
      <c r="AT89" s="366"/>
      <c r="AU89" s="366"/>
      <c r="AV89" s="366"/>
      <c r="AW89" s="366"/>
      <c r="AX89" s="366"/>
      <c r="AY89" s="366"/>
      <c r="AZ89" s="366"/>
      <c r="BA89" s="366"/>
      <c r="BB89" s="366"/>
      <c r="BC89" s="366"/>
      <c r="BD89" s="366"/>
      <c r="BE89" s="366"/>
      <c r="BF89" s="366"/>
      <c r="BG89" s="366"/>
      <c r="BH89" s="366"/>
      <c r="BI89" s="366"/>
      <c r="BJ89" s="366"/>
      <c r="BK89" s="366"/>
      <c r="BL89" s="366"/>
      <c r="BM89" s="366"/>
      <c r="BN89" s="366"/>
      <c r="BO89" s="366"/>
      <c r="BP89" s="366"/>
      <c r="BQ89" s="366"/>
      <c r="BR89" s="366"/>
      <c r="BS89" s="366"/>
      <c r="BT89" s="366"/>
      <c r="BU89" s="366"/>
      <c r="BV89" s="366"/>
      <c r="BW89" s="366"/>
      <c r="BX89" s="366"/>
      <c r="BY89" s="367"/>
      <c r="BZ89" s="367"/>
      <c r="CA89" s="367"/>
      <c r="CB89" s="367"/>
      <c r="CC89" s="44"/>
    </row>
    <row r="90" spans="1:81" s="43" customFormat="1" ht="15" customHeight="1" x14ac:dyDescent="0.2">
      <c r="A90" s="532"/>
      <c r="B90" s="408"/>
      <c r="C90" s="411"/>
      <c r="D90" s="411"/>
      <c r="E90" s="411"/>
      <c r="F90" s="367"/>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c r="AH90" s="366"/>
      <c r="AI90" s="366"/>
      <c r="AJ90" s="366"/>
      <c r="AK90" s="366"/>
      <c r="AL90" s="366"/>
      <c r="AM90" s="366"/>
      <c r="AN90" s="366"/>
      <c r="AO90" s="366"/>
      <c r="AP90" s="366"/>
      <c r="AQ90" s="366"/>
      <c r="AR90" s="366"/>
      <c r="AS90" s="366"/>
      <c r="AT90" s="366"/>
      <c r="AU90" s="366"/>
      <c r="AV90" s="366"/>
      <c r="AW90" s="366"/>
      <c r="AX90" s="366"/>
      <c r="AY90" s="366"/>
      <c r="AZ90" s="366"/>
      <c r="BA90" s="366"/>
      <c r="BB90" s="366"/>
      <c r="BC90" s="366"/>
      <c r="BD90" s="366"/>
      <c r="BE90" s="366"/>
      <c r="BF90" s="366"/>
      <c r="BG90" s="366"/>
      <c r="BH90" s="366"/>
      <c r="BI90" s="366"/>
      <c r="BJ90" s="366"/>
      <c r="BK90" s="366"/>
      <c r="BL90" s="366"/>
      <c r="BM90" s="366"/>
      <c r="BN90" s="366"/>
      <c r="BO90" s="366"/>
      <c r="BP90" s="366"/>
      <c r="BQ90" s="366"/>
      <c r="BR90" s="366"/>
      <c r="BS90" s="366"/>
      <c r="BT90" s="366"/>
      <c r="BU90" s="366"/>
      <c r="BV90" s="366"/>
      <c r="BW90" s="366"/>
      <c r="BX90" s="366"/>
      <c r="BY90" s="367"/>
      <c r="BZ90" s="367"/>
      <c r="CA90" s="367"/>
      <c r="CB90" s="367"/>
      <c r="CC90" s="44"/>
    </row>
    <row r="91" spans="1:81" s="43" customFormat="1" ht="15" customHeight="1" x14ac:dyDescent="0.2">
      <c r="A91" s="533"/>
      <c r="B91" s="534"/>
      <c r="C91" s="425"/>
      <c r="D91" s="425"/>
      <c r="E91" s="425"/>
      <c r="F91" s="367"/>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c r="AH91" s="366"/>
      <c r="AI91" s="366"/>
      <c r="AJ91" s="366"/>
      <c r="AK91" s="366"/>
      <c r="AL91" s="366"/>
      <c r="AM91" s="366"/>
      <c r="AN91" s="366"/>
      <c r="AO91" s="366"/>
      <c r="AP91" s="366"/>
      <c r="AQ91" s="366"/>
      <c r="AR91" s="366"/>
      <c r="AS91" s="366"/>
      <c r="AT91" s="366"/>
      <c r="AU91" s="366"/>
      <c r="AV91" s="366"/>
      <c r="AW91" s="366"/>
      <c r="AX91" s="366"/>
      <c r="AY91" s="366"/>
      <c r="AZ91" s="366"/>
      <c r="BA91" s="366"/>
      <c r="BB91" s="366"/>
      <c r="BC91" s="366"/>
      <c r="BD91" s="366"/>
      <c r="BE91" s="366"/>
      <c r="BF91" s="366"/>
      <c r="BG91" s="366"/>
      <c r="BH91" s="366"/>
      <c r="BI91" s="366"/>
      <c r="BJ91" s="366"/>
      <c r="BK91" s="366"/>
      <c r="BL91" s="366"/>
      <c r="BM91" s="366"/>
      <c r="BN91" s="366"/>
      <c r="BO91" s="366"/>
      <c r="BP91" s="366"/>
      <c r="BQ91" s="366"/>
      <c r="BR91" s="366"/>
      <c r="BS91" s="366"/>
      <c r="BT91" s="366"/>
      <c r="BU91" s="366"/>
      <c r="BV91" s="366"/>
      <c r="BW91" s="366"/>
      <c r="BX91" s="366"/>
      <c r="BY91" s="367"/>
      <c r="BZ91" s="367"/>
      <c r="CA91" s="367"/>
      <c r="CB91" s="367"/>
      <c r="CC91" s="44"/>
    </row>
    <row r="92" spans="1:81" s="43" customFormat="1" ht="15" customHeight="1" x14ac:dyDescent="0.2">
      <c r="A92" s="737"/>
      <c r="B92" s="520"/>
      <c r="C92" s="520"/>
      <c r="D92" s="520"/>
      <c r="E92" s="520"/>
      <c r="F92" s="367"/>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c r="AH92" s="366"/>
      <c r="AI92" s="366"/>
      <c r="AJ92" s="366"/>
      <c r="AK92" s="366"/>
      <c r="AL92" s="366"/>
      <c r="AM92" s="366"/>
      <c r="AN92" s="366"/>
      <c r="AO92" s="366"/>
      <c r="AP92" s="366"/>
      <c r="AQ92" s="366"/>
      <c r="AR92" s="366"/>
      <c r="AS92" s="366"/>
      <c r="AT92" s="366"/>
      <c r="AU92" s="366"/>
      <c r="AV92" s="366"/>
      <c r="AW92" s="366"/>
      <c r="AX92" s="366"/>
      <c r="AY92" s="366"/>
      <c r="AZ92" s="366"/>
      <c r="BA92" s="366"/>
      <c r="BB92" s="366"/>
      <c r="BC92" s="366"/>
      <c r="BD92" s="366"/>
      <c r="BE92" s="366"/>
      <c r="BF92" s="366"/>
      <c r="BG92" s="366"/>
      <c r="BH92" s="366"/>
      <c r="BI92" s="366"/>
      <c r="BJ92" s="366"/>
      <c r="BK92" s="366"/>
      <c r="BL92" s="366"/>
      <c r="BM92" s="366"/>
      <c r="BN92" s="366"/>
      <c r="BO92" s="366"/>
      <c r="BP92" s="366"/>
      <c r="BQ92" s="366"/>
      <c r="BR92" s="366"/>
      <c r="BS92" s="366"/>
      <c r="BT92" s="366"/>
      <c r="BU92" s="366"/>
      <c r="BV92" s="366"/>
      <c r="BW92" s="366"/>
      <c r="BX92" s="366"/>
      <c r="BY92" s="367"/>
      <c r="BZ92" s="367"/>
      <c r="CA92" s="367"/>
      <c r="CB92" s="367"/>
      <c r="CC92" s="44"/>
    </row>
    <row r="93" spans="1:81" s="43" customFormat="1" ht="30" customHeight="1" x14ac:dyDescent="0.2">
      <c r="A93" s="536"/>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c r="AV93" s="366"/>
      <c r="AW93" s="366"/>
      <c r="AX93" s="366"/>
      <c r="AY93" s="366"/>
      <c r="AZ93" s="366"/>
      <c r="BA93" s="366"/>
      <c r="BB93" s="366"/>
      <c r="BC93" s="366"/>
      <c r="BD93" s="366"/>
      <c r="BE93" s="366"/>
      <c r="BF93" s="366"/>
      <c r="BG93" s="366"/>
      <c r="BH93" s="366"/>
      <c r="BI93" s="366"/>
      <c r="BJ93" s="366"/>
      <c r="BK93" s="366"/>
      <c r="BL93" s="366"/>
      <c r="BM93" s="366"/>
      <c r="BN93" s="366"/>
      <c r="BO93" s="366"/>
      <c r="BP93" s="366"/>
      <c r="BQ93" s="366"/>
      <c r="BR93" s="366"/>
      <c r="BS93" s="366"/>
      <c r="BT93" s="366"/>
      <c r="BU93" s="366"/>
      <c r="BV93" s="366"/>
      <c r="BW93" s="366"/>
      <c r="BX93" s="366"/>
      <c r="BY93" s="367"/>
      <c r="BZ93" s="367"/>
      <c r="CA93" s="367"/>
      <c r="CB93" s="367"/>
      <c r="CC93" s="44"/>
    </row>
    <row r="94" spans="1:81" s="43" customFormat="1" ht="51" customHeight="1" x14ac:dyDescent="0.3">
      <c r="A94" s="538"/>
      <c r="B94" s="526"/>
      <c r="C94" s="526"/>
      <c r="D94" s="526"/>
      <c r="E94" s="526"/>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c r="AV94" s="366"/>
      <c r="AW94" s="366"/>
      <c r="AX94" s="366"/>
      <c r="AY94" s="366"/>
      <c r="AZ94" s="366"/>
      <c r="BA94" s="366"/>
      <c r="BB94" s="366"/>
      <c r="BC94" s="366"/>
      <c r="BD94" s="366"/>
      <c r="BE94" s="366"/>
      <c r="BF94" s="366"/>
      <c r="BG94" s="366"/>
      <c r="BH94" s="366"/>
      <c r="BI94" s="366"/>
      <c r="BJ94" s="366"/>
      <c r="BK94" s="366"/>
      <c r="BL94" s="366"/>
      <c r="BM94" s="366"/>
      <c r="BN94" s="366"/>
      <c r="BO94" s="366"/>
      <c r="BP94" s="366"/>
      <c r="BQ94" s="366"/>
      <c r="BR94" s="366"/>
      <c r="BS94" s="366"/>
      <c r="BT94" s="366"/>
      <c r="BU94" s="366"/>
      <c r="BV94" s="366"/>
      <c r="BW94" s="366"/>
      <c r="BX94" s="366"/>
      <c r="BY94" s="367"/>
      <c r="BZ94" s="367"/>
      <c r="CA94" s="367"/>
      <c r="CB94" s="367"/>
      <c r="CC94" s="44"/>
    </row>
    <row r="95" spans="1:81" s="43" customFormat="1" ht="15" customHeight="1" x14ac:dyDescent="0.2">
      <c r="A95" s="540"/>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c r="AV95" s="366"/>
      <c r="AW95" s="366"/>
      <c r="AX95" s="366"/>
      <c r="AY95" s="366"/>
      <c r="AZ95" s="366"/>
      <c r="BA95" s="366"/>
      <c r="BB95" s="366"/>
      <c r="BC95" s="366"/>
      <c r="BD95" s="366"/>
      <c r="BE95" s="366"/>
      <c r="BF95" s="366"/>
      <c r="BG95" s="366"/>
      <c r="BH95" s="366"/>
      <c r="BI95" s="366"/>
      <c r="BJ95" s="366"/>
      <c r="BK95" s="366"/>
      <c r="BL95" s="366"/>
      <c r="BM95" s="366"/>
      <c r="BN95" s="366"/>
      <c r="BO95" s="366"/>
      <c r="BP95" s="366"/>
      <c r="BQ95" s="366"/>
      <c r="BR95" s="366"/>
      <c r="BS95" s="366"/>
      <c r="BT95" s="366"/>
      <c r="BU95" s="366"/>
      <c r="BV95" s="366"/>
      <c r="BW95" s="366"/>
      <c r="BX95" s="366"/>
      <c r="BY95" s="367"/>
      <c r="BZ95" s="367"/>
      <c r="CA95" s="367"/>
      <c r="CB95" s="367"/>
      <c r="CC95" s="44"/>
    </row>
    <row r="96" spans="1:81" s="43" customFormat="1" ht="15" customHeight="1" x14ac:dyDescent="0.2">
      <c r="A96" s="542"/>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c r="BY96" s="367"/>
      <c r="BZ96" s="367"/>
      <c r="CA96" s="367"/>
      <c r="CB96" s="367"/>
      <c r="CC96" s="44"/>
    </row>
    <row r="97" spans="1:81" s="43" customFormat="1" ht="15" customHeight="1" x14ac:dyDescent="0.2">
      <c r="A97" s="542"/>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c r="AV97" s="366"/>
      <c r="AW97" s="366"/>
      <c r="AX97" s="366"/>
      <c r="AY97" s="366"/>
      <c r="AZ97" s="366"/>
      <c r="BA97" s="366"/>
      <c r="BB97" s="366"/>
      <c r="BC97" s="366"/>
      <c r="BD97" s="366"/>
      <c r="BE97" s="366"/>
      <c r="BF97" s="366"/>
      <c r="BG97" s="366"/>
      <c r="BH97" s="366"/>
      <c r="BI97" s="366"/>
      <c r="BJ97" s="366"/>
      <c r="BK97" s="366"/>
      <c r="BL97" s="366"/>
      <c r="BM97" s="366"/>
      <c r="BN97" s="366"/>
      <c r="BO97" s="366"/>
      <c r="BP97" s="366"/>
      <c r="BQ97" s="366"/>
      <c r="BR97" s="366"/>
      <c r="BS97" s="366"/>
      <c r="BT97" s="366"/>
      <c r="BU97" s="366"/>
      <c r="BV97" s="366"/>
      <c r="BW97" s="366"/>
      <c r="BX97" s="366"/>
      <c r="BY97" s="367"/>
      <c r="BZ97" s="367"/>
      <c r="CA97" s="367"/>
      <c r="CB97" s="367"/>
      <c r="CC97" s="44"/>
    </row>
    <row r="98" spans="1:81" s="43" customFormat="1" ht="15" customHeight="1" x14ac:dyDescent="0.2">
      <c r="A98" s="542"/>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c r="AV98" s="366"/>
      <c r="AW98" s="366"/>
      <c r="AX98" s="366"/>
      <c r="AY98" s="366"/>
      <c r="AZ98" s="366"/>
      <c r="BA98" s="366"/>
      <c r="BB98" s="366"/>
      <c r="BC98" s="366"/>
      <c r="BD98" s="366"/>
      <c r="BE98" s="366"/>
      <c r="BF98" s="366"/>
      <c r="BG98" s="366"/>
      <c r="BH98" s="366"/>
      <c r="BI98" s="366"/>
      <c r="BJ98" s="366"/>
      <c r="BK98" s="366"/>
      <c r="BL98" s="366"/>
      <c r="BM98" s="366"/>
      <c r="BN98" s="366"/>
      <c r="BO98" s="366"/>
      <c r="BP98" s="366"/>
      <c r="BQ98" s="366"/>
      <c r="BR98" s="366"/>
      <c r="BS98" s="366"/>
      <c r="BT98" s="366"/>
      <c r="BU98" s="366"/>
      <c r="BV98" s="366"/>
      <c r="BW98" s="366"/>
      <c r="BX98" s="366"/>
      <c r="BY98" s="367"/>
      <c r="BZ98" s="367"/>
      <c r="CA98" s="367"/>
      <c r="CB98" s="367"/>
      <c r="CC98" s="44"/>
    </row>
    <row r="99" spans="1:81" s="43" customFormat="1" ht="15" customHeight="1" x14ac:dyDescent="0.2">
      <c r="A99" s="543"/>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c r="AV99" s="366"/>
      <c r="AW99" s="366"/>
      <c r="AX99" s="366"/>
      <c r="AY99" s="366"/>
      <c r="AZ99" s="366"/>
      <c r="BA99" s="366"/>
      <c r="BB99" s="366"/>
      <c r="BC99" s="366"/>
      <c r="BD99" s="366"/>
      <c r="BE99" s="366"/>
      <c r="BF99" s="366"/>
      <c r="BG99" s="366"/>
      <c r="BH99" s="366"/>
      <c r="BI99" s="366"/>
      <c r="BJ99" s="366"/>
      <c r="BK99" s="366"/>
      <c r="BL99" s="366"/>
      <c r="BM99" s="366"/>
      <c r="BN99" s="366"/>
      <c r="BO99" s="366"/>
      <c r="BP99" s="366"/>
      <c r="BQ99" s="366"/>
      <c r="BR99" s="366"/>
      <c r="BS99" s="366"/>
      <c r="BT99" s="366"/>
      <c r="BU99" s="366"/>
      <c r="BV99" s="366"/>
      <c r="BW99" s="366"/>
      <c r="BX99" s="366"/>
      <c r="BY99" s="367"/>
      <c r="BZ99" s="367"/>
      <c r="CA99" s="367"/>
      <c r="CB99" s="367"/>
      <c r="CC99" s="44"/>
    </row>
    <row r="100" spans="1:81" s="43" customFormat="1" ht="15" customHeight="1" x14ac:dyDescent="0.2">
      <c r="A100" s="505"/>
      <c r="B100" s="520"/>
      <c r="C100" s="520"/>
      <c r="D100" s="520"/>
      <c r="E100" s="520"/>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c r="AV100" s="366"/>
      <c r="AW100" s="366"/>
      <c r="AX100" s="366"/>
      <c r="AY100" s="366"/>
      <c r="AZ100" s="366"/>
      <c r="BA100" s="366"/>
      <c r="BB100" s="366"/>
      <c r="BC100" s="366"/>
      <c r="BD100" s="366"/>
      <c r="BE100" s="366"/>
      <c r="BF100" s="366"/>
      <c r="BG100" s="366"/>
      <c r="BH100" s="366"/>
      <c r="BI100" s="366"/>
      <c r="BJ100" s="366"/>
      <c r="BK100" s="366"/>
      <c r="BL100" s="366"/>
      <c r="BM100" s="366"/>
      <c r="BN100" s="366"/>
      <c r="BO100" s="366"/>
      <c r="BP100" s="366"/>
      <c r="BQ100" s="366"/>
      <c r="BR100" s="366"/>
      <c r="BS100" s="366"/>
      <c r="BT100" s="366"/>
      <c r="BU100" s="366"/>
      <c r="BV100" s="366"/>
      <c r="BW100" s="366"/>
      <c r="BX100" s="366"/>
      <c r="BY100" s="367"/>
      <c r="BZ100" s="367"/>
      <c r="CA100" s="367"/>
      <c r="CB100" s="367"/>
      <c r="CC100" s="44"/>
    </row>
    <row r="101" spans="1:81" s="43" customFormat="1" ht="27.75" customHeight="1" x14ac:dyDescent="0.2">
      <c r="A101" s="536"/>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c r="AV101" s="366"/>
      <c r="AW101" s="366"/>
      <c r="AX101" s="366"/>
      <c r="AY101" s="366"/>
      <c r="AZ101" s="366"/>
      <c r="BA101" s="366"/>
      <c r="BB101" s="366"/>
      <c r="BC101" s="366"/>
      <c r="BD101" s="366"/>
      <c r="BE101" s="366"/>
      <c r="BF101" s="366"/>
      <c r="BG101" s="366"/>
      <c r="BH101" s="366"/>
      <c r="BI101" s="366"/>
      <c r="BJ101" s="366"/>
      <c r="BK101" s="366"/>
      <c r="BL101" s="366"/>
      <c r="BM101" s="366"/>
      <c r="BN101" s="366"/>
      <c r="BO101" s="366"/>
      <c r="BP101" s="366"/>
      <c r="BQ101" s="366"/>
      <c r="BR101" s="366"/>
      <c r="BS101" s="366"/>
      <c r="BT101" s="366"/>
      <c r="BU101" s="366"/>
      <c r="BV101" s="366"/>
      <c r="BW101" s="366"/>
      <c r="BX101" s="366"/>
      <c r="BY101" s="367"/>
      <c r="BZ101" s="367"/>
      <c r="CA101" s="367"/>
      <c r="CB101" s="367"/>
      <c r="CC101" s="44"/>
    </row>
    <row r="102" spans="1:81" s="43" customFormat="1" ht="27.75" customHeight="1" x14ac:dyDescent="0.2">
      <c r="A102" s="538"/>
      <c r="B102" s="526"/>
      <c r="C102" s="526"/>
      <c r="D102" s="526"/>
      <c r="E102" s="526"/>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c r="AV102" s="366"/>
      <c r="AW102" s="366"/>
      <c r="AX102" s="366"/>
      <c r="AY102" s="366"/>
      <c r="AZ102" s="366"/>
      <c r="BA102" s="366"/>
      <c r="BB102" s="366"/>
      <c r="BC102" s="366"/>
      <c r="BD102" s="366"/>
      <c r="BE102" s="366"/>
      <c r="BF102" s="366"/>
      <c r="BG102" s="366"/>
      <c r="BH102" s="366"/>
      <c r="BI102" s="366"/>
      <c r="BJ102" s="366"/>
      <c r="BK102" s="366"/>
      <c r="BL102" s="366"/>
      <c r="BM102" s="366"/>
      <c r="BN102" s="366"/>
      <c r="BO102" s="366"/>
      <c r="BP102" s="366"/>
      <c r="BQ102" s="366"/>
      <c r="BR102" s="366"/>
      <c r="BS102" s="366"/>
      <c r="BT102" s="366"/>
      <c r="BU102" s="366"/>
      <c r="BV102" s="366"/>
      <c r="BW102" s="366"/>
      <c r="BX102" s="366"/>
      <c r="BY102" s="367"/>
      <c r="BZ102" s="367"/>
      <c r="CA102" s="367"/>
      <c r="CB102" s="367"/>
      <c r="CC102" s="44"/>
    </row>
    <row r="103" spans="1:81" s="43" customFormat="1" ht="51" customHeight="1" x14ac:dyDescent="0.2">
      <c r="A103" s="540"/>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c r="AV103" s="366"/>
      <c r="AW103" s="366"/>
      <c r="AX103" s="366"/>
      <c r="AY103" s="366"/>
      <c r="AZ103" s="366"/>
      <c r="BA103" s="366"/>
      <c r="BB103" s="366"/>
      <c r="BC103" s="366"/>
      <c r="BD103" s="366"/>
      <c r="BE103" s="366"/>
      <c r="BF103" s="366"/>
      <c r="BG103" s="366"/>
      <c r="BH103" s="366"/>
      <c r="BI103" s="366"/>
      <c r="BJ103" s="366"/>
      <c r="BK103" s="366"/>
      <c r="BL103" s="366"/>
      <c r="BM103" s="366"/>
      <c r="BN103" s="366"/>
      <c r="BO103" s="366"/>
      <c r="BP103" s="366"/>
      <c r="BQ103" s="366"/>
      <c r="BR103" s="366"/>
      <c r="BS103" s="366"/>
      <c r="BT103" s="366"/>
      <c r="BU103" s="366"/>
      <c r="BV103" s="366"/>
      <c r="BW103" s="366"/>
      <c r="BX103" s="366"/>
      <c r="BY103" s="367"/>
      <c r="BZ103" s="367"/>
      <c r="CA103" s="367"/>
      <c r="CB103" s="367"/>
      <c r="CC103" s="44"/>
    </row>
    <row r="104" spans="1:81" s="43" customFormat="1" ht="16.5" customHeight="1" x14ac:dyDescent="0.2">
      <c r="A104" s="542"/>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c r="AV104" s="366"/>
      <c r="AW104" s="366"/>
      <c r="AX104" s="366"/>
      <c r="AY104" s="366"/>
      <c r="AZ104" s="366"/>
      <c r="BA104" s="366"/>
      <c r="BB104" s="366"/>
      <c r="BC104" s="366"/>
      <c r="BD104" s="366"/>
      <c r="BE104" s="366"/>
      <c r="BF104" s="366"/>
      <c r="BG104" s="366"/>
      <c r="BH104" s="366"/>
      <c r="BI104" s="366"/>
      <c r="BJ104" s="366"/>
      <c r="BK104" s="366"/>
      <c r="BL104" s="366"/>
      <c r="BM104" s="366"/>
      <c r="BN104" s="366"/>
      <c r="BO104" s="366"/>
      <c r="BP104" s="366"/>
      <c r="BQ104" s="366"/>
      <c r="BR104" s="366"/>
      <c r="BS104" s="366"/>
      <c r="BT104" s="366"/>
      <c r="BU104" s="366"/>
      <c r="BV104" s="366"/>
      <c r="BW104" s="366"/>
      <c r="BX104" s="366"/>
      <c r="BY104" s="367"/>
      <c r="BZ104" s="367"/>
      <c r="CA104" s="367"/>
      <c r="CB104" s="367"/>
      <c r="CC104" s="44"/>
    </row>
    <row r="105" spans="1:81" s="43" customFormat="1" ht="15.75" customHeight="1" x14ac:dyDescent="0.2">
      <c r="A105" s="542"/>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c r="AV105" s="366"/>
      <c r="AW105" s="366"/>
      <c r="AX105" s="366"/>
      <c r="AY105" s="366"/>
      <c r="AZ105" s="366"/>
      <c r="BA105" s="366"/>
      <c r="BB105" s="366"/>
      <c r="BC105" s="366"/>
      <c r="BD105" s="366"/>
      <c r="BE105" s="366"/>
      <c r="BF105" s="366"/>
      <c r="BG105" s="366"/>
      <c r="BH105" s="366"/>
      <c r="BI105" s="366"/>
      <c r="BJ105" s="366"/>
      <c r="BK105" s="366"/>
      <c r="BL105" s="366"/>
      <c r="BM105" s="366"/>
      <c r="BN105" s="366"/>
      <c r="BO105" s="366"/>
      <c r="BP105" s="366"/>
      <c r="BQ105" s="366"/>
      <c r="BR105" s="366"/>
      <c r="BS105" s="366"/>
      <c r="BT105" s="366"/>
      <c r="BU105" s="366"/>
      <c r="BV105" s="366"/>
      <c r="BW105" s="366"/>
      <c r="BX105" s="366"/>
      <c r="BY105" s="367"/>
      <c r="BZ105" s="367"/>
      <c r="CA105" s="367"/>
      <c r="CB105" s="367"/>
      <c r="CC105" s="44"/>
    </row>
    <row r="106" spans="1:81" s="43" customFormat="1" ht="20.25" customHeight="1" x14ac:dyDescent="0.2">
      <c r="A106" s="542"/>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c r="AV106" s="366"/>
      <c r="AW106" s="366"/>
      <c r="AX106" s="366"/>
      <c r="AY106" s="366"/>
      <c r="AZ106" s="366"/>
      <c r="BA106" s="366"/>
      <c r="BB106" s="366"/>
      <c r="BC106" s="366"/>
      <c r="BD106" s="366"/>
      <c r="BE106" s="366"/>
      <c r="BF106" s="366"/>
      <c r="BG106" s="366"/>
      <c r="BH106" s="366"/>
      <c r="BI106" s="366"/>
      <c r="BJ106" s="366"/>
      <c r="BK106" s="366"/>
      <c r="BL106" s="366"/>
      <c r="BM106" s="366"/>
      <c r="BN106" s="366"/>
      <c r="BO106" s="366"/>
      <c r="BP106" s="366"/>
      <c r="BQ106" s="366"/>
      <c r="BR106" s="366"/>
      <c r="BS106" s="366"/>
      <c r="BT106" s="366"/>
      <c r="BU106" s="366"/>
      <c r="BV106" s="366"/>
      <c r="BW106" s="366"/>
      <c r="BX106" s="366"/>
      <c r="BY106" s="367"/>
      <c r="BZ106" s="367"/>
      <c r="CA106" s="367"/>
      <c r="CB106" s="367"/>
      <c r="CC106" s="44"/>
    </row>
    <row r="107" spans="1:81" s="43" customFormat="1" ht="33" customHeight="1" x14ac:dyDescent="0.2">
      <c r="A107" s="543"/>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c r="AV107" s="366"/>
      <c r="AW107" s="366"/>
      <c r="AX107" s="366"/>
      <c r="AY107" s="366"/>
      <c r="AZ107" s="366"/>
      <c r="BA107" s="366"/>
      <c r="BB107" s="366"/>
      <c r="BC107" s="366"/>
      <c r="BD107" s="366"/>
      <c r="BE107" s="366"/>
      <c r="BF107" s="366"/>
      <c r="BG107" s="366"/>
      <c r="BH107" s="366"/>
      <c r="BI107" s="366"/>
      <c r="BJ107" s="366"/>
      <c r="BK107" s="366"/>
      <c r="BL107" s="366"/>
      <c r="BM107" s="366"/>
      <c r="BN107" s="366"/>
      <c r="BO107" s="366"/>
      <c r="BP107" s="366"/>
      <c r="BQ107" s="366"/>
      <c r="BR107" s="366"/>
      <c r="BS107" s="366"/>
      <c r="BT107" s="366"/>
      <c r="BU107" s="366"/>
      <c r="BV107" s="366"/>
      <c r="BW107" s="366"/>
      <c r="BX107" s="366"/>
      <c r="BY107" s="367"/>
      <c r="BZ107" s="367"/>
      <c r="CA107" s="367"/>
      <c r="CB107" s="367"/>
      <c r="CC107" s="44"/>
    </row>
    <row r="108" spans="1:81" s="43" customFormat="1" ht="15" customHeight="1" x14ac:dyDescent="0.2">
      <c r="A108" s="505"/>
      <c r="B108" s="520"/>
      <c r="C108" s="520"/>
      <c r="D108" s="520"/>
      <c r="E108" s="520"/>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c r="AV108" s="366"/>
      <c r="AW108" s="366"/>
      <c r="AX108" s="366"/>
      <c r="AY108" s="366"/>
      <c r="AZ108" s="366"/>
      <c r="BA108" s="366"/>
      <c r="BB108" s="366"/>
      <c r="BC108" s="366"/>
      <c r="BD108" s="366"/>
      <c r="BE108" s="366"/>
      <c r="BF108" s="366"/>
      <c r="BG108" s="366"/>
      <c r="BH108" s="366"/>
      <c r="BI108" s="366"/>
      <c r="BJ108" s="366"/>
      <c r="BK108" s="366"/>
      <c r="BL108" s="366"/>
      <c r="BM108" s="366"/>
      <c r="BN108" s="366"/>
      <c r="BO108" s="366"/>
      <c r="BP108" s="366"/>
      <c r="BQ108" s="366"/>
      <c r="BR108" s="366"/>
      <c r="BS108" s="366"/>
      <c r="BT108" s="366"/>
      <c r="BU108" s="366"/>
      <c r="BV108" s="366"/>
      <c r="BW108" s="366"/>
      <c r="BX108" s="366"/>
      <c r="BY108" s="367"/>
      <c r="BZ108" s="367"/>
      <c r="CA108" s="367"/>
      <c r="CB108" s="367"/>
      <c r="CC108" s="44"/>
    </row>
    <row r="109" spans="1:81" s="43" customFormat="1" ht="30" customHeight="1" x14ac:dyDescent="0.2">
      <c r="A109" s="536"/>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c r="AV109" s="366"/>
      <c r="AW109" s="366"/>
      <c r="AX109" s="366"/>
      <c r="AY109" s="366"/>
      <c r="AZ109" s="366"/>
      <c r="BA109" s="366"/>
      <c r="BB109" s="366"/>
      <c r="BC109" s="366"/>
      <c r="BD109" s="366"/>
      <c r="BE109" s="366"/>
      <c r="BF109" s="366"/>
      <c r="BG109" s="366"/>
      <c r="BH109" s="366"/>
      <c r="BI109" s="366"/>
      <c r="BJ109" s="366"/>
      <c r="BK109" s="366"/>
      <c r="BL109" s="366"/>
      <c r="BM109" s="366"/>
      <c r="BN109" s="366"/>
      <c r="BO109" s="366"/>
      <c r="BP109" s="366"/>
      <c r="BQ109" s="366"/>
      <c r="BR109" s="366"/>
      <c r="BS109" s="366"/>
      <c r="BT109" s="366"/>
      <c r="BU109" s="366"/>
      <c r="BV109" s="366"/>
      <c r="BW109" s="366"/>
      <c r="BX109" s="366"/>
      <c r="BY109" s="367"/>
      <c r="BZ109" s="367"/>
      <c r="CA109" s="367"/>
      <c r="CB109" s="367"/>
      <c r="CC109" s="44"/>
    </row>
    <row r="110" spans="1:81" s="43" customFormat="1" ht="30" customHeight="1" x14ac:dyDescent="0.2">
      <c r="A110" s="907"/>
      <c r="B110" s="908"/>
      <c r="C110" s="911"/>
      <c r="D110" s="888"/>
      <c r="E110" s="894"/>
      <c r="F110" s="894"/>
      <c r="G110" s="895"/>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c r="AV110" s="366"/>
      <c r="AW110" s="366"/>
      <c r="AX110" s="366"/>
      <c r="AY110" s="366"/>
      <c r="AZ110" s="366"/>
      <c r="BA110" s="366"/>
      <c r="BB110" s="366"/>
      <c r="BC110" s="366"/>
      <c r="BD110" s="366"/>
      <c r="BE110" s="366"/>
      <c r="BF110" s="366"/>
      <c r="BG110" s="366"/>
      <c r="BH110" s="366"/>
      <c r="BI110" s="366"/>
      <c r="BJ110" s="366"/>
      <c r="BK110" s="366"/>
      <c r="BL110" s="366"/>
      <c r="BM110" s="366"/>
      <c r="BN110" s="366"/>
      <c r="BO110" s="366"/>
      <c r="BP110" s="366"/>
      <c r="BQ110" s="366"/>
      <c r="BR110" s="366"/>
      <c r="BS110" s="366"/>
      <c r="BT110" s="366"/>
      <c r="BU110" s="366"/>
      <c r="BV110" s="366"/>
      <c r="BW110" s="366"/>
      <c r="BX110" s="366"/>
      <c r="BY110" s="367"/>
      <c r="BZ110" s="367"/>
      <c r="CA110" s="367"/>
      <c r="CB110" s="367"/>
      <c r="CC110" s="44"/>
    </row>
    <row r="111" spans="1:81" s="43" customFormat="1" ht="44.25" customHeight="1" x14ac:dyDescent="0.2">
      <c r="A111" s="909"/>
      <c r="B111" s="910"/>
      <c r="C111" s="912"/>
      <c r="D111" s="735"/>
      <c r="E111" s="735"/>
      <c r="F111" s="735"/>
      <c r="G111" s="897"/>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7"/>
      <c r="BZ111" s="367"/>
      <c r="CA111" s="367"/>
      <c r="CB111" s="367"/>
      <c r="CC111" s="44"/>
    </row>
    <row r="112" spans="1:81" s="43" customFormat="1" ht="21" customHeight="1" x14ac:dyDescent="0.2">
      <c r="A112" s="948"/>
      <c r="B112" s="949"/>
      <c r="C112" s="520"/>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c r="AV112" s="366"/>
      <c r="AW112" s="366"/>
      <c r="AX112" s="366"/>
      <c r="AY112" s="366"/>
      <c r="AZ112" s="366"/>
      <c r="BA112" s="366"/>
      <c r="BB112" s="366"/>
      <c r="BC112" s="366"/>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367"/>
      <c r="BZ112" s="367"/>
      <c r="CA112" s="367"/>
      <c r="CB112" s="367"/>
      <c r="CC112" s="44"/>
    </row>
    <row r="113" spans="1:91" s="49" customFormat="1" ht="24.75" customHeight="1" x14ac:dyDescent="0.2">
      <c r="A113" s="946"/>
      <c r="B113" s="947"/>
      <c r="C113" s="380"/>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c r="AV113" s="366"/>
      <c r="AW113" s="366"/>
      <c r="AX113" s="366"/>
      <c r="AY113" s="366"/>
      <c r="AZ113" s="366"/>
      <c r="BA113" s="366"/>
      <c r="BB113" s="366"/>
      <c r="BC113" s="366"/>
      <c r="BD113" s="366"/>
      <c r="BE113" s="366"/>
      <c r="BF113" s="366"/>
      <c r="BG113" s="366"/>
      <c r="BH113" s="366"/>
      <c r="BI113" s="366"/>
      <c r="BJ113" s="366"/>
      <c r="BK113" s="366"/>
      <c r="BL113" s="366"/>
      <c r="BM113" s="366"/>
      <c r="BN113" s="366"/>
      <c r="BO113" s="366"/>
      <c r="BP113" s="366"/>
      <c r="BQ113" s="366"/>
      <c r="BR113" s="366"/>
      <c r="BS113" s="366"/>
      <c r="BT113" s="366"/>
      <c r="BU113" s="366"/>
      <c r="BV113" s="366"/>
      <c r="BW113" s="366"/>
      <c r="BX113" s="366"/>
      <c r="BY113" s="367"/>
      <c r="BZ113" s="367"/>
      <c r="CA113" s="367"/>
      <c r="CB113" s="367"/>
      <c r="CC113" s="62"/>
    </row>
    <row r="114" spans="1:91" s="49" customFormat="1" ht="17.25" customHeight="1" x14ac:dyDescent="0.2">
      <c r="A114" s="521"/>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c r="AV114" s="366"/>
      <c r="AW114" s="366"/>
      <c r="AX114" s="366"/>
      <c r="AY114" s="366"/>
      <c r="AZ114" s="366"/>
      <c r="BA114" s="366"/>
      <c r="BB114" s="366"/>
      <c r="BC114" s="366"/>
      <c r="BD114" s="366"/>
      <c r="BE114" s="366"/>
      <c r="BF114" s="366"/>
      <c r="BG114" s="366"/>
      <c r="BH114" s="366"/>
      <c r="BI114" s="366"/>
      <c r="BJ114" s="366"/>
      <c r="BK114" s="366"/>
      <c r="BL114" s="366"/>
      <c r="BM114" s="366"/>
      <c r="BN114" s="366"/>
      <c r="BO114" s="366"/>
      <c r="BP114" s="366"/>
      <c r="BQ114" s="366"/>
      <c r="BR114" s="366"/>
      <c r="BS114" s="366"/>
      <c r="BT114" s="366"/>
      <c r="BU114" s="366"/>
      <c r="BV114" s="366"/>
      <c r="BW114" s="366"/>
      <c r="BX114" s="366"/>
      <c r="BY114" s="367"/>
      <c r="BZ114" s="367"/>
      <c r="CA114" s="367"/>
      <c r="CB114" s="367"/>
      <c r="CC114" s="62"/>
    </row>
    <row r="115" spans="1:91" s="49" customFormat="1" ht="57" customHeight="1" x14ac:dyDescent="0.2">
      <c r="A115" s="907"/>
      <c r="B115" s="919"/>
      <c r="C115" s="908"/>
      <c r="D115" s="911"/>
      <c r="E115" s="888"/>
      <c r="F115" s="894"/>
      <c r="G115" s="894"/>
      <c r="H115" s="895"/>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c r="AV115" s="366"/>
      <c r="AW115" s="366"/>
      <c r="AX115" s="366"/>
      <c r="AY115" s="366"/>
      <c r="AZ115" s="366"/>
      <c r="BA115" s="366"/>
      <c r="BB115" s="366"/>
      <c r="BC115" s="366"/>
      <c r="BD115" s="366"/>
      <c r="BE115" s="366"/>
      <c r="BF115" s="366"/>
      <c r="BG115" s="366"/>
      <c r="BH115" s="366"/>
      <c r="BI115" s="366"/>
      <c r="BJ115" s="366"/>
      <c r="BK115" s="366"/>
      <c r="BL115" s="366"/>
      <c r="BM115" s="366"/>
      <c r="BN115" s="366"/>
      <c r="BO115" s="366"/>
      <c r="BP115" s="366"/>
      <c r="BQ115" s="366"/>
      <c r="BR115" s="366"/>
      <c r="BS115" s="366"/>
      <c r="BT115" s="366"/>
      <c r="BU115" s="366"/>
      <c r="BV115" s="366"/>
      <c r="BW115" s="366"/>
      <c r="BX115" s="366"/>
      <c r="BY115" s="367"/>
      <c r="BZ115" s="367"/>
      <c r="CA115" s="367"/>
      <c r="CB115" s="367"/>
      <c r="CC115" s="62"/>
      <c r="CD115" s="62"/>
    </row>
    <row r="116" spans="1:91" s="49" customFormat="1" ht="15" customHeight="1" x14ac:dyDescent="0.2">
      <c r="A116" s="909"/>
      <c r="B116" s="920"/>
      <c r="C116" s="910"/>
      <c r="D116" s="912"/>
      <c r="E116" s="735"/>
      <c r="F116" s="735"/>
      <c r="G116" s="735"/>
      <c r="H116" s="897"/>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c r="AV116" s="366"/>
      <c r="AW116" s="366"/>
      <c r="AX116" s="366"/>
      <c r="AY116" s="366"/>
      <c r="AZ116" s="366"/>
      <c r="BA116" s="366"/>
      <c r="BB116" s="366"/>
      <c r="BC116" s="366"/>
      <c r="BD116" s="366"/>
      <c r="BE116" s="366"/>
      <c r="BF116" s="366"/>
      <c r="BG116" s="366"/>
      <c r="BH116" s="366"/>
      <c r="BI116" s="366"/>
      <c r="BJ116" s="366"/>
      <c r="BK116" s="366"/>
      <c r="BL116" s="366"/>
      <c r="BM116" s="366"/>
      <c r="BN116" s="366"/>
      <c r="BO116" s="366"/>
      <c r="BP116" s="366"/>
      <c r="BQ116" s="366"/>
      <c r="BR116" s="366"/>
      <c r="BS116" s="366"/>
      <c r="BT116" s="366"/>
      <c r="BU116" s="366"/>
      <c r="BV116" s="366"/>
      <c r="BW116" s="366"/>
      <c r="BX116" s="366"/>
      <c r="BY116" s="367"/>
      <c r="BZ116" s="367"/>
      <c r="CA116" s="367"/>
      <c r="CB116" s="367"/>
      <c r="CC116" s="62"/>
      <c r="CD116" s="62"/>
    </row>
    <row r="117" spans="1:91" s="49" customFormat="1" ht="15" customHeight="1" x14ac:dyDescent="0.2">
      <c r="A117" s="548"/>
      <c r="B117" s="549"/>
      <c r="C117" s="550"/>
      <c r="D117" s="520"/>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c r="AV117" s="366"/>
      <c r="AW117" s="366"/>
      <c r="AX117" s="366"/>
      <c r="AY117" s="366"/>
      <c r="AZ117" s="366"/>
      <c r="BA117" s="366"/>
      <c r="BB117" s="366"/>
      <c r="BC117" s="366"/>
      <c r="BD117" s="366"/>
      <c r="BE117" s="366"/>
      <c r="BF117" s="366"/>
      <c r="BG117" s="366"/>
      <c r="BH117" s="366"/>
      <c r="BI117" s="366"/>
      <c r="BJ117" s="366"/>
      <c r="BK117" s="366"/>
      <c r="BL117" s="366"/>
      <c r="BM117" s="366"/>
      <c r="BN117" s="366"/>
      <c r="BO117" s="366"/>
      <c r="BP117" s="366"/>
      <c r="BQ117" s="366"/>
      <c r="BR117" s="366"/>
      <c r="BS117" s="366"/>
      <c r="BT117" s="366"/>
      <c r="BU117" s="366"/>
      <c r="BV117" s="366"/>
      <c r="BW117" s="366"/>
      <c r="BX117" s="366"/>
      <c r="BY117" s="367"/>
      <c r="BZ117" s="367"/>
      <c r="CA117" s="367"/>
      <c r="CB117" s="367"/>
      <c r="CC117" s="62"/>
      <c r="CD117" s="62"/>
    </row>
    <row r="118" spans="1:91" s="129" customFormat="1" ht="15" customHeight="1" x14ac:dyDescent="0.2">
      <c r="A118" s="548"/>
      <c r="B118" s="549"/>
      <c r="C118" s="550"/>
      <c r="D118" s="520"/>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c r="AV118" s="366"/>
      <c r="AW118" s="366"/>
      <c r="AX118" s="366"/>
      <c r="AY118" s="366"/>
      <c r="AZ118" s="366"/>
      <c r="BA118" s="366"/>
      <c r="BB118" s="366"/>
      <c r="BC118" s="366"/>
      <c r="BD118" s="366"/>
      <c r="BE118" s="366"/>
      <c r="BF118" s="366"/>
      <c r="BG118" s="366"/>
      <c r="BH118" s="366"/>
      <c r="BI118" s="366"/>
      <c r="BJ118" s="366"/>
      <c r="BK118" s="366"/>
      <c r="BL118" s="366"/>
      <c r="BM118" s="366"/>
      <c r="BN118" s="366"/>
      <c r="BO118" s="366"/>
      <c r="BP118" s="366"/>
      <c r="BQ118" s="366"/>
      <c r="BR118" s="366"/>
      <c r="BS118" s="366"/>
      <c r="BT118" s="366"/>
      <c r="BU118" s="366"/>
      <c r="BV118" s="366"/>
      <c r="BW118" s="366"/>
      <c r="BX118" s="366"/>
      <c r="BY118" s="367"/>
      <c r="BZ118" s="367"/>
      <c r="CA118" s="367"/>
      <c r="CB118" s="367"/>
      <c r="CC118" s="62"/>
      <c r="CD118" s="62"/>
      <c r="CE118" s="49"/>
      <c r="CF118" s="49"/>
      <c r="CG118" s="49"/>
      <c r="CH118" s="49"/>
      <c r="CI118" s="49"/>
      <c r="CJ118" s="49"/>
      <c r="CK118" s="49"/>
      <c r="CL118" s="49"/>
      <c r="CM118" s="49"/>
    </row>
    <row r="119" spans="1:91" s="43" customFormat="1" ht="30" customHeight="1" x14ac:dyDescent="0.2">
      <c r="A119" s="373"/>
      <c r="B119" s="551"/>
      <c r="C119" s="552"/>
      <c r="D119" s="553"/>
      <c r="E119" s="554"/>
      <c r="F119" s="555"/>
      <c r="G119" s="556"/>
      <c r="H119" s="557"/>
      <c r="I119" s="558"/>
      <c r="J119" s="558"/>
      <c r="K119" s="558"/>
      <c r="L119" s="559"/>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F119" s="366"/>
      <c r="BG119" s="366"/>
      <c r="BH119" s="366"/>
      <c r="BI119" s="366"/>
      <c r="BJ119" s="366"/>
      <c r="BK119" s="366"/>
      <c r="BL119" s="366"/>
      <c r="BM119" s="366"/>
      <c r="BN119" s="366"/>
      <c r="BO119" s="366"/>
      <c r="BP119" s="366"/>
      <c r="BQ119" s="366"/>
      <c r="BR119" s="366"/>
      <c r="BS119" s="366"/>
      <c r="BT119" s="366"/>
      <c r="BU119" s="366"/>
      <c r="BV119" s="366"/>
      <c r="BW119" s="366"/>
      <c r="BX119" s="366"/>
      <c r="BY119" s="367"/>
      <c r="BZ119" s="367"/>
      <c r="CA119" s="367"/>
      <c r="CB119" s="367"/>
      <c r="CC119" s="44"/>
    </row>
    <row r="120" spans="1:91" s="43" customFormat="1" ht="49.5" customHeight="1" x14ac:dyDescent="0.2">
      <c r="A120" s="872"/>
      <c r="B120" s="895"/>
      <c r="C120" s="898"/>
      <c r="D120" s="898"/>
      <c r="E120" s="898"/>
      <c r="F120" s="898"/>
      <c r="G120" s="945"/>
      <c r="H120" s="889"/>
      <c r="I120" s="899"/>
      <c r="J120" s="899"/>
      <c r="K120" s="898"/>
      <c r="L120" s="941"/>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c r="AI120" s="366"/>
      <c r="AJ120" s="366"/>
      <c r="AK120" s="366"/>
      <c r="AL120" s="366"/>
      <c r="AM120" s="366"/>
      <c r="AN120" s="366"/>
      <c r="AO120" s="366"/>
      <c r="AP120" s="366"/>
      <c r="AQ120" s="366"/>
      <c r="AR120" s="366"/>
      <c r="AS120" s="366"/>
      <c r="AT120" s="366"/>
      <c r="AU120" s="366"/>
      <c r="AV120" s="366"/>
      <c r="AW120" s="366"/>
      <c r="AX120" s="366"/>
      <c r="AY120" s="366"/>
      <c r="AZ120" s="366"/>
      <c r="BA120" s="366"/>
      <c r="BB120" s="366"/>
      <c r="BC120" s="366"/>
      <c r="BD120" s="366"/>
      <c r="BE120" s="366"/>
      <c r="BF120" s="366"/>
      <c r="BG120" s="366"/>
      <c r="BH120" s="366"/>
      <c r="BI120" s="366"/>
      <c r="BJ120" s="366"/>
      <c r="BK120" s="366"/>
      <c r="BL120" s="366"/>
      <c r="BM120" s="366"/>
      <c r="BN120" s="366"/>
      <c r="BO120" s="366"/>
      <c r="BP120" s="366"/>
      <c r="BQ120" s="366"/>
      <c r="BR120" s="366"/>
      <c r="BS120" s="366"/>
      <c r="BT120" s="366"/>
      <c r="BU120" s="366"/>
      <c r="BV120" s="366"/>
      <c r="BW120" s="366"/>
      <c r="BX120" s="366"/>
      <c r="BY120" s="367"/>
      <c r="BZ120" s="367"/>
      <c r="CA120" s="367"/>
      <c r="CB120" s="367"/>
      <c r="CC120" s="44"/>
    </row>
    <row r="121" spans="1:91" s="43" customFormat="1" ht="15" customHeight="1" x14ac:dyDescent="0.2">
      <c r="A121" s="921"/>
      <c r="B121" s="897"/>
      <c r="C121" s="562"/>
      <c r="D121" s="525"/>
      <c r="E121" s="729"/>
      <c r="F121" s="898"/>
      <c r="G121" s="945"/>
      <c r="H121" s="729"/>
      <c r="I121" s="735"/>
      <c r="J121" s="735"/>
      <c r="K121" s="898"/>
      <c r="L121" s="942"/>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c r="BG121" s="366"/>
      <c r="BH121" s="366"/>
      <c r="BI121" s="366"/>
      <c r="BJ121" s="366"/>
      <c r="BK121" s="366"/>
      <c r="BL121" s="366"/>
      <c r="BM121" s="366"/>
      <c r="BN121" s="366"/>
      <c r="BO121" s="366"/>
      <c r="BP121" s="366"/>
      <c r="BQ121" s="366"/>
      <c r="BR121" s="366"/>
      <c r="BS121" s="366"/>
      <c r="BT121" s="366"/>
      <c r="BU121" s="366"/>
      <c r="BV121" s="366"/>
      <c r="BW121" s="366"/>
      <c r="BX121" s="366"/>
      <c r="BY121" s="367"/>
      <c r="BZ121" s="367"/>
      <c r="CA121" s="367"/>
      <c r="CB121" s="367"/>
      <c r="CC121" s="44"/>
    </row>
    <row r="122" spans="1:91" s="43" customFormat="1" ht="34.5" customHeight="1" x14ac:dyDescent="0.2">
      <c r="A122" s="563"/>
      <c r="B122" s="564"/>
      <c r="C122" s="565"/>
      <c r="D122" s="566"/>
      <c r="E122" s="567"/>
      <c r="F122" s="566"/>
      <c r="G122" s="568"/>
      <c r="H122" s="567"/>
      <c r="I122" s="566"/>
      <c r="J122" s="566"/>
      <c r="K122" s="566"/>
      <c r="L122" s="567"/>
      <c r="M122" s="569"/>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c r="BG122" s="366"/>
      <c r="BH122" s="366"/>
      <c r="BI122" s="366"/>
      <c r="BJ122" s="366"/>
      <c r="BK122" s="366"/>
      <c r="BL122" s="366"/>
      <c r="BM122" s="366"/>
      <c r="BN122" s="366"/>
      <c r="BO122" s="366"/>
      <c r="BP122" s="366"/>
      <c r="BQ122" s="366"/>
      <c r="BR122" s="366"/>
      <c r="BS122" s="366"/>
      <c r="BT122" s="366"/>
      <c r="BU122" s="366"/>
      <c r="BV122" s="366"/>
      <c r="BW122" s="366"/>
      <c r="BX122" s="366"/>
      <c r="BY122" s="367"/>
      <c r="BZ122" s="367"/>
      <c r="CA122" s="367"/>
      <c r="CB122" s="367"/>
      <c r="CC122" s="44"/>
    </row>
    <row r="123" spans="1:91" s="43" customFormat="1" ht="22.5" customHeight="1" x14ac:dyDescent="0.2">
      <c r="A123" s="570"/>
      <c r="B123" s="392"/>
      <c r="C123" s="396"/>
      <c r="D123" s="408"/>
      <c r="E123" s="402"/>
      <c r="F123" s="408"/>
      <c r="G123" s="571"/>
      <c r="H123" s="402"/>
      <c r="I123" s="408"/>
      <c r="J123" s="408"/>
      <c r="K123" s="408"/>
      <c r="L123" s="402"/>
      <c r="M123" s="569"/>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366"/>
      <c r="AW123" s="366"/>
      <c r="AX123" s="366"/>
      <c r="AY123" s="366"/>
      <c r="AZ123" s="366"/>
      <c r="BA123" s="366"/>
      <c r="BB123" s="366"/>
      <c r="BC123" s="366"/>
      <c r="BD123" s="366"/>
      <c r="BE123" s="366"/>
      <c r="BF123" s="366"/>
      <c r="BG123" s="366"/>
      <c r="BH123" s="366"/>
      <c r="BI123" s="366"/>
      <c r="BJ123" s="366"/>
      <c r="BK123" s="366"/>
      <c r="BL123" s="366"/>
      <c r="BM123" s="366"/>
      <c r="BN123" s="366"/>
      <c r="BO123" s="366"/>
      <c r="BP123" s="366"/>
      <c r="BQ123" s="366"/>
      <c r="BR123" s="366"/>
      <c r="BS123" s="366"/>
      <c r="BT123" s="366"/>
      <c r="BU123" s="366"/>
      <c r="BV123" s="366"/>
      <c r="BW123" s="366"/>
      <c r="BX123" s="366"/>
      <c r="BY123" s="367"/>
      <c r="BZ123" s="367"/>
      <c r="CA123" s="367"/>
      <c r="CB123" s="367"/>
      <c r="CC123" s="44"/>
    </row>
    <row r="124" spans="1:91" s="43" customFormat="1" ht="14.25" x14ac:dyDescent="0.2">
      <c r="A124" s="572"/>
      <c r="B124" s="417"/>
      <c r="C124" s="498"/>
      <c r="D124" s="425"/>
      <c r="E124" s="499"/>
      <c r="F124" s="425"/>
      <c r="G124" s="573"/>
      <c r="H124" s="499"/>
      <c r="I124" s="425"/>
      <c r="J124" s="425"/>
      <c r="K124" s="425"/>
      <c r="L124" s="499"/>
      <c r="M124" s="569"/>
      <c r="N124" s="366"/>
      <c r="O124" s="366"/>
      <c r="P124" s="366"/>
      <c r="Q124" s="366"/>
      <c r="R124" s="366"/>
      <c r="S124" s="366"/>
      <c r="T124" s="366"/>
      <c r="U124" s="366"/>
      <c r="V124" s="366"/>
      <c r="W124" s="366"/>
      <c r="X124" s="366"/>
      <c r="Y124" s="366"/>
      <c r="Z124" s="366"/>
      <c r="AA124" s="366"/>
      <c r="AB124" s="366"/>
      <c r="AC124" s="366"/>
      <c r="AD124" s="366"/>
      <c r="AE124" s="366"/>
      <c r="AF124" s="366"/>
      <c r="AG124" s="366"/>
      <c r="AH124" s="366"/>
      <c r="AI124" s="366"/>
      <c r="AJ124" s="366"/>
      <c r="AK124" s="366"/>
      <c r="AL124" s="366"/>
      <c r="AM124" s="366"/>
      <c r="AN124" s="366"/>
      <c r="AO124" s="366"/>
      <c r="AP124" s="366"/>
      <c r="AQ124" s="366"/>
      <c r="AR124" s="366"/>
      <c r="AS124" s="366"/>
      <c r="AT124" s="366"/>
      <c r="AU124" s="366"/>
      <c r="AV124" s="366"/>
      <c r="AW124" s="366"/>
      <c r="AX124" s="366"/>
      <c r="AY124" s="366"/>
      <c r="AZ124" s="366"/>
      <c r="BA124" s="366"/>
      <c r="BB124" s="366"/>
      <c r="BC124" s="366"/>
      <c r="BD124" s="366"/>
      <c r="BE124" s="366"/>
      <c r="BF124" s="366"/>
      <c r="BG124" s="366"/>
      <c r="BH124" s="366"/>
      <c r="BI124" s="366"/>
      <c r="BJ124" s="366"/>
      <c r="BK124" s="366"/>
      <c r="BL124" s="366"/>
      <c r="BM124" s="366"/>
      <c r="BN124" s="366"/>
      <c r="BO124" s="366"/>
      <c r="BP124" s="366"/>
      <c r="BQ124" s="366"/>
      <c r="BR124" s="366"/>
      <c r="BS124" s="366"/>
      <c r="BT124" s="366"/>
      <c r="BU124" s="366"/>
      <c r="BV124" s="366"/>
      <c r="BW124" s="366"/>
      <c r="BX124" s="366"/>
      <c r="BY124" s="367"/>
      <c r="BZ124" s="367"/>
      <c r="CA124" s="367"/>
      <c r="CB124" s="367"/>
      <c r="CC124" s="44"/>
    </row>
    <row r="125" spans="1:91" s="43" customFormat="1" ht="14.25" customHeight="1" x14ac:dyDescent="0.2">
      <c r="A125" s="536"/>
      <c r="B125" s="547"/>
      <c r="C125" s="547"/>
      <c r="D125" s="547"/>
      <c r="E125" s="547"/>
      <c r="F125" s="547"/>
      <c r="G125" s="547"/>
      <c r="H125" s="547"/>
      <c r="I125" s="547"/>
      <c r="J125" s="547"/>
      <c r="K125" s="547"/>
      <c r="L125" s="547"/>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c r="AI125" s="366"/>
      <c r="AJ125" s="366"/>
      <c r="AK125" s="366"/>
      <c r="AL125" s="366"/>
      <c r="AM125" s="366"/>
      <c r="AN125" s="366"/>
      <c r="AO125" s="366"/>
      <c r="AP125" s="366"/>
      <c r="AQ125" s="366"/>
      <c r="AR125" s="366"/>
      <c r="AS125" s="366"/>
      <c r="AT125" s="366"/>
      <c r="AU125" s="366"/>
      <c r="AV125" s="366"/>
      <c r="AW125" s="366"/>
      <c r="AX125" s="366"/>
      <c r="AY125" s="366"/>
      <c r="AZ125" s="366"/>
      <c r="BA125" s="366"/>
      <c r="BB125" s="366"/>
      <c r="BC125" s="366"/>
      <c r="BD125" s="366"/>
      <c r="BE125" s="366"/>
      <c r="BF125" s="366"/>
      <c r="BG125" s="366"/>
      <c r="BH125" s="366"/>
      <c r="BI125" s="366"/>
      <c r="BJ125" s="366"/>
      <c r="BK125" s="366"/>
      <c r="BL125" s="366"/>
      <c r="BM125" s="366"/>
      <c r="BN125" s="366"/>
      <c r="BO125" s="366"/>
      <c r="BP125" s="366"/>
      <c r="BQ125" s="366"/>
      <c r="BR125" s="366"/>
      <c r="BS125" s="366"/>
      <c r="BT125" s="366"/>
      <c r="BU125" s="366"/>
      <c r="BV125" s="366"/>
      <c r="BW125" s="366"/>
      <c r="BX125" s="366"/>
      <c r="BY125" s="367"/>
      <c r="BZ125" s="367"/>
      <c r="CA125" s="367"/>
      <c r="CB125" s="367"/>
      <c r="CC125" s="44"/>
    </row>
    <row r="126" spans="1:91" s="43" customFormat="1" ht="23.25" customHeight="1" x14ac:dyDescent="0.2">
      <c r="A126" s="872"/>
      <c r="B126" s="895"/>
      <c r="C126" s="886"/>
      <c r="D126" s="943"/>
      <c r="E126" s="944"/>
      <c r="F126" s="943"/>
      <c r="G126" s="944"/>
      <c r="H126" s="943"/>
      <c r="I126" s="944"/>
      <c r="J126" s="943"/>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c r="AV126" s="366"/>
      <c r="AW126" s="366"/>
      <c r="AX126" s="366"/>
      <c r="AY126" s="366"/>
      <c r="AZ126" s="366"/>
      <c r="BA126" s="366"/>
      <c r="BB126" s="366"/>
      <c r="BC126" s="366"/>
      <c r="BD126" s="366"/>
      <c r="BE126" s="366"/>
      <c r="BF126" s="366"/>
      <c r="BG126" s="366"/>
      <c r="BH126" s="366"/>
      <c r="BI126" s="366"/>
      <c r="BJ126" s="366"/>
      <c r="BK126" s="366"/>
      <c r="BL126" s="366"/>
      <c r="BM126" s="366"/>
      <c r="BN126" s="366"/>
      <c r="BO126" s="366"/>
      <c r="BP126" s="366"/>
      <c r="BQ126" s="366"/>
      <c r="BR126" s="366"/>
      <c r="BS126" s="366"/>
      <c r="BT126" s="366"/>
      <c r="BU126" s="366"/>
      <c r="BV126" s="366"/>
      <c r="BW126" s="366"/>
      <c r="BX126" s="366"/>
      <c r="BY126" s="367"/>
      <c r="BZ126" s="367"/>
      <c r="CA126" s="367"/>
      <c r="CB126" s="367"/>
      <c r="CC126" s="44"/>
    </row>
    <row r="127" spans="1:91" s="43" customFormat="1" ht="18" customHeight="1" x14ac:dyDescent="0.2">
      <c r="A127" s="921"/>
      <c r="B127" s="897"/>
      <c r="C127" s="735"/>
      <c r="D127" s="574"/>
      <c r="E127" s="729"/>
      <c r="F127" s="739"/>
      <c r="G127" s="576"/>
      <c r="H127" s="574"/>
      <c r="I127" s="729"/>
      <c r="J127" s="574"/>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c r="AV127" s="366"/>
      <c r="AW127" s="366"/>
      <c r="AX127" s="366"/>
      <c r="AY127" s="366"/>
      <c r="AZ127" s="366"/>
      <c r="BA127" s="366"/>
      <c r="BB127" s="366"/>
      <c r="BC127" s="366"/>
      <c r="BD127" s="366"/>
      <c r="BE127" s="366"/>
      <c r="BF127" s="366"/>
      <c r="BG127" s="366"/>
      <c r="BH127" s="366"/>
      <c r="BI127" s="366"/>
      <c r="BJ127" s="366"/>
      <c r="BK127" s="366"/>
      <c r="BL127" s="366"/>
      <c r="BM127" s="366"/>
      <c r="BN127" s="366"/>
      <c r="BO127" s="366"/>
      <c r="BP127" s="366"/>
      <c r="BQ127" s="366"/>
      <c r="BR127" s="366"/>
      <c r="BS127" s="366"/>
      <c r="BT127" s="366"/>
      <c r="BU127" s="366"/>
      <c r="BV127" s="366"/>
      <c r="BW127" s="366"/>
      <c r="BX127" s="366"/>
      <c r="BY127" s="367"/>
      <c r="BZ127" s="367"/>
      <c r="CA127" s="367"/>
      <c r="CB127" s="367"/>
      <c r="CC127" s="44"/>
    </row>
    <row r="128" spans="1:91" s="43" customFormat="1" ht="15" customHeight="1" x14ac:dyDescent="0.2">
      <c r="A128" s="895"/>
      <c r="B128" s="563"/>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c r="AV128" s="366"/>
      <c r="AW128" s="366"/>
      <c r="AX128" s="366"/>
      <c r="AY128" s="366"/>
      <c r="AZ128" s="366"/>
      <c r="BA128" s="366"/>
      <c r="BB128" s="366"/>
      <c r="BC128" s="366"/>
      <c r="BD128" s="366"/>
      <c r="BE128" s="366"/>
      <c r="BF128" s="366"/>
      <c r="BG128" s="366"/>
      <c r="BH128" s="366"/>
      <c r="BI128" s="366"/>
      <c r="BJ128" s="366"/>
      <c r="BK128" s="366"/>
      <c r="BL128" s="366"/>
      <c r="BM128" s="366"/>
      <c r="BN128" s="366"/>
      <c r="BO128" s="366"/>
      <c r="BP128" s="366"/>
      <c r="BQ128" s="366"/>
      <c r="BR128" s="366"/>
      <c r="BS128" s="366"/>
      <c r="BT128" s="366"/>
      <c r="BU128" s="366"/>
      <c r="BV128" s="366"/>
      <c r="BW128" s="366"/>
      <c r="BX128" s="366"/>
      <c r="BY128" s="367"/>
      <c r="BZ128" s="367"/>
      <c r="CA128" s="367"/>
      <c r="CB128" s="367"/>
      <c r="CC128" s="44"/>
    </row>
    <row r="129" spans="1:81" s="43" customFormat="1" ht="15" customHeight="1" x14ac:dyDescent="0.2">
      <c r="A129" s="896"/>
      <c r="B129" s="570"/>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c r="AV129" s="366"/>
      <c r="AW129" s="366"/>
      <c r="AX129" s="366"/>
      <c r="AY129" s="366"/>
      <c r="AZ129" s="366"/>
      <c r="BA129" s="366"/>
      <c r="BB129" s="366"/>
      <c r="BC129" s="366"/>
      <c r="BD129" s="366"/>
      <c r="BE129" s="366"/>
      <c r="BF129" s="366"/>
      <c r="BG129" s="366"/>
      <c r="BH129" s="366"/>
      <c r="BI129" s="366"/>
      <c r="BJ129" s="366"/>
      <c r="BK129" s="366"/>
      <c r="BL129" s="366"/>
      <c r="BM129" s="366"/>
      <c r="BN129" s="366"/>
      <c r="BO129" s="366"/>
      <c r="BP129" s="366"/>
      <c r="BQ129" s="366"/>
      <c r="BR129" s="366"/>
      <c r="BS129" s="366"/>
      <c r="BT129" s="366"/>
      <c r="BU129" s="366"/>
      <c r="BV129" s="366"/>
      <c r="BW129" s="366"/>
      <c r="BX129" s="366"/>
      <c r="BY129" s="367"/>
      <c r="BZ129" s="367"/>
      <c r="CA129" s="367"/>
      <c r="CB129" s="367"/>
      <c r="CC129" s="44"/>
    </row>
    <row r="130" spans="1:81" s="43" customFormat="1" ht="23.25" customHeight="1" x14ac:dyDescent="0.2">
      <c r="A130" s="896"/>
      <c r="B130" s="570"/>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c r="AV130" s="366"/>
      <c r="AW130" s="366"/>
      <c r="AX130" s="366"/>
      <c r="AY130" s="366"/>
      <c r="AZ130" s="366"/>
      <c r="BA130" s="366"/>
      <c r="BB130" s="366"/>
      <c r="BC130" s="366"/>
      <c r="BD130" s="366"/>
      <c r="BE130" s="366"/>
      <c r="BF130" s="366"/>
      <c r="BG130" s="366"/>
      <c r="BH130" s="366"/>
      <c r="BI130" s="366"/>
      <c r="BJ130" s="366"/>
      <c r="BK130" s="366"/>
      <c r="BL130" s="366"/>
      <c r="BM130" s="366"/>
      <c r="BN130" s="366"/>
      <c r="BO130" s="366"/>
      <c r="BP130" s="366"/>
      <c r="BQ130" s="366"/>
      <c r="BR130" s="366"/>
      <c r="BS130" s="366"/>
      <c r="BT130" s="366"/>
      <c r="BU130" s="366"/>
      <c r="BV130" s="366"/>
      <c r="BW130" s="366"/>
      <c r="BX130" s="366"/>
      <c r="BY130" s="367"/>
      <c r="BZ130" s="367"/>
      <c r="CA130" s="367"/>
      <c r="CB130" s="367"/>
      <c r="CC130" s="44"/>
    </row>
    <row r="131" spans="1:81" s="43" customFormat="1" ht="27" customHeight="1" x14ac:dyDescent="0.2">
      <c r="A131" s="897"/>
      <c r="B131" s="570"/>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c r="AV131" s="366"/>
      <c r="AW131" s="366"/>
      <c r="AX131" s="366"/>
      <c r="AY131" s="366"/>
      <c r="AZ131" s="366"/>
      <c r="BA131" s="366"/>
      <c r="BB131" s="366"/>
      <c r="BC131" s="366"/>
      <c r="BD131" s="366"/>
      <c r="BE131" s="366"/>
      <c r="BF131" s="366"/>
      <c r="BG131" s="366"/>
      <c r="BH131" s="366"/>
      <c r="BI131" s="366"/>
      <c r="BJ131" s="366"/>
      <c r="BK131" s="366"/>
      <c r="BL131" s="366"/>
      <c r="BM131" s="366"/>
      <c r="BN131" s="366"/>
      <c r="BO131" s="366"/>
      <c r="BP131" s="366"/>
      <c r="BQ131" s="366"/>
      <c r="BR131" s="366"/>
      <c r="BS131" s="366"/>
      <c r="BT131" s="366"/>
      <c r="BU131" s="366"/>
      <c r="BV131" s="366"/>
      <c r="BW131" s="366"/>
      <c r="BX131" s="366"/>
      <c r="BY131" s="367"/>
      <c r="BZ131" s="367"/>
      <c r="CA131" s="367"/>
      <c r="CB131" s="367"/>
      <c r="CC131" s="44"/>
    </row>
    <row r="132" spans="1:81" s="43" customFormat="1" ht="15" customHeight="1" x14ac:dyDescent="0.2">
      <c r="A132" s="898"/>
      <c r="B132" s="563"/>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c r="AV132" s="366"/>
      <c r="AW132" s="366"/>
      <c r="AX132" s="366"/>
      <c r="AY132" s="366"/>
      <c r="AZ132" s="366"/>
      <c r="BA132" s="366"/>
      <c r="BB132" s="366"/>
      <c r="BC132" s="366"/>
      <c r="BD132" s="366"/>
      <c r="BE132" s="366"/>
      <c r="BF132" s="366"/>
      <c r="BG132" s="366"/>
      <c r="BH132" s="366"/>
      <c r="BI132" s="366"/>
      <c r="BJ132" s="366"/>
      <c r="BK132" s="366"/>
      <c r="BL132" s="366"/>
      <c r="BM132" s="366"/>
      <c r="BN132" s="366"/>
      <c r="BO132" s="366"/>
      <c r="BP132" s="366"/>
      <c r="BQ132" s="366"/>
      <c r="BR132" s="366"/>
      <c r="BS132" s="366"/>
      <c r="BT132" s="366"/>
      <c r="BU132" s="366"/>
      <c r="BV132" s="366"/>
      <c r="BW132" s="366"/>
      <c r="BX132" s="366"/>
      <c r="BY132" s="367"/>
      <c r="BZ132" s="367"/>
      <c r="CA132" s="367"/>
      <c r="CB132" s="367"/>
      <c r="CC132" s="44"/>
    </row>
    <row r="133" spans="1:81" s="43" customFormat="1" ht="19.5" customHeight="1" x14ac:dyDescent="0.2">
      <c r="A133" s="899"/>
      <c r="B133" s="570"/>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c r="AV133" s="366"/>
      <c r="AW133" s="366"/>
      <c r="AX133" s="366"/>
      <c r="AY133" s="366"/>
      <c r="AZ133" s="366"/>
      <c r="BA133" s="366"/>
      <c r="BB133" s="366"/>
      <c r="BC133" s="366"/>
      <c r="BD133" s="366"/>
      <c r="BE133" s="366"/>
      <c r="BF133" s="366"/>
      <c r="BG133" s="366"/>
      <c r="BH133" s="366"/>
      <c r="BI133" s="366"/>
      <c r="BJ133" s="366"/>
      <c r="BK133" s="366"/>
      <c r="BL133" s="366"/>
      <c r="BM133" s="366"/>
      <c r="BN133" s="366"/>
      <c r="BO133" s="366"/>
      <c r="BP133" s="366"/>
      <c r="BQ133" s="366"/>
      <c r="BR133" s="366"/>
      <c r="BS133" s="366"/>
      <c r="BT133" s="366"/>
      <c r="BU133" s="366"/>
      <c r="BV133" s="366"/>
      <c r="BW133" s="366"/>
      <c r="BX133" s="366"/>
      <c r="BY133" s="367"/>
      <c r="BZ133" s="367"/>
      <c r="CA133" s="367"/>
      <c r="CB133" s="367"/>
      <c r="CC133" s="44"/>
    </row>
    <row r="134" spans="1:81" s="43" customFormat="1" ht="15" x14ac:dyDescent="0.2">
      <c r="A134" s="899"/>
      <c r="B134" s="570"/>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c r="AV134" s="366"/>
      <c r="AW134" s="366"/>
      <c r="AX134" s="366"/>
      <c r="AY134" s="366"/>
      <c r="AZ134" s="366"/>
      <c r="BA134" s="366"/>
      <c r="BB134" s="366"/>
      <c r="BC134" s="366"/>
      <c r="BD134" s="366"/>
      <c r="BE134" s="366"/>
      <c r="BF134" s="366"/>
      <c r="BG134" s="366"/>
      <c r="BH134" s="366"/>
      <c r="BI134" s="366"/>
      <c r="BJ134" s="366"/>
      <c r="BK134" s="366"/>
      <c r="BL134" s="366"/>
      <c r="BM134" s="366"/>
      <c r="BN134" s="366"/>
      <c r="BO134" s="366"/>
      <c r="BP134" s="366"/>
      <c r="BQ134" s="366"/>
      <c r="BR134" s="366"/>
      <c r="BS134" s="366"/>
      <c r="BT134" s="366"/>
      <c r="BU134" s="366"/>
      <c r="BV134" s="366"/>
      <c r="BW134" s="366"/>
      <c r="BX134" s="366"/>
      <c r="BY134" s="367"/>
      <c r="BZ134" s="367"/>
      <c r="CA134" s="367"/>
      <c r="CB134" s="367"/>
      <c r="CC134" s="44"/>
    </row>
    <row r="135" spans="1:81" s="43" customFormat="1" ht="15" customHeight="1" x14ac:dyDescent="0.2">
      <c r="A135" s="899"/>
      <c r="B135" s="585"/>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c r="AV135" s="366"/>
      <c r="AW135" s="366"/>
      <c r="AX135" s="366"/>
      <c r="AY135" s="366"/>
      <c r="AZ135" s="366"/>
      <c r="BA135" s="366"/>
      <c r="BB135" s="366"/>
      <c r="BC135" s="366"/>
      <c r="BD135" s="366"/>
      <c r="BE135" s="366"/>
      <c r="BF135" s="366"/>
      <c r="BG135" s="366"/>
      <c r="BH135" s="366"/>
      <c r="BI135" s="366"/>
      <c r="BJ135" s="366"/>
      <c r="BK135" s="366"/>
      <c r="BL135" s="366"/>
      <c r="BM135" s="366"/>
      <c r="BN135" s="366"/>
      <c r="BO135" s="366"/>
      <c r="BP135" s="366"/>
      <c r="BQ135" s="366"/>
      <c r="BR135" s="366"/>
      <c r="BS135" s="366"/>
      <c r="BT135" s="366"/>
      <c r="BU135" s="366"/>
      <c r="BV135" s="366"/>
      <c r="BW135" s="366"/>
      <c r="BX135" s="366"/>
      <c r="BY135" s="367"/>
      <c r="BZ135" s="367"/>
      <c r="CA135" s="367"/>
      <c r="CB135" s="367"/>
      <c r="CC135" s="44"/>
    </row>
    <row r="136" spans="1:81" s="43" customFormat="1" ht="15" customHeight="1" x14ac:dyDescent="0.2">
      <c r="A136" s="899"/>
      <c r="B136" s="572"/>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c r="AV136" s="366"/>
      <c r="AW136" s="366"/>
      <c r="AX136" s="366"/>
      <c r="AY136" s="366"/>
      <c r="AZ136" s="366"/>
      <c r="BA136" s="366"/>
      <c r="BB136" s="366"/>
      <c r="BC136" s="366"/>
      <c r="BD136" s="366"/>
      <c r="BE136" s="366"/>
      <c r="BF136" s="366"/>
      <c r="BG136" s="366"/>
      <c r="BH136" s="366"/>
      <c r="BI136" s="366"/>
      <c r="BJ136" s="366"/>
      <c r="BK136" s="366"/>
      <c r="BL136" s="366"/>
      <c r="BM136" s="366"/>
      <c r="BN136" s="366"/>
      <c r="BO136" s="366"/>
      <c r="BP136" s="366"/>
      <c r="BQ136" s="366"/>
      <c r="BR136" s="366"/>
      <c r="BS136" s="366"/>
      <c r="BT136" s="366"/>
      <c r="BU136" s="366"/>
      <c r="BV136" s="366"/>
      <c r="BW136" s="366"/>
      <c r="BX136" s="366"/>
      <c r="BY136" s="367"/>
      <c r="BZ136" s="367"/>
      <c r="CA136" s="367"/>
      <c r="CB136" s="367"/>
      <c r="CC136" s="44"/>
    </row>
    <row r="137" spans="1:81" s="43" customFormat="1" ht="25.5" customHeight="1" x14ac:dyDescent="0.2">
      <c r="A137" s="895"/>
      <c r="B137" s="563"/>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c r="AV137" s="366"/>
      <c r="AW137" s="366"/>
      <c r="AX137" s="366"/>
      <c r="AY137" s="366"/>
      <c r="AZ137" s="366"/>
      <c r="BA137" s="366"/>
      <c r="BB137" s="366"/>
      <c r="BC137" s="366"/>
      <c r="BD137" s="366"/>
      <c r="BE137" s="366"/>
      <c r="BF137" s="366"/>
      <c r="BG137" s="366"/>
      <c r="BH137" s="366"/>
      <c r="BI137" s="366"/>
      <c r="BJ137" s="366"/>
      <c r="BK137" s="366"/>
      <c r="BL137" s="366"/>
      <c r="BM137" s="366"/>
      <c r="BN137" s="366"/>
      <c r="BO137" s="366"/>
      <c r="BP137" s="366"/>
      <c r="BQ137" s="366"/>
      <c r="BR137" s="366"/>
      <c r="BS137" s="366"/>
      <c r="BT137" s="366"/>
      <c r="BU137" s="366"/>
      <c r="BV137" s="366"/>
      <c r="BW137" s="366"/>
      <c r="BX137" s="366"/>
      <c r="BY137" s="367"/>
      <c r="BZ137" s="367"/>
      <c r="CA137" s="367"/>
      <c r="CB137" s="367"/>
      <c r="CC137" s="44"/>
    </row>
    <row r="138" spans="1:81" s="44" customFormat="1" ht="56.25" customHeight="1" x14ac:dyDescent="0.2">
      <c r="A138" s="896"/>
      <c r="B138" s="570"/>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c r="AV138" s="366"/>
      <c r="AW138" s="366"/>
      <c r="AX138" s="366"/>
      <c r="AY138" s="366"/>
      <c r="AZ138" s="366"/>
      <c r="BA138" s="366"/>
      <c r="BB138" s="366"/>
      <c r="BC138" s="366"/>
      <c r="BD138" s="366"/>
      <c r="BE138" s="366"/>
      <c r="BF138" s="366"/>
      <c r="BG138" s="366"/>
      <c r="BH138" s="366"/>
      <c r="BI138" s="366"/>
      <c r="BJ138" s="366"/>
      <c r="BK138" s="366"/>
      <c r="BL138" s="366"/>
      <c r="BM138" s="366"/>
      <c r="BN138" s="366"/>
      <c r="BO138" s="366"/>
      <c r="BP138" s="366"/>
      <c r="BQ138" s="366"/>
      <c r="BR138" s="366"/>
      <c r="BS138" s="366"/>
      <c r="BT138" s="366"/>
      <c r="BU138" s="366"/>
      <c r="BV138" s="366"/>
      <c r="BW138" s="366"/>
      <c r="BX138" s="366"/>
      <c r="BY138" s="367"/>
      <c r="BZ138" s="367"/>
      <c r="CA138" s="367"/>
      <c r="CB138" s="367"/>
    </row>
    <row r="139" spans="1:81" s="44" customFormat="1" ht="18.75" customHeight="1" x14ac:dyDescent="0.2">
      <c r="A139" s="896"/>
      <c r="B139" s="570"/>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c r="AV139" s="366"/>
      <c r="AW139" s="366"/>
      <c r="AX139" s="366"/>
      <c r="AY139" s="366"/>
      <c r="AZ139" s="366"/>
      <c r="BA139" s="366"/>
      <c r="BB139" s="366"/>
      <c r="BC139" s="366"/>
      <c r="BD139" s="366"/>
      <c r="BE139" s="366"/>
      <c r="BF139" s="366"/>
      <c r="BG139" s="366"/>
      <c r="BH139" s="366"/>
      <c r="BI139" s="366"/>
      <c r="BJ139" s="366"/>
      <c r="BK139" s="366"/>
      <c r="BL139" s="366"/>
      <c r="BM139" s="366"/>
      <c r="BN139" s="366"/>
      <c r="BO139" s="366"/>
      <c r="BP139" s="366"/>
      <c r="BQ139" s="366"/>
      <c r="BR139" s="366"/>
      <c r="BS139" s="366"/>
      <c r="BT139" s="366"/>
      <c r="BU139" s="366"/>
      <c r="BV139" s="366"/>
      <c r="BW139" s="366"/>
      <c r="BX139" s="366"/>
      <c r="BY139" s="367"/>
      <c r="BZ139" s="367"/>
      <c r="CA139" s="367"/>
      <c r="CB139" s="367"/>
    </row>
    <row r="140" spans="1:81" s="49" customFormat="1" ht="34.5" customHeight="1" x14ac:dyDescent="0.2">
      <c r="A140" s="896"/>
      <c r="B140" s="585"/>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c r="AV140" s="366"/>
      <c r="AW140" s="366"/>
      <c r="AX140" s="366"/>
      <c r="AY140" s="366"/>
      <c r="AZ140" s="366"/>
      <c r="BA140" s="366"/>
      <c r="BB140" s="366"/>
      <c r="BC140" s="366"/>
      <c r="BD140" s="366"/>
      <c r="BE140" s="366"/>
      <c r="BF140" s="366"/>
      <c r="BG140" s="366"/>
      <c r="BH140" s="366"/>
      <c r="BI140" s="366"/>
      <c r="BJ140" s="366"/>
      <c r="BK140" s="366"/>
      <c r="BL140" s="366"/>
      <c r="BM140" s="366"/>
      <c r="BN140" s="366"/>
      <c r="BO140" s="366"/>
      <c r="BP140" s="366"/>
      <c r="BQ140" s="366"/>
      <c r="BR140" s="366"/>
      <c r="BS140" s="366"/>
      <c r="BT140" s="366"/>
      <c r="BU140" s="366"/>
      <c r="BV140" s="366"/>
      <c r="BW140" s="366"/>
      <c r="BX140" s="366"/>
      <c r="BY140" s="367"/>
      <c r="BZ140" s="367"/>
      <c r="CA140" s="367"/>
      <c r="CB140" s="367"/>
      <c r="CC140" s="62"/>
    </row>
    <row r="141" spans="1:81" s="51" customFormat="1" ht="54" customHeight="1" x14ac:dyDescent="0.2">
      <c r="A141" s="896"/>
      <c r="B141" s="585"/>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c r="AV141" s="366"/>
      <c r="AW141" s="366"/>
      <c r="AX141" s="366"/>
      <c r="AY141" s="366"/>
      <c r="AZ141" s="366"/>
      <c r="BA141" s="366"/>
      <c r="BB141" s="366"/>
      <c r="BC141" s="366"/>
      <c r="BD141" s="366"/>
      <c r="BE141" s="366"/>
      <c r="BF141" s="366"/>
      <c r="BG141" s="366"/>
      <c r="BH141" s="366"/>
      <c r="BI141" s="366"/>
      <c r="BJ141" s="366"/>
      <c r="BK141" s="366"/>
      <c r="BL141" s="366"/>
      <c r="BM141" s="366"/>
      <c r="BN141" s="366"/>
      <c r="BO141" s="366"/>
      <c r="BP141" s="366"/>
      <c r="BQ141" s="366"/>
      <c r="BR141" s="366"/>
      <c r="BS141" s="366"/>
      <c r="BT141" s="366"/>
      <c r="BU141" s="366"/>
      <c r="BV141" s="366"/>
      <c r="BW141" s="366"/>
      <c r="BX141" s="366"/>
      <c r="BY141" s="367"/>
      <c r="BZ141" s="367"/>
      <c r="CA141" s="367"/>
      <c r="CB141" s="367"/>
      <c r="CC141" s="154"/>
    </row>
    <row r="142" spans="1:81" s="49" customFormat="1" ht="22.5" customHeight="1" x14ac:dyDescent="0.2">
      <c r="A142" s="897"/>
      <c r="B142" s="572"/>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c r="AV142" s="366"/>
      <c r="AW142" s="366"/>
      <c r="AX142" s="366"/>
      <c r="AY142" s="366"/>
      <c r="AZ142" s="366"/>
      <c r="BA142" s="366"/>
      <c r="BB142" s="366"/>
      <c r="BC142" s="366"/>
      <c r="BD142" s="366"/>
      <c r="BE142" s="366"/>
      <c r="BF142" s="366"/>
      <c r="BG142" s="366"/>
      <c r="BH142" s="366"/>
      <c r="BI142" s="366"/>
      <c r="BJ142" s="366"/>
      <c r="BK142" s="366"/>
      <c r="BL142" s="366"/>
      <c r="BM142" s="366"/>
      <c r="BN142" s="366"/>
      <c r="BO142" s="366"/>
      <c r="BP142" s="366"/>
      <c r="BQ142" s="366"/>
      <c r="BR142" s="366"/>
      <c r="BS142" s="366"/>
      <c r="BT142" s="366"/>
      <c r="BU142" s="366"/>
      <c r="BV142" s="366"/>
      <c r="BW142" s="366"/>
      <c r="BX142" s="366"/>
      <c r="BY142" s="367"/>
      <c r="BZ142" s="367"/>
      <c r="CA142" s="367"/>
      <c r="CB142" s="367"/>
      <c r="CC142" s="62"/>
    </row>
    <row r="143" spans="1:81" s="62" customFormat="1" ht="22.5" customHeight="1" x14ac:dyDescent="0.2">
      <c r="A143" s="898"/>
      <c r="B143" s="563"/>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c r="AV143" s="366"/>
      <c r="AW143" s="366"/>
      <c r="AX143" s="366"/>
      <c r="AY143" s="366"/>
      <c r="AZ143" s="366"/>
      <c r="BA143" s="366"/>
      <c r="BB143" s="366"/>
      <c r="BC143" s="366"/>
      <c r="BD143" s="366"/>
      <c r="BE143" s="366"/>
      <c r="BF143" s="366"/>
      <c r="BG143" s="366"/>
      <c r="BH143" s="366"/>
      <c r="BI143" s="366"/>
      <c r="BJ143" s="366"/>
      <c r="BK143" s="366"/>
      <c r="BL143" s="366"/>
      <c r="BM143" s="366"/>
      <c r="BN143" s="366"/>
      <c r="BO143" s="366"/>
      <c r="BP143" s="366"/>
      <c r="BQ143" s="366"/>
      <c r="BR143" s="366"/>
      <c r="BS143" s="366"/>
      <c r="BT143" s="366"/>
      <c r="BU143" s="366"/>
      <c r="BV143" s="366"/>
      <c r="BW143" s="366"/>
      <c r="BX143" s="366"/>
      <c r="BY143" s="367"/>
      <c r="BZ143" s="367"/>
      <c r="CA143" s="367"/>
      <c r="CB143" s="367"/>
    </row>
    <row r="144" spans="1:81" s="49" customFormat="1" ht="31.5" customHeight="1" x14ac:dyDescent="0.2">
      <c r="A144" s="899"/>
      <c r="B144" s="572"/>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c r="AV144" s="366"/>
      <c r="AW144" s="366"/>
      <c r="AX144" s="366"/>
      <c r="AY144" s="366"/>
      <c r="AZ144" s="366"/>
      <c r="BA144" s="366"/>
      <c r="BB144" s="366"/>
      <c r="BC144" s="366"/>
      <c r="BD144" s="366"/>
      <c r="BE144" s="366"/>
      <c r="BF144" s="366"/>
      <c r="BG144" s="366"/>
      <c r="BH144" s="366"/>
      <c r="BI144" s="366"/>
      <c r="BJ144" s="366"/>
      <c r="BK144" s="366"/>
      <c r="BL144" s="366"/>
      <c r="BM144" s="366"/>
      <c r="BN144" s="366"/>
      <c r="BO144" s="366"/>
      <c r="BP144" s="366"/>
      <c r="BQ144" s="366"/>
      <c r="BR144" s="366"/>
      <c r="BS144" s="366"/>
      <c r="BT144" s="366"/>
      <c r="BU144" s="366"/>
      <c r="BV144" s="366"/>
      <c r="BW144" s="366"/>
      <c r="BX144" s="366"/>
      <c r="BY144" s="367"/>
      <c r="BZ144" s="367"/>
      <c r="CA144" s="367"/>
      <c r="CB144" s="367"/>
      <c r="CC144" s="62"/>
    </row>
    <row r="145" spans="1:81" s="49" customFormat="1" ht="18" customHeight="1" x14ac:dyDescent="0.2">
      <c r="A145" s="590"/>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AT145" s="366"/>
      <c r="AU145" s="366"/>
      <c r="AV145" s="366"/>
      <c r="AW145" s="366"/>
      <c r="AX145" s="366"/>
      <c r="AY145" s="366"/>
      <c r="AZ145" s="366"/>
      <c r="BA145" s="366"/>
      <c r="BB145" s="366"/>
      <c r="BC145" s="366"/>
      <c r="BD145" s="366"/>
      <c r="BE145" s="366"/>
      <c r="BF145" s="366"/>
      <c r="BG145" s="366"/>
      <c r="BH145" s="366"/>
      <c r="BI145" s="366"/>
      <c r="BJ145" s="366"/>
      <c r="BK145" s="366"/>
      <c r="BL145" s="366"/>
      <c r="BM145" s="366"/>
      <c r="BN145" s="366"/>
      <c r="BO145" s="366"/>
      <c r="BP145" s="366"/>
      <c r="BQ145" s="366"/>
      <c r="BR145" s="366"/>
      <c r="BS145" s="366"/>
      <c r="BT145" s="366"/>
      <c r="BU145" s="366"/>
      <c r="BV145" s="366"/>
      <c r="BW145" s="366"/>
      <c r="BX145" s="366"/>
      <c r="BY145" s="366"/>
      <c r="BZ145" s="366"/>
      <c r="CA145" s="366"/>
      <c r="CB145" s="366"/>
      <c r="CC145" s="62"/>
    </row>
    <row r="146" spans="1:81" s="160" customFormat="1" ht="18" customHeight="1" x14ac:dyDescent="0.2">
      <c r="A146" s="373"/>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159"/>
    </row>
    <row r="147" spans="1:81" s="160" customFormat="1" ht="18" customHeight="1" x14ac:dyDescent="0.2">
      <c r="A147" s="900"/>
      <c r="B147" s="913"/>
      <c r="C147" s="914"/>
      <c r="D147" s="883"/>
      <c r="E147" s="880"/>
      <c r="F147" s="881"/>
      <c r="G147" s="881"/>
      <c r="H147" s="881"/>
      <c r="I147" s="881"/>
      <c r="J147" s="881"/>
      <c r="K147" s="881"/>
      <c r="L147" s="881"/>
      <c r="M147" s="881"/>
      <c r="N147" s="881"/>
      <c r="O147" s="881"/>
      <c r="P147" s="881"/>
      <c r="Q147" s="881"/>
      <c r="R147" s="881"/>
      <c r="S147" s="881"/>
      <c r="T147" s="881"/>
      <c r="U147" s="881"/>
      <c r="V147" s="881"/>
      <c r="W147" s="881"/>
      <c r="X147" s="881"/>
      <c r="Y147" s="881"/>
      <c r="Z147" s="881"/>
      <c r="AA147" s="881"/>
      <c r="AB147" s="881"/>
      <c r="AC147" s="881"/>
      <c r="AD147" s="881"/>
      <c r="AE147" s="881"/>
      <c r="AF147" s="881"/>
      <c r="AG147" s="881"/>
      <c r="AH147" s="881"/>
      <c r="AI147" s="881"/>
      <c r="AJ147" s="881"/>
      <c r="AK147" s="881"/>
      <c r="AL147" s="881"/>
      <c r="AM147" s="881"/>
      <c r="AN147" s="881"/>
      <c r="AO147" s="881"/>
      <c r="AP147" s="917"/>
      <c r="AQ147" s="890"/>
      <c r="AR147" s="890"/>
      <c r="AS147" s="891"/>
      <c r="AT147" s="366"/>
      <c r="AU147" s="366"/>
      <c r="AV147" s="366"/>
      <c r="AW147" s="366"/>
      <c r="AX147" s="366"/>
      <c r="AY147" s="366"/>
      <c r="AZ147" s="366"/>
      <c r="BA147" s="366"/>
      <c r="BB147" s="366"/>
      <c r="BC147" s="366"/>
      <c r="BD147" s="366"/>
      <c r="BE147" s="366"/>
      <c r="BF147" s="366"/>
      <c r="BG147" s="366"/>
      <c r="BH147" s="366"/>
      <c r="BI147" s="366"/>
      <c r="BJ147" s="366"/>
      <c r="BK147" s="366"/>
      <c r="BL147" s="366"/>
      <c r="BM147" s="366"/>
      <c r="BN147" s="366"/>
      <c r="BO147" s="366"/>
      <c r="BP147" s="366"/>
      <c r="BQ147" s="366"/>
      <c r="BR147" s="366"/>
      <c r="BS147" s="366"/>
      <c r="BT147" s="366"/>
      <c r="BU147" s="366"/>
      <c r="BV147" s="366"/>
      <c r="BW147" s="366"/>
      <c r="BX147" s="366"/>
      <c r="BY147" s="366"/>
      <c r="BZ147" s="366"/>
      <c r="CA147" s="366"/>
      <c r="CB147" s="366"/>
      <c r="CC147" s="159"/>
    </row>
    <row r="148" spans="1:81" s="160" customFormat="1" ht="18" customHeight="1" x14ac:dyDescent="0.2">
      <c r="A148" s="901"/>
      <c r="B148" s="915"/>
      <c r="C148" s="916"/>
      <c r="D148" s="885"/>
      <c r="E148" s="886"/>
      <c r="F148" s="887"/>
      <c r="G148" s="886"/>
      <c r="H148" s="887"/>
      <c r="I148" s="886"/>
      <c r="J148" s="887"/>
      <c r="K148" s="886"/>
      <c r="L148" s="887"/>
      <c r="M148" s="886"/>
      <c r="N148" s="887"/>
      <c r="O148" s="886"/>
      <c r="P148" s="887"/>
      <c r="Q148" s="886"/>
      <c r="R148" s="887"/>
      <c r="S148" s="886"/>
      <c r="T148" s="887"/>
      <c r="U148" s="886"/>
      <c r="V148" s="887"/>
      <c r="W148" s="886"/>
      <c r="X148" s="887"/>
      <c r="Y148" s="886"/>
      <c r="Z148" s="887"/>
      <c r="AA148" s="886"/>
      <c r="AB148" s="887"/>
      <c r="AC148" s="886"/>
      <c r="AD148" s="887"/>
      <c r="AE148" s="886"/>
      <c r="AF148" s="887"/>
      <c r="AG148" s="886"/>
      <c r="AH148" s="887"/>
      <c r="AI148" s="886"/>
      <c r="AJ148" s="887"/>
      <c r="AK148" s="886"/>
      <c r="AL148" s="887"/>
      <c r="AM148" s="886"/>
      <c r="AN148" s="887"/>
      <c r="AO148" s="888"/>
      <c r="AP148" s="918"/>
      <c r="AQ148" s="892"/>
      <c r="AR148" s="888"/>
      <c r="AS148" s="894"/>
      <c r="AT148" s="603"/>
      <c r="AU148" s="604"/>
      <c r="AV148" s="366"/>
      <c r="AW148" s="366"/>
      <c r="AX148" s="366"/>
      <c r="AY148" s="366"/>
      <c r="AZ148" s="366"/>
      <c r="BA148" s="366"/>
      <c r="BB148" s="366"/>
      <c r="BC148" s="366"/>
      <c r="BD148" s="366"/>
      <c r="BE148" s="366"/>
      <c r="BF148" s="366"/>
      <c r="BG148" s="366"/>
      <c r="BH148" s="366"/>
      <c r="BI148" s="366"/>
      <c r="BJ148" s="366"/>
      <c r="BK148" s="366"/>
      <c r="BL148" s="366"/>
      <c r="BM148" s="366"/>
      <c r="BN148" s="366"/>
      <c r="BO148" s="366"/>
      <c r="BP148" s="366"/>
      <c r="BQ148" s="366"/>
      <c r="BR148" s="366"/>
      <c r="BS148" s="366"/>
      <c r="BT148" s="366"/>
      <c r="BU148" s="366"/>
      <c r="BV148" s="366"/>
      <c r="BW148" s="366"/>
      <c r="BX148" s="366"/>
      <c r="BY148" s="367"/>
      <c r="BZ148" s="367"/>
      <c r="CA148" s="367"/>
      <c r="CB148" s="367"/>
      <c r="CC148" s="159"/>
    </row>
    <row r="149" spans="1:81" s="160" customFormat="1" ht="18" customHeight="1" x14ac:dyDescent="0.2">
      <c r="A149" s="902"/>
      <c r="B149" s="605"/>
      <c r="C149" s="606"/>
      <c r="D149" s="733"/>
      <c r="E149" s="608"/>
      <c r="F149" s="732"/>
      <c r="G149" s="608"/>
      <c r="H149" s="732"/>
      <c r="I149" s="608"/>
      <c r="J149" s="732"/>
      <c r="K149" s="608"/>
      <c r="L149" s="732"/>
      <c r="M149" s="608"/>
      <c r="N149" s="732"/>
      <c r="O149" s="608"/>
      <c r="P149" s="732"/>
      <c r="Q149" s="608"/>
      <c r="R149" s="732"/>
      <c r="S149" s="608"/>
      <c r="T149" s="732"/>
      <c r="U149" s="608"/>
      <c r="V149" s="732"/>
      <c r="W149" s="608"/>
      <c r="X149" s="732"/>
      <c r="Y149" s="608"/>
      <c r="Z149" s="732"/>
      <c r="AA149" s="608"/>
      <c r="AB149" s="732"/>
      <c r="AC149" s="608"/>
      <c r="AD149" s="732"/>
      <c r="AE149" s="608"/>
      <c r="AF149" s="732"/>
      <c r="AG149" s="608"/>
      <c r="AH149" s="732"/>
      <c r="AI149" s="608"/>
      <c r="AJ149" s="732"/>
      <c r="AK149" s="608"/>
      <c r="AL149" s="732"/>
      <c r="AM149" s="608"/>
      <c r="AN149" s="732"/>
      <c r="AO149" s="608"/>
      <c r="AP149" s="609"/>
      <c r="AQ149" s="893"/>
      <c r="AR149" s="735"/>
      <c r="AS149" s="729"/>
      <c r="AT149" s="443"/>
      <c r="AU149" s="610"/>
      <c r="AV149" s="366"/>
      <c r="AW149" s="366"/>
      <c r="AX149" s="366"/>
      <c r="AY149" s="366"/>
      <c r="AZ149" s="366"/>
      <c r="BA149" s="366"/>
      <c r="BB149" s="366"/>
      <c r="BC149" s="366"/>
      <c r="BD149" s="366"/>
      <c r="BE149" s="366"/>
      <c r="BF149" s="366"/>
      <c r="BG149" s="366"/>
      <c r="BH149" s="366"/>
      <c r="BI149" s="366"/>
      <c r="BJ149" s="366"/>
      <c r="BK149" s="366"/>
      <c r="BL149" s="366"/>
      <c r="BM149" s="366"/>
      <c r="BN149" s="366"/>
      <c r="BO149" s="366"/>
      <c r="BP149" s="366"/>
      <c r="BQ149" s="366"/>
      <c r="BR149" s="366"/>
      <c r="BS149" s="366"/>
      <c r="BT149" s="366"/>
      <c r="BU149" s="366"/>
      <c r="BV149" s="366"/>
      <c r="BW149" s="366"/>
      <c r="BX149" s="366"/>
      <c r="BY149" s="367"/>
      <c r="BZ149" s="367"/>
      <c r="CA149" s="367"/>
      <c r="CB149" s="367"/>
      <c r="CC149" s="159"/>
    </row>
    <row r="150" spans="1:81" s="160" customFormat="1" ht="18" customHeight="1" x14ac:dyDescent="0.2">
      <c r="A150" s="611"/>
      <c r="B150" s="506"/>
      <c r="C150" s="507"/>
      <c r="D150" s="612"/>
      <c r="E150" s="381"/>
      <c r="F150" s="382"/>
      <c r="G150" s="381"/>
      <c r="H150" s="383"/>
      <c r="I150" s="381"/>
      <c r="J150" s="383"/>
      <c r="K150" s="381"/>
      <c r="L150" s="383"/>
      <c r="M150" s="381"/>
      <c r="N150" s="383"/>
      <c r="O150" s="381"/>
      <c r="P150" s="383"/>
      <c r="Q150" s="381"/>
      <c r="R150" s="383"/>
      <c r="S150" s="381"/>
      <c r="T150" s="383"/>
      <c r="U150" s="381"/>
      <c r="V150" s="383"/>
      <c r="W150" s="381"/>
      <c r="X150" s="383"/>
      <c r="Y150" s="381"/>
      <c r="Z150" s="383"/>
      <c r="AA150" s="381"/>
      <c r="AB150" s="383"/>
      <c r="AC150" s="381"/>
      <c r="AD150" s="383"/>
      <c r="AE150" s="381"/>
      <c r="AF150" s="383"/>
      <c r="AG150" s="381"/>
      <c r="AH150" s="383"/>
      <c r="AI150" s="381"/>
      <c r="AJ150" s="383"/>
      <c r="AK150" s="381"/>
      <c r="AL150" s="383"/>
      <c r="AM150" s="381"/>
      <c r="AN150" s="383"/>
      <c r="AO150" s="384"/>
      <c r="AP150" s="613"/>
      <c r="AQ150" s="614"/>
      <c r="AR150" s="615"/>
      <c r="AS150" s="382"/>
      <c r="AT150" s="616"/>
      <c r="AU150" s="516"/>
      <c r="AV150" s="366"/>
      <c r="AW150" s="366"/>
      <c r="AX150" s="366"/>
      <c r="AY150" s="366"/>
      <c r="AZ150" s="366"/>
      <c r="BA150" s="366"/>
      <c r="BB150" s="366"/>
      <c r="BC150" s="366"/>
      <c r="BD150" s="366"/>
      <c r="BE150" s="366"/>
      <c r="BF150" s="366"/>
      <c r="BG150" s="366"/>
      <c r="BH150" s="366"/>
      <c r="BI150" s="366"/>
      <c r="BJ150" s="366"/>
      <c r="BK150" s="366"/>
      <c r="BL150" s="366"/>
      <c r="BM150" s="366"/>
      <c r="BN150" s="366"/>
      <c r="BO150" s="366"/>
      <c r="BP150" s="366"/>
      <c r="BQ150" s="366"/>
      <c r="BR150" s="366"/>
      <c r="BS150" s="366"/>
      <c r="BT150" s="366"/>
      <c r="BU150" s="366"/>
      <c r="BV150" s="366"/>
      <c r="BW150" s="366"/>
      <c r="BX150" s="366"/>
      <c r="BY150" s="367"/>
      <c r="BZ150" s="367"/>
      <c r="CA150" s="367"/>
      <c r="CB150" s="367"/>
      <c r="CC150" s="159"/>
    </row>
    <row r="151" spans="1:81" s="160" customFormat="1" ht="18" customHeight="1" x14ac:dyDescent="0.2">
      <c r="A151" s="617"/>
      <c r="B151" s="618"/>
      <c r="C151" s="619"/>
      <c r="D151" s="620"/>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AV151" s="366"/>
      <c r="AW151" s="366"/>
      <c r="AX151" s="366"/>
      <c r="AY151" s="366"/>
      <c r="AZ151" s="366"/>
      <c r="BA151" s="366"/>
      <c r="BB151" s="366"/>
      <c r="BC151" s="366"/>
      <c r="BD151" s="366"/>
      <c r="BE151" s="366"/>
      <c r="BF151" s="366"/>
      <c r="BG151" s="366"/>
      <c r="BH151" s="366"/>
      <c r="BI151" s="366"/>
      <c r="BJ151" s="366"/>
      <c r="BK151" s="366"/>
      <c r="BL151" s="366"/>
      <c r="BM151" s="366"/>
      <c r="BN151" s="366"/>
      <c r="BO151" s="366"/>
      <c r="BP151" s="366"/>
      <c r="BQ151" s="366"/>
      <c r="BR151" s="366"/>
      <c r="BS151" s="366"/>
      <c r="BT151" s="366"/>
      <c r="BU151" s="366"/>
      <c r="BV151" s="366"/>
      <c r="BW151" s="366"/>
      <c r="BX151" s="366"/>
      <c r="BY151" s="367"/>
      <c r="BZ151" s="367"/>
      <c r="CA151" s="367"/>
      <c r="CB151" s="367"/>
      <c r="CC151" s="159"/>
    </row>
    <row r="152" spans="1:81" s="160" customFormat="1" ht="18" customHeight="1" x14ac:dyDescent="0.2">
      <c r="A152" s="623"/>
      <c r="B152" s="624"/>
      <c r="C152" s="625"/>
      <c r="D152" s="626"/>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AV152" s="366"/>
      <c r="AW152" s="366"/>
      <c r="AX152" s="366"/>
      <c r="AY152" s="366"/>
      <c r="AZ152" s="366"/>
      <c r="BA152" s="366"/>
      <c r="BB152" s="366"/>
      <c r="BC152" s="366"/>
      <c r="BD152" s="366"/>
      <c r="BE152" s="366"/>
      <c r="BF152" s="366"/>
      <c r="BG152" s="366"/>
      <c r="BH152" s="366"/>
      <c r="BI152" s="366"/>
      <c r="BJ152" s="366"/>
      <c r="BK152" s="366"/>
      <c r="BL152" s="366"/>
      <c r="BM152" s="366"/>
      <c r="BN152" s="366"/>
      <c r="BO152" s="366"/>
      <c r="BP152" s="366"/>
      <c r="BQ152" s="366"/>
      <c r="BR152" s="366"/>
      <c r="BS152" s="366"/>
      <c r="BT152" s="366"/>
      <c r="BU152" s="366"/>
      <c r="BV152" s="366"/>
      <c r="BW152" s="366"/>
      <c r="BX152" s="366"/>
      <c r="BY152" s="367"/>
      <c r="BZ152" s="367"/>
      <c r="CA152" s="367"/>
      <c r="CB152" s="367"/>
      <c r="CC152" s="159"/>
    </row>
    <row r="153" spans="1:81" s="160" customFormat="1" ht="18" customHeight="1" x14ac:dyDescent="0.2">
      <c r="A153" s="628"/>
      <c r="B153" s="629"/>
      <c r="C153" s="630"/>
      <c r="D153" s="631"/>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AV153" s="366"/>
      <c r="AW153" s="366"/>
      <c r="AX153" s="366"/>
      <c r="AY153" s="366"/>
      <c r="AZ153" s="366"/>
      <c r="BA153" s="366"/>
      <c r="BB153" s="366"/>
      <c r="BC153" s="366"/>
      <c r="BD153" s="366"/>
      <c r="BE153" s="366"/>
      <c r="BF153" s="366"/>
      <c r="BG153" s="366"/>
      <c r="BH153" s="366"/>
      <c r="BI153" s="366"/>
      <c r="BJ153" s="366"/>
      <c r="BK153" s="366"/>
      <c r="BL153" s="366"/>
      <c r="BM153" s="366"/>
      <c r="BN153" s="366"/>
      <c r="BO153" s="366"/>
      <c r="BP153" s="366"/>
      <c r="BQ153" s="366"/>
      <c r="BR153" s="366"/>
      <c r="BS153" s="366"/>
      <c r="BT153" s="366"/>
      <c r="BU153" s="366"/>
      <c r="BV153" s="366"/>
      <c r="BW153" s="366"/>
      <c r="BX153" s="366"/>
      <c r="BY153" s="367"/>
      <c r="BZ153" s="367"/>
      <c r="CA153" s="367"/>
      <c r="CB153" s="367"/>
      <c r="CC153" s="159"/>
    </row>
    <row r="154" spans="1:81" s="160" customFormat="1" ht="18" customHeight="1" x14ac:dyDescent="0.2">
      <c r="A154" s="628"/>
      <c r="B154" s="629"/>
      <c r="C154" s="630"/>
      <c r="D154" s="631"/>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c r="AB154" s="402"/>
      <c r="AC154" s="396"/>
      <c r="AD154" s="402"/>
      <c r="AE154" s="396"/>
      <c r="AF154" s="397"/>
      <c r="AG154" s="396"/>
      <c r="AH154" s="397"/>
      <c r="AI154" s="396"/>
      <c r="AJ154" s="397"/>
      <c r="AK154" s="396"/>
      <c r="AL154" s="397"/>
      <c r="AM154" s="396"/>
      <c r="AN154" s="397"/>
      <c r="AO154" s="398"/>
      <c r="AP154" s="632"/>
      <c r="AQ154" s="494"/>
      <c r="AR154" s="408"/>
      <c r="AS154" s="402"/>
      <c r="AT154" s="616"/>
      <c r="AU154" s="516"/>
      <c r="AV154" s="366"/>
      <c r="AW154" s="366"/>
      <c r="AX154" s="366"/>
      <c r="AY154" s="366"/>
      <c r="AZ154" s="366"/>
      <c r="BA154" s="366"/>
      <c r="BB154" s="366"/>
      <c r="BC154" s="366"/>
      <c r="BD154" s="366"/>
      <c r="BE154" s="366"/>
      <c r="BF154" s="366"/>
      <c r="BG154" s="366"/>
      <c r="BH154" s="366"/>
      <c r="BI154" s="366"/>
      <c r="BJ154" s="366"/>
      <c r="BK154" s="366"/>
      <c r="BL154" s="366"/>
      <c r="BM154" s="366"/>
      <c r="BN154" s="366"/>
      <c r="BO154" s="366"/>
      <c r="BP154" s="366"/>
      <c r="BQ154" s="366"/>
      <c r="BR154" s="366"/>
      <c r="BS154" s="366"/>
      <c r="BT154" s="366"/>
      <c r="BU154" s="366"/>
      <c r="BV154" s="366"/>
      <c r="BW154" s="366"/>
      <c r="BX154" s="366"/>
      <c r="BY154" s="367"/>
      <c r="BZ154" s="367"/>
      <c r="CA154" s="367"/>
      <c r="CB154" s="367"/>
      <c r="CC154" s="159"/>
    </row>
    <row r="155" spans="1:81" s="160" customFormat="1" ht="18" customHeight="1" x14ac:dyDescent="0.2">
      <c r="A155" s="628"/>
      <c r="B155" s="629"/>
      <c r="C155" s="630"/>
      <c r="D155" s="631"/>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AV155" s="366"/>
      <c r="AW155" s="366"/>
      <c r="AX155" s="366"/>
      <c r="AY155" s="366"/>
      <c r="AZ155" s="366"/>
      <c r="BA155" s="366"/>
      <c r="BB155" s="366"/>
      <c r="BC155" s="366"/>
      <c r="BD155" s="366"/>
      <c r="BE155" s="366"/>
      <c r="BF155" s="366"/>
      <c r="BG155" s="366"/>
      <c r="BH155" s="366"/>
      <c r="BI155" s="366"/>
      <c r="BJ155" s="366"/>
      <c r="BK155" s="366"/>
      <c r="BL155" s="366"/>
      <c r="BM155" s="366"/>
      <c r="BN155" s="366"/>
      <c r="BO155" s="366"/>
      <c r="BP155" s="366"/>
      <c r="BQ155" s="366"/>
      <c r="BR155" s="366"/>
      <c r="BS155" s="366"/>
      <c r="BT155" s="366"/>
      <c r="BU155" s="366"/>
      <c r="BV155" s="366"/>
      <c r="BW155" s="366"/>
      <c r="BX155" s="366"/>
      <c r="BY155" s="367"/>
      <c r="BZ155" s="367"/>
      <c r="CA155" s="367"/>
      <c r="CB155" s="367"/>
      <c r="CC155" s="159"/>
    </row>
    <row r="156" spans="1:81" s="160" customFormat="1" ht="18" customHeight="1" x14ac:dyDescent="0.2">
      <c r="A156" s="628"/>
      <c r="B156" s="629"/>
      <c r="C156" s="630"/>
      <c r="D156" s="631"/>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AV156" s="366"/>
      <c r="AW156" s="366"/>
      <c r="AX156" s="366"/>
      <c r="AY156" s="366"/>
      <c r="AZ156" s="366"/>
      <c r="BA156" s="366"/>
      <c r="BB156" s="366"/>
      <c r="BC156" s="366"/>
      <c r="BD156" s="366"/>
      <c r="BE156" s="366"/>
      <c r="BF156" s="366"/>
      <c r="BG156" s="366"/>
      <c r="BH156" s="366"/>
      <c r="BI156" s="366"/>
      <c r="BJ156" s="366"/>
      <c r="BK156" s="366"/>
      <c r="BL156" s="366"/>
      <c r="BM156" s="366"/>
      <c r="BN156" s="366"/>
      <c r="BO156" s="366"/>
      <c r="BP156" s="366"/>
      <c r="BQ156" s="366"/>
      <c r="BR156" s="366"/>
      <c r="BS156" s="366"/>
      <c r="BT156" s="366"/>
      <c r="BU156" s="366"/>
      <c r="BV156" s="366"/>
      <c r="BW156" s="366"/>
      <c r="BX156" s="366"/>
      <c r="BY156" s="367"/>
      <c r="BZ156" s="367"/>
      <c r="CA156" s="367"/>
      <c r="CB156" s="367"/>
      <c r="CC156" s="159"/>
    </row>
    <row r="157" spans="1:81" s="160" customFormat="1" ht="18" customHeight="1" x14ac:dyDescent="0.2">
      <c r="A157" s="628"/>
      <c r="B157" s="629"/>
      <c r="C157" s="630"/>
      <c r="D157" s="631"/>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c r="AT157" s="616"/>
      <c r="AU157" s="51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7"/>
      <c r="BZ157" s="367"/>
      <c r="CA157" s="367"/>
      <c r="CB157" s="367"/>
      <c r="CC157" s="159"/>
    </row>
    <row r="158" spans="1:81" s="160" customFormat="1" ht="18" customHeight="1" x14ac:dyDescent="0.2">
      <c r="A158" s="628"/>
      <c r="B158" s="629"/>
      <c r="C158" s="630"/>
      <c r="D158" s="631"/>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AV158" s="366"/>
      <c r="AW158" s="366"/>
      <c r="AX158" s="366"/>
      <c r="AY158" s="366"/>
      <c r="AZ158" s="366"/>
      <c r="BA158" s="366"/>
      <c r="BB158" s="366"/>
      <c r="BC158" s="366"/>
      <c r="BD158" s="366"/>
      <c r="BE158" s="366"/>
      <c r="BF158" s="366"/>
      <c r="BG158" s="366"/>
      <c r="BH158" s="366"/>
      <c r="BI158" s="366"/>
      <c r="BJ158" s="366"/>
      <c r="BK158" s="366"/>
      <c r="BL158" s="366"/>
      <c r="BM158" s="366"/>
      <c r="BN158" s="366"/>
      <c r="BO158" s="366"/>
      <c r="BP158" s="366"/>
      <c r="BQ158" s="366"/>
      <c r="BR158" s="366"/>
      <c r="BS158" s="366"/>
      <c r="BT158" s="366"/>
      <c r="BU158" s="366"/>
      <c r="BV158" s="366"/>
      <c r="BW158" s="366"/>
      <c r="BX158" s="366"/>
      <c r="BY158" s="367"/>
      <c r="BZ158" s="367"/>
      <c r="CA158" s="367"/>
      <c r="CB158" s="367"/>
      <c r="CC158" s="159"/>
    </row>
    <row r="159" spans="1:81" s="160" customFormat="1" ht="18" customHeight="1" x14ac:dyDescent="0.2">
      <c r="A159" s="628"/>
      <c r="B159" s="629"/>
      <c r="C159" s="630"/>
      <c r="D159" s="631"/>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AV159" s="366"/>
      <c r="AW159" s="366"/>
      <c r="AX159" s="366"/>
      <c r="AY159" s="366"/>
      <c r="AZ159" s="366"/>
      <c r="BA159" s="366"/>
      <c r="BB159" s="366"/>
      <c r="BC159" s="366"/>
      <c r="BD159" s="366"/>
      <c r="BE159" s="366"/>
      <c r="BF159" s="366"/>
      <c r="BG159" s="366"/>
      <c r="BH159" s="366"/>
      <c r="BI159" s="366"/>
      <c r="BJ159" s="366"/>
      <c r="BK159" s="366"/>
      <c r="BL159" s="366"/>
      <c r="BM159" s="366"/>
      <c r="BN159" s="366"/>
      <c r="BO159" s="366"/>
      <c r="BP159" s="366"/>
      <c r="BQ159" s="366"/>
      <c r="BR159" s="366"/>
      <c r="BS159" s="366"/>
      <c r="BT159" s="366"/>
      <c r="BU159" s="366"/>
      <c r="BV159" s="366"/>
      <c r="BW159" s="366"/>
      <c r="BX159" s="366"/>
      <c r="BY159" s="367"/>
      <c r="BZ159" s="367"/>
      <c r="CA159" s="367"/>
      <c r="CB159" s="367"/>
      <c r="CC159" s="159"/>
    </row>
    <row r="160" spans="1:81" s="160" customFormat="1" ht="33" customHeight="1" x14ac:dyDescent="0.2">
      <c r="A160" s="628"/>
      <c r="B160" s="629"/>
      <c r="C160" s="630"/>
      <c r="D160" s="631"/>
      <c r="E160" s="396"/>
      <c r="F160" s="402"/>
      <c r="G160" s="396"/>
      <c r="H160" s="402"/>
      <c r="I160" s="396"/>
      <c r="J160" s="402"/>
      <c r="K160" s="396"/>
      <c r="L160" s="397"/>
      <c r="M160" s="396"/>
      <c r="N160" s="397"/>
      <c r="O160" s="396"/>
      <c r="P160" s="397"/>
      <c r="Q160" s="396"/>
      <c r="R160" s="397"/>
      <c r="S160" s="396"/>
      <c r="T160" s="397"/>
      <c r="U160" s="396"/>
      <c r="V160" s="397"/>
      <c r="W160" s="396"/>
      <c r="X160" s="397"/>
      <c r="Y160" s="396"/>
      <c r="Z160" s="397"/>
      <c r="AA160" s="396"/>
      <c r="AB160" s="402"/>
      <c r="AC160" s="396"/>
      <c r="AD160" s="402"/>
      <c r="AE160" s="396"/>
      <c r="AF160" s="397"/>
      <c r="AG160" s="396"/>
      <c r="AH160" s="397"/>
      <c r="AI160" s="396"/>
      <c r="AJ160" s="397"/>
      <c r="AK160" s="396"/>
      <c r="AL160" s="397"/>
      <c r="AM160" s="396"/>
      <c r="AN160" s="397"/>
      <c r="AO160" s="398"/>
      <c r="AP160" s="632"/>
      <c r="AQ160" s="494"/>
      <c r="AR160" s="408"/>
      <c r="AS160" s="402"/>
      <c r="AT160" s="616"/>
      <c r="AU160" s="51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7"/>
      <c r="BZ160" s="367"/>
      <c r="CA160" s="367"/>
      <c r="CB160" s="367"/>
      <c r="CC160" s="159"/>
    </row>
    <row r="161" spans="1:81" s="160" customFormat="1" ht="14.25" customHeight="1" x14ac:dyDescent="0.2">
      <c r="A161" s="628"/>
      <c r="B161" s="629"/>
      <c r="C161" s="630"/>
      <c r="D161" s="631"/>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AV161" s="366"/>
      <c r="AW161" s="366"/>
      <c r="AX161" s="366"/>
      <c r="AY161" s="366"/>
      <c r="AZ161" s="366"/>
      <c r="BA161" s="366"/>
      <c r="BB161" s="366"/>
      <c r="BC161" s="366"/>
      <c r="BD161" s="366"/>
      <c r="BE161" s="366"/>
      <c r="BF161" s="366"/>
      <c r="BG161" s="366"/>
      <c r="BH161" s="366"/>
      <c r="BI161" s="366"/>
      <c r="BJ161" s="366"/>
      <c r="BK161" s="366"/>
      <c r="BL161" s="366"/>
      <c r="BM161" s="366"/>
      <c r="BN161" s="366"/>
      <c r="BO161" s="366"/>
      <c r="BP161" s="366"/>
      <c r="BQ161" s="366"/>
      <c r="BR161" s="366"/>
      <c r="BS161" s="366"/>
      <c r="BT161" s="366"/>
      <c r="BU161" s="366"/>
      <c r="BV161" s="366"/>
      <c r="BW161" s="366"/>
      <c r="BX161" s="366"/>
      <c r="BY161" s="367"/>
      <c r="BZ161" s="367"/>
      <c r="CA161" s="367"/>
      <c r="CB161" s="367"/>
      <c r="CC161" s="159"/>
    </row>
    <row r="162" spans="1:81" s="160" customFormat="1" ht="14.25" x14ac:dyDescent="0.2">
      <c r="A162" s="628"/>
      <c r="B162" s="629"/>
      <c r="C162" s="630"/>
      <c r="D162" s="631"/>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AV162" s="366"/>
      <c r="AW162" s="366"/>
      <c r="AX162" s="366"/>
      <c r="AY162" s="366"/>
      <c r="AZ162" s="366"/>
      <c r="BA162" s="366"/>
      <c r="BB162" s="366"/>
      <c r="BC162" s="366"/>
      <c r="BD162" s="366"/>
      <c r="BE162" s="366"/>
      <c r="BF162" s="366"/>
      <c r="BG162" s="366"/>
      <c r="BH162" s="366"/>
      <c r="BI162" s="366"/>
      <c r="BJ162" s="366"/>
      <c r="BK162" s="366"/>
      <c r="BL162" s="366"/>
      <c r="BM162" s="366"/>
      <c r="BN162" s="366"/>
      <c r="BO162" s="366"/>
      <c r="BP162" s="366"/>
      <c r="BQ162" s="366"/>
      <c r="BR162" s="366"/>
      <c r="BS162" s="366"/>
      <c r="BT162" s="366"/>
      <c r="BU162" s="366"/>
      <c r="BV162" s="366"/>
      <c r="BW162" s="366"/>
      <c r="BX162" s="366"/>
      <c r="BY162" s="367"/>
      <c r="BZ162" s="367"/>
      <c r="CA162" s="367"/>
      <c r="CB162" s="367"/>
      <c r="CC162" s="159"/>
    </row>
    <row r="163" spans="1:81" s="160" customFormat="1" ht="15.75" customHeight="1" x14ac:dyDescent="0.2">
      <c r="A163" s="628"/>
      <c r="B163" s="629"/>
      <c r="C163" s="630"/>
      <c r="D163" s="631"/>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AV163" s="366"/>
      <c r="AW163" s="366"/>
      <c r="AX163" s="366"/>
      <c r="AY163" s="366"/>
      <c r="AZ163" s="366"/>
      <c r="BA163" s="366"/>
      <c r="BB163" s="366"/>
      <c r="BC163" s="366"/>
      <c r="BD163" s="366"/>
      <c r="BE163" s="366"/>
      <c r="BF163" s="366"/>
      <c r="BG163" s="366"/>
      <c r="BH163" s="366"/>
      <c r="BI163" s="366"/>
      <c r="BJ163" s="366"/>
      <c r="BK163" s="366"/>
      <c r="BL163" s="366"/>
      <c r="BM163" s="366"/>
      <c r="BN163" s="366"/>
      <c r="BO163" s="366"/>
      <c r="BP163" s="366"/>
      <c r="BQ163" s="366"/>
      <c r="BR163" s="366"/>
      <c r="BS163" s="366"/>
      <c r="BT163" s="366"/>
      <c r="BU163" s="366"/>
      <c r="BV163" s="366"/>
      <c r="BW163" s="366"/>
      <c r="BX163" s="366"/>
      <c r="BY163" s="367"/>
      <c r="BZ163" s="367"/>
      <c r="CA163" s="367"/>
      <c r="CB163" s="367"/>
      <c r="CC163" s="159"/>
    </row>
    <row r="164" spans="1:81" s="160" customFormat="1" ht="15.75" customHeight="1" x14ac:dyDescent="0.2">
      <c r="A164" s="628"/>
      <c r="B164" s="629"/>
      <c r="C164" s="630"/>
      <c r="D164" s="631"/>
      <c r="E164" s="396"/>
      <c r="F164" s="402"/>
      <c r="G164" s="396"/>
      <c r="H164" s="402"/>
      <c r="I164" s="396"/>
      <c r="J164" s="402"/>
      <c r="K164" s="396"/>
      <c r="L164" s="397"/>
      <c r="M164" s="396"/>
      <c r="N164" s="397"/>
      <c r="O164" s="396"/>
      <c r="P164" s="397"/>
      <c r="Q164" s="396"/>
      <c r="R164" s="397"/>
      <c r="S164" s="396"/>
      <c r="T164" s="397"/>
      <c r="U164" s="396"/>
      <c r="V164" s="397"/>
      <c r="W164" s="396"/>
      <c r="X164" s="397"/>
      <c r="Y164" s="396"/>
      <c r="Z164" s="397"/>
      <c r="AA164" s="396"/>
      <c r="AB164" s="402"/>
      <c r="AC164" s="396"/>
      <c r="AD164" s="402"/>
      <c r="AE164" s="396"/>
      <c r="AF164" s="397"/>
      <c r="AG164" s="396"/>
      <c r="AH164" s="397"/>
      <c r="AI164" s="396"/>
      <c r="AJ164" s="397"/>
      <c r="AK164" s="396"/>
      <c r="AL164" s="397"/>
      <c r="AM164" s="396"/>
      <c r="AN164" s="397"/>
      <c r="AO164" s="398"/>
      <c r="AP164" s="632"/>
      <c r="AQ164" s="494"/>
      <c r="AR164" s="408"/>
      <c r="AS164" s="402"/>
      <c r="AT164" s="616"/>
      <c r="AU164" s="516"/>
      <c r="AV164" s="366"/>
      <c r="AW164" s="366"/>
      <c r="AX164" s="366"/>
      <c r="AY164" s="366"/>
      <c r="AZ164" s="366"/>
      <c r="BA164" s="366"/>
      <c r="BB164" s="366"/>
      <c r="BC164" s="366"/>
      <c r="BD164" s="366"/>
      <c r="BE164" s="366"/>
      <c r="BF164" s="366"/>
      <c r="BG164" s="366"/>
      <c r="BH164" s="366"/>
      <c r="BI164" s="366"/>
      <c r="BJ164" s="366"/>
      <c r="BK164" s="366"/>
      <c r="BL164" s="366"/>
      <c r="BM164" s="366"/>
      <c r="BN164" s="366"/>
      <c r="BO164" s="366"/>
      <c r="BP164" s="366"/>
      <c r="BQ164" s="366"/>
      <c r="BR164" s="366"/>
      <c r="BS164" s="366"/>
      <c r="BT164" s="366"/>
      <c r="BU164" s="366"/>
      <c r="BV164" s="366"/>
      <c r="BW164" s="366"/>
      <c r="BX164" s="366"/>
      <c r="BY164" s="367"/>
      <c r="BZ164" s="367"/>
      <c r="CA164" s="367"/>
      <c r="CB164" s="367"/>
      <c r="CC164" s="159"/>
    </row>
    <row r="165" spans="1:81" s="160" customFormat="1" ht="15.75" customHeight="1" x14ac:dyDescent="0.2">
      <c r="A165" s="628"/>
      <c r="B165" s="629"/>
      <c r="C165" s="630"/>
      <c r="D165" s="631"/>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AV165" s="366"/>
      <c r="AW165" s="366"/>
      <c r="AX165" s="366"/>
      <c r="AY165" s="366"/>
      <c r="AZ165" s="366"/>
      <c r="BA165" s="366"/>
      <c r="BB165" s="366"/>
      <c r="BC165" s="366"/>
      <c r="BD165" s="366"/>
      <c r="BE165" s="366"/>
      <c r="BF165" s="366"/>
      <c r="BG165" s="366"/>
      <c r="BH165" s="366"/>
      <c r="BI165" s="366"/>
      <c r="BJ165" s="366"/>
      <c r="BK165" s="366"/>
      <c r="BL165" s="366"/>
      <c r="BM165" s="366"/>
      <c r="BN165" s="366"/>
      <c r="BO165" s="366"/>
      <c r="BP165" s="366"/>
      <c r="BQ165" s="366"/>
      <c r="BR165" s="366"/>
      <c r="BS165" s="366"/>
      <c r="BT165" s="366"/>
      <c r="BU165" s="366"/>
      <c r="BV165" s="366"/>
      <c r="BW165" s="366"/>
      <c r="BX165" s="366"/>
      <c r="BY165" s="367"/>
      <c r="BZ165" s="367"/>
      <c r="CA165" s="367"/>
      <c r="CB165" s="367"/>
      <c r="CC165" s="159"/>
    </row>
    <row r="166" spans="1:81" s="160" customFormat="1" ht="15.75" customHeight="1" x14ac:dyDescent="0.2">
      <c r="A166" s="628"/>
      <c r="B166" s="629"/>
      <c r="C166" s="630"/>
      <c r="D166" s="631"/>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AU166" s="366"/>
      <c r="AV166" s="366"/>
      <c r="AW166" s="366"/>
      <c r="AX166" s="366"/>
      <c r="AY166" s="366"/>
      <c r="AZ166" s="366"/>
      <c r="BA166" s="366"/>
      <c r="BB166" s="366"/>
      <c r="BC166" s="366"/>
      <c r="BD166" s="366"/>
      <c r="BE166" s="366"/>
      <c r="BF166" s="366"/>
      <c r="BG166" s="366"/>
      <c r="BH166" s="366"/>
      <c r="BI166" s="366"/>
      <c r="BJ166" s="366"/>
      <c r="BK166" s="366"/>
      <c r="BL166" s="366"/>
      <c r="BM166" s="366"/>
      <c r="BN166" s="366"/>
      <c r="BO166" s="366"/>
      <c r="BP166" s="366"/>
      <c r="BQ166" s="366"/>
      <c r="BR166" s="366"/>
      <c r="BS166" s="366"/>
      <c r="BT166" s="366"/>
      <c r="BU166" s="366"/>
      <c r="BV166" s="366"/>
      <c r="BW166" s="366"/>
      <c r="BX166" s="366"/>
      <c r="BY166" s="367"/>
      <c r="BZ166" s="367"/>
      <c r="CA166" s="367"/>
      <c r="CB166" s="367"/>
      <c r="CC166" s="159"/>
    </row>
    <row r="167" spans="1:81" s="160" customFormat="1" ht="15.75" customHeight="1" x14ac:dyDescent="0.2">
      <c r="A167" s="628"/>
      <c r="B167" s="629"/>
      <c r="C167" s="630"/>
      <c r="D167" s="631"/>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c r="AH167" s="397"/>
      <c r="AI167" s="396"/>
      <c r="AJ167" s="397"/>
      <c r="AK167" s="396"/>
      <c r="AL167" s="397"/>
      <c r="AM167" s="396"/>
      <c r="AN167" s="397"/>
      <c r="AO167" s="398"/>
      <c r="AP167" s="632"/>
      <c r="AQ167" s="494"/>
      <c r="AR167" s="408"/>
      <c r="AS167" s="402"/>
      <c r="AT167" s="569"/>
      <c r="AU167" s="366"/>
      <c r="AV167" s="366"/>
      <c r="AW167" s="366"/>
      <c r="AX167" s="366"/>
      <c r="AY167" s="366"/>
      <c r="AZ167" s="366"/>
      <c r="BA167" s="366"/>
      <c r="BB167" s="366"/>
      <c r="BC167" s="366"/>
      <c r="BD167" s="366"/>
      <c r="BE167" s="366"/>
      <c r="BF167" s="366"/>
      <c r="BG167" s="366"/>
      <c r="BH167" s="366"/>
      <c r="BI167" s="366"/>
      <c r="BJ167" s="366"/>
      <c r="BK167" s="366"/>
      <c r="BL167" s="366"/>
      <c r="BM167" s="366"/>
      <c r="BN167" s="366"/>
      <c r="BO167" s="366"/>
      <c r="BP167" s="366"/>
      <c r="BQ167" s="366"/>
      <c r="BR167" s="366"/>
      <c r="BS167" s="366"/>
      <c r="BT167" s="366"/>
      <c r="BU167" s="366"/>
      <c r="BV167" s="366"/>
      <c r="BW167" s="366"/>
      <c r="BX167" s="366"/>
      <c r="BY167" s="367"/>
      <c r="BZ167" s="367"/>
      <c r="CA167" s="367"/>
      <c r="CB167" s="367"/>
      <c r="CC167" s="159"/>
    </row>
    <row r="168" spans="1:81" s="52" customFormat="1" ht="40.5" customHeight="1" x14ac:dyDescent="0.2">
      <c r="A168" s="633"/>
      <c r="B168" s="634"/>
      <c r="C168" s="635"/>
      <c r="D168" s="636"/>
      <c r="E168" s="404"/>
      <c r="F168" s="405"/>
      <c r="G168" s="404"/>
      <c r="H168" s="406"/>
      <c r="I168" s="404"/>
      <c r="J168" s="406"/>
      <c r="K168" s="404"/>
      <c r="L168" s="406"/>
      <c r="M168" s="404"/>
      <c r="N168" s="406"/>
      <c r="O168" s="404"/>
      <c r="P168" s="406"/>
      <c r="Q168" s="404"/>
      <c r="R168" s="406"/>
      <c r="S168" s="404"/>
      <c r="T168" s="406"/>
      <c r="U168" s="404"/>
      <c r="V168" s="406"/>
      <c r="W168" s="404"/>
      <c r="X168" s="406"/>
      <c r="Y168" s="404"/>
      <c r="Z168" s="406"/>
      <c r="AA168" s="404"/>
      <c r="AB168" s="406"/>
      <c r="AC168" s="404"/>
      <c r="AD168" s="406"/>
      <c r="AE168" s="404"/>
      <c r="AF168" s="406"/>
      <c r="AG168" s="404"/>
      <c r="AH168" s="406"/>
      <c r="AI168" s="404"/>
      <c r="AJ168" s="406"/>
      <c r="AK168" s="404"/>
      <c r="AL168" s="406"/>
      <c r="AM168" s="404"/>
      <c r="AN168" s="406"/>
      <c r="AO168" s="407"/>
      <c r="AP168" s="637"/>
      <c r="AQ168" s="638"/>
      <c r="AR168" s="411"/>
      <c r="AS168" s="405"/>
      <c r="AT168" s="569"/>
      <c r="AU168" s="366"/>
      <c r="AV168" s="366"/>
      <c r="AW168" s="366"/>
      <c r="AX168" s="366"/>
      <c r="AY168" s="366"/>
      <c r="AZ168" s="366"/>
      <c r="BA168" s="366"/>
      <c r="BB168" s="366"/>
      <c r="BC168" s="366"/>
      <c r="BD168" s="366"/>
      <c r="BE168" s="366"/>
      <c r="BF168" s="366"/>
      <c r="BG168" s="366"/>
      <c r="BH168" s="366"/>
      <c r="BI168" s="366"/>
      <c r="BJ168" s="366"/>
      <c r="BK168" s="366"/>
      <c r="BL168" s="366"/>
      <c r="BM168" s="366"/>
      <c r="BN168" s="366"/>
      <c r="BO168" s="366"/>
      <c r="BP168" s="366"/>
      <c r="BQ168" s="366"/>
      <c r="BR168" s="366"/>
      <c r="BS168" s="366"/>
      <c r="BT168" s="366"/>
      <c r="BU168" s="366"/>
      <c r="BV168" s="366"/>
      <c r="BW168" s="366"/>
      <c r="BX168" s="366"/>
      <c r="BY168" s="367"/>
      <c r="BZ168" s="367"/>
      <c r="CA168" s="367"/>
      <c r="CB168" s="367"/>
    </row>
    <row r="169" spans="1:81" s="1" customFormat="1" ht="14.25" customHeight="1" x14ac:dyDescent="0.2">
      <c r="A169" s="639"/>
      <c r="B169" s="506"/>
      <c r="C169" s="507"/>
      <c r="D169" s="612"/>
      <c r="E169" s="640"/>
      <c r="F169" s="641"/>
      <c r="G169" s="641"/>
      <c r="H169" s="428"/>
      <c r="I169" s="426"/>
      <c r="J169" s="428"/>
      <c r="K169" s="426"/>
      <c r="L169" s="428"/>
      <c r="M169" s="426"/>
      <c r="N169" s="428"/>
      <c r="O169" s="426"/>
      <c r="P169" s="428"/>
      <c r="Q169" s="426"/>
      <c r="R169" s="428"/>
      <c r="S169" s="426"/>
      <c r="T169" s="428"/>
      <c r="U169" s="426"/>
      <c r="V169" s="428"/>
      <c r="W169" s="426"/>
      <c r="X169" s="428"/>
      <c r="Y169" s="426"/>
      <c r="Z169" s="428"/>
      <c r="AA169" s="426"/>
      <c r="AB169" s="428"/>
      <c r="AC169" s="426"/>
      <c r="AD169" s="428"/>
      <c r="AE169" s="426"/>
      <c r="AF169" s="428"/>
      <c r="AG169" s="426"/>
      <c r="AH169" s="428"/>
      <c r="AI169" s="426"/>
      <c r="AJ169" s="428"/>
      <c r="AK169" s="426"/>
      <c r="AL169" s="428"/>
      <c r="AM169" s="426"/>
      <c r="AN169" s="428"/>
      <c r="AO169" s="429"/>
      <c r="AP169" s="642"/>
      <c r="AQ169" s="643"/>
      <c r="AR169" s="380"/>
      <c r="AS169" s="427"/>
      <c r="AT169" s="569"/>
      <c r="AU169" s="366"/>
      <c r="AV169" s="366"/>
      <c r="AW169" s="366"/>
      <c r="AX169" s="366"/>
      <c r="AY169" s="366"/>
      <c r="AZ169" s="366"/>
      <c r="BA169" s="366"/>
      <c r="BB169" s="366"/>
      <c r="BC169" s="366"/>
      <c r="BD169" s="366"/>
      <c r="BE169" s="366"/>
      <c r="BF169" s="366"/>
      <c r="BG169" s="366"/>
      <c r="BH169" s="366"/>
      <c r="BI169" s="366"/>
      <c r="BJ169" s="366"/>
      <c r="BK169" s="366"/>
      <c r="BL169" s="366"/>
      <c r="BM169" s="366"/>
      <c r="BN169" s="366"/>
      <c r="BO169" s="366"/>
      <c r="BP169" s="366"/>
      <c r="BQ169" s="366"/>
      <c r="BR169" s="366"/>
      <c r="BS169" s="366"/>
      <c r="BT169" s="366"/>
      <c r="BU169" s="366"/>
      <c r="BV169" s="366"/>
      <c r="BW169" s="366"/>
      <c r="BX169" s="366"/>
      <c r="BY169" s="367"/>
      <c r="BZ169" s="367"/>
      <c r="CA169" s="367"/>
      <c r="CB169" s="367"/>
    </row>
    <row r="170" spans="1:81" s="1" customFormat="1" ht="30" customHeight="1" x14ac:dyDescent="0.2">
      <c r="A170" s="385"/>
      <c r="B170" s="644"/>
      <c r="C170" s="644"/>
      <c r="D170" s="645"/>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c r="AR170" s="410"/>
      <c r="AS170" s="410"/>
      <c r="AT170" s="569"/>
      <c r="AU170" s="366"/>
      <c r="AV170" s="366"/>
      <c r="AW170" s="366"/>
      <c r="AX170" s="366"/>
      <c r="AY170" s="366"/>
      <c r="AZ170" s="366"/>
      <c r="BA170" s="366"/>
      <c r="BB170" s="366"/>
      <c r="BC170" s="366"/>
      <c r="BD170" s="366"/>
      <c r="BE170" s="366"/>
      <c r="BF170" s="366"/>
      <c r="BG170" s="366"/>
      <c r="BH170" s="366"/>
      <c r="BI170" s="366"/>
      <c r="BJ170" s="366"/>
      <c r="BK170" s="366"/>
      <c r="BL170" s="366"/>
      <c r="BM170" s="366"/>
      <c r="BN170" s="366"/>
      <c r="BO170" s="366"/>
      <c r="BP170" s="366"/>
      <c r="BQ170" s="366"/>
      <c r="BR170" s="366"/>
      <c r="BS170" s="366"/>
      <c r="BT170" s="366"/>
      <c r="BU170" s="366"/>
      <c r="BV170" s="366"/>
      <c r="BW170" s="366"/>
      <c r="BX170" s="366"/>
      <c r="BY170" s="367"/>
      <c r="BZ170" s="367"/>
      <c r="CA170" s="367"/>
      <c r="CB170" s="367"/>
    </row>
    <row r="171" spans="1:81" s="1" customFormat="1" ht="15.75" customHeight="1" x14ac:dyDescent="0.2">
      <c r="A171" s="391"/>
      <c r="B171" s="630"/>
      <c r="C171" s="630"/>
      <c r="D171" s="631"/>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c r="AU171" s="366"/>
      <c r="AV171" s="366"/>
      <c r="AW171" s="366"/>
      <c r="AX171" s="366"/>
      <c r="AY171" s="366"/>
      <c r="AZ171" s="366"/>
      <c r="BA171" s="366"/>
      <c r="BB171" s="366"/>
      <c r="BC171" s="366"/>
      <c r="BD171" s="366"/>
      <c r="BE171" s="366"/>
      <c r="BF171" s="366"/>
      <c r="BG171" s="366"/>
      <c r="BH171" s="366"/>
      <c r="BI171" s="366"/>
      <c r="BJ171" s="366"/>
      <c r="BK171" s="366"/>
      <c r="BL171" s="366"/>
      <c r="BM171" s="366"/>
      <c r="BN171" s="366"/>
      <c r="BO171" s="366"/>
      <c r="BP171" s="366"/>
      <c r="BQ171" s="366"/>
      <c r="BR171" s="366"/>
      <c r="BS171" s="366"/>
      <c r="BT171" s="366"/>
      <c r="BU171" s="366"/>
      <c r="BV171" s="366"/>
      <c r="BW171" s="366"/>
      <c r="BX171" s="366"/>
      <c r="BY171" s="367"/>
      <c r="BZ171" s="367"/>
      <c r="CA171" s="367"/>
      <c r="CB171" s="367"/>
    </row>
    <row r="172" spans="1:81" s="1" customFormat="1" ht="15.75" customHeight="1" x14ac:dyDescent="0.2">
      <c r="A172" s="433"/>
      <c r="B172" s="630"/>
      <c r="C172" s="630"/>
      <c r="D172" s="631"/>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c r="AS172" s="410"/>
      <c r="AT172" s="569"/>
      <c r="AU172" s="366"/>
      <c r="AV172" s="366"/>
      <c r="AW172" s="366"/>
      <c r="AX172" s="366"/>
      <c r="AY172" s="366"/>
      <c r="AZ172" s="366"/>
      <c r="BA172" s="366"/>
      <c r="BB172" s="366"/>
      <c r="BC172" s="366"/>
      <c r="BD172" s="366"/>
      <c r="BE172" s="366"/>
      <c r="BF172" s="366"/>
      <c r="BG172" s="366"/>
      <c r="BH172" s="366"/>
      <c r="BI172" s="366"/>
      <c r="BJ172" s="366"/>
      <c r="BK172" s="366"/>
      <c r="BL172" s="366"/>
      <c r="BM172" s="366"/>
      <c r="BN172" s="366"/>
      <c r="BO172" s="366"/>
      <c r="BP172" s="366"/>
      <c r="BQ172" s="366"/>
      <c r="BR172" s="366"/>
      <c r="BS172" s="366"/>
      <c r="BT172" s="366"/>
      <c r="BU172" s="366"/>
      <c r="BV172" s="366"/>
      <c r="BW172" s="366"/>
      <c r="BX172" s="366"/>
      <c r="BY172" s="367"/>
      <c r="BZ172" s="367"/>
      <c r="CA172" s="367"/>
      <c r="CB172" s="367"/>
    </row>
    <row r="173" spans="1:81" s="1" customFormat="1" ht="15.75" customHeight="1" x14ac:dyDescent="0.2">
      <c r="A173" s="648"/>
      <c r="B173" s="630"/>
      <c r="C173" s="630"/>
      <c r="D173" s="649"/>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c r="AU173" s="366"/>
      <c r="AV173" s="366"/>
      <c r="AW173" s="366"/>
      <c r="AX173" s="366"/>
      <c r="AY173" s="366"/>
      <c r="AZ173" s="366"/>
      <c r="BA173" s="366"/>
      <c r="BB173" s="366"/>
      <c r="BC173" s="366"/>
      <c r="BD173" s="366"/>
      <c r="BE173" s="366"/>
      <c r="BF173" s="366"/>
      <c r="BG173" s="366"/>
      <c r="BH173" s="366"/>
      <c r="BI173" s="366"/>
      <c r="BJ173" s="366"/>
      <c r="BK173" s="366"/>
      <c r="BL173" s="366"/>
      <c r="BM173" s="366"/>
      <c r="BN173" s="366"/>
      <c r="BO173" s="366"/>
      <c r="BP173" s="366"/>
      <c r="BQ173" s="366"/>
      <c r="BR173" s="366"/>
      <c r="BS173" s="366"/>
      <c r="BT173" s="366"/>
      <c r="BU173" s="366"/>
      <c r="BV173" s="366"/>
      <c r="BW173" s="366"/>
      <c r="BX173" s="366"/>
      <c r="BY173" s="367"/>
      <c r="BZ173" s="367"/>
      <c r="CA173" s="367"/>
      <c r="CB173" s="367"/>
    </row>
    <row r="174" spans="1:81" s="1" customFormat="1" ht="15.75" customHeight="1" x14ac:dyDescent="0.2">
      <c r="A174" s="650"/>
      <c r="B174" s="651"/>
      <c r="C174" s="652"/>
      <c r="D174" s="653"/>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c r="AU174" s="366"/>
      <c r="AV174" s="366"/>
      <c r="AW174" s="366"/>
      <c r="AX174" s="366"/>
      <c r="AY174" s="366"/>
      <c r="AZ174" s="366"/>
      <c r="BA174" s="366"/>
      <c r="BB174" s="366"/>
      <c r="BC174" s="366"/>
      <c r="BD174" s="366"/>
      <c r="BE174" s="366"/>
      <c r="BF174" s="366"/>
      <c r="BG174" s="366"/>
      <c r="BH174" s="366"/>
      <c r="BI174" s="366"/>
      <c r="BJ174" s="366"/>
      <c r="BK174" s="366"/>
      <c r="BL174" s="366"/>
      <c r="BM174" s="366"/>
      <c r="BN174" s="366"/>
      <c r="BO174" s="366"/>
      <c r="BP174" s="366"/>
      <c r="BQ174" s="366"/>
      <c r="BR174" s="366"/>
      <c r="BS174" s="366"/>
      <c r="BT174" s="366"/>
      <c r="BU174" s="366"/>
      <c r="BV174" s="366"/>
      <c r="BW174" s="366"/>
      <c r="BX174" s="366"/>
      <c r="BY174" s="367"/>
      <c r="BZ174" s="367"/>
      <c r="CA174" s="367"/>
      <c r="CB174" s="367"/>
    </row>
    <row r="175" spans="1:81" s="1" customFormat="1" ht="15.75" customHeight="1" x14ac:dyDescent="0.2">
      <c r="A175" s="480"/>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c r="AV175" s="366"/>
      <c r="AW175" s="366"/>
      <c r="AX175" s="366"/>
      <c r="AY175" s="366"/>
      <c r="AZ175" s="366"/>
      <c r="BA175" s="366"/>
      <c r="BB175" s="366"/>
      <c r="BC175" s="366"/>
      <c r="BD175" s="366"/>
      <c r="BE175" s="366"/>
      <c r="BF175" s="366"/>
      <c r="BG175" s="366"/>
      <c r="BH175" s="366"/>
      <c r="BI175" s="366"/>
      <c r="BJ175" s="366"/>
      <c r="BK175" s="366"/>
      <c r="BL175" s="366"/>
      <c r="BM175" s="366"/>
      <c r="BN175" s="366"/>
      <c r="BO175" s="366"/>
      <c r="BP175" s="366"/>
      <c r="BQ175" s="366"/>
      <c r="BR175" s="366"/>
      <c r="BS175" s="366"/>
      <c r="BT175" s="366"/>
      <c r="BU175" s="366"/>
      <c r="BV175" s="366"/>
      <c r="BW175" s="366"/>
      <c r="BX175" s="366"/>
      <c r="BY175" s="367"/>
      <c r="BZ175" s="367"/>
      <c r="CA175" s="367"/>
      <c r="CB175" s="367"/>
    </row>
    <row r="176" spans="1:81" s="1" customFormat="1" ht="15.75" customHeight="1" x14ac:dyDescent="0.2">
      <c r="A176" s="872"/>
      <c r="B176" s="875"/>
      <c r="C176" s="876"/>
      <c r="D176" s="877"/>
      <c r="E176" s="880"/>
      <c r="F176" s="881"/>
      <c r="G176" s="881"/>
      <c r="H176" s="881"/>
      <c r="I176" s="881"/>
      <c r="J176" s="881"/>
      <c r="K176" s="881"/>
      <c r="L176" s="881"/>
      <c r="M176" s="881"/>
      <c r="N176" s="881"/>
      <c r="O176" s="881"/>
      <c r="P176" s="881"/>
      <c r="Q176" s="881"/>
      <c r="R176" s="881"/>
      <c r="S176" s="881"/>
      <c r="T176" s="881"/>
      <c r="U176" s="881"/>
      <c r="V176" s="881"/>
      <c r="W176" s="881"/>
      <c r="X176" s="881"/>
      <c r="Y176" s="881"/>
      <c r="Z176" s="881"/>
      <c r="AA176" s="881"/>
      <c r="AB176" s="881"/>
      <c r="AC176" s="881"/>
      <c r="AD176" s="881"/>
      <c r="AE176" s="881"/>
      <c r="AF176" s="881"/>
      <c r="AG176" s="881"/>
      <c r="AH176" s="881"/>
      <c r="AI176" s="881"/>
      <c r="AJ176" s="881"/>
      <c r="AK176" s="881"/>
      <c r="AL176" s="881"/>
      <c r="AM176" s="881"/>
      <c r="AN176" s="881"/>
      <c r="AO176" s="881"/>
      <c r="AP176" s="882"/>
      <c r="AQ176" s="883"/>
      <c r="AR176" s="883"/>
      <c r="AS176" s="516"/>
      <c r="AT176" s="516"/>
      <c r="AU176" s="516"/>
      <c r="AV176" s="366"/>
      <c r="AW176" s="366"/>
      <c r="AX176" s="366"/>
      <c r="AY176" s="366"/>
      <c r="AZ176" s="366"/>
      <c r="BA176" s="366"/>
      <c r="BB176" s="366"/>
      <c r="BC176" s="366"/>
      <c r="BD176" s="366"/>
      <c r="BE176" s="366"/>
      <c r="BF176" s="366"/>
      <c r="BG176" s="366"/>
      <c r="BH176" s="366"/>
      <c r="BI176" s="366"/>
      <c r="BJ176" s="366"/>
      <c r="BK176" s="366"/>
      <c r="BL176" s="366"/>
      <c r="BM176" s="366"/>
      <c r="BN176" s="366"/>
      <c r="BO176" s="366"/>
      <c r="BP176" s="366"/>
      <c r="BQ176" s="366"/>
      <c r="BR176" s="366"/>
      <c r="BS176" s="366"/>
      <c r="BT176" s="366"/>
      <c r="BU176" s="366"/>
      <c r="BV176" s="366"/>
      <c r="BW176" s="366"/>
      <c r="BX176" s="366"/>
      <c r="BY176" s="367"/>
      <c r="BZ176" s="367"/>
      <c r="CA176" s="367"/>
      <c r="CB176" s="367"/>
    </row>
    <row r="177" spans="1:80" s="1" customFormat="1" ht="40.5" customHeight="1" x14ac:dyDescent="0.2">
      <c r="A177" s="873"/>
      <c r="B177" s="878"/>
      <c r="C177" s="879"/>
      <c r="D177" s="879"/>
      <c r="E177" s="886"/>
      <c r="F177" s="887"/>
      <c r="G177" s="886"/>
      <c r="H177" s="887"/>
      <c r="I177" s="886"/>
      <c r="J177" s="887"/>
      <c r="K177" s="886"/>
      <c r="L177" s="887"/>
      <c r="M177" s="886"/>
      <c r="N177" s="887"/>
      <c r="O177" s="886"/>
      <c r="P177" s="887"/>
      <c r="Q177" s="886"/>
      <c r="R177" s="887"/>
      <c r="S177" s="886"/>
      <c r="T177" s="887"/>
      <c r="U177" s="886"/>
      <c r="V177" s="887"/>
      <c r="W177" s="886"/>
      <c r="X177" s="887"/>
      <c r="Y177" s="886"/>
      <c r="Z177" s="887"/>
      <c r="AA177" s="886"/>
      <c r="AB177" s="887"/>
      <c r="AC177" s="886"/>
      <c r="AD177" s="887"/>
      <c r="AE177" s="886"/>
      <c r="AF177" s="887"/>
      <c r="AG177" s="886"/>
      <c r="AH177" s="887"/>
      <c r="AI177" s="886"/>
      <c r="AJ177" s="887"/>
      <c r="AK177" s="886"/>
      <c r="AL177" s="887"/>
      <c r="AM177" s="886"/>
      <c r="AN177" s="887"/>
      <c r="AO177" s="888"/>
      <c r="AP177" s="889"/>
      <c r="AQ177" s="884"/>
      <c r="AR177" s="884"/>
      <c r="AS177" s="516"/>
      <c r="AT177" s="516"/>
      <c r="AU177" s="516"/>
      <c r="AV177" s="366"/>
      <c r="AW177" s="366"/>
      <c r="AX177" s="366"/>
      <c r="AY177" s="366"/>
      <c r="AZ177" s="366"/>
      <c r="BA177" s="366"/>
      <c r="BB177" s="366"/>
      <c r="BC177" s="366"/>
      <c r="BD177" s="366"/>
      <c r="BE177" s="366"/>
      <c r="BF177" s="366"/>
      <c r="BG177" s="366"/>
      <c r="BH177" s="366"/>
      <c r="BI177" s="366"/>
      <c r="BJ177" s="366"/>
      <c r="BK177" s="366"/>
      <c r="BL177" s="366"/>
      <c r="BM177" s="366"/>
      <c r="BN177" s="366"/>
      <c r="BO177" s="366"/>
      <c r="BP177" s="366"/>
      <c r="BQ177" s="366"/>
      <c r="BR177" s="366"/>
      <c r="BS177" s="366"/>
      <c r="BT177" s="366"/>
      <c r="BU177" s="366"/>
      <c r="BV177" s="366"/>
      <c r="BW177" s="366"/>
      <c r="BX177" s="366"/>
      <c r="BY177" s="367"/>
      <c r="BZ177" s="367"/>
      <c r="CA177" s="367"/>
      <c r="CB177" s="367"/>
    </row>
    <row r="178" spans="1:80" s="1" customFormat="1" ht="18.75" customHeight="1" x14ac:dyDescent="0.2">
      <c r="A178" s="874"/>
      <c r="B178" s="736"/>
      <c r="C178" s="735"/>
      <c r="D178" s="735"/>
      <c r="E178" s="378"/>
      <c r="F178" s="729"/>
      <c r="G178" s="378"/>
      <c r="H178" s="729"/>
      <c r="I178" s="378"/>
      <c r="J178" s="729"/>
      <c r="K178" s="378"/>
      <c r="L178" s="729"/>
      <c r="M178" s="378"/>
      <c r="N178" s="729"/>
      <c r="O178" s="378"/>
      <c r="P178" s="729"/>
      <c r="Q178" s="378"/>
      <c r="R178" s="729"/>
      <c r="S178" s="378"/>
      <c r="T178" s="729"/>
      <c r="U178" s="378"/>
      <c r="V178" s="729"/>
      <c r="W178" s="378"/>
      <c r="X178" s="729"/>
      <c r="Y178" s="378"/>
      <c r="Z178" s="729"/>
      <c r="AA178" s="378"/>
      <c r="AB178" s="729"/>
      <c r="AC178" s="378"/>
      <c r="AD178" s="729"/>
      <c r="AE178" s="378"/>
      <c r="AF178" s="729"/>
      <c r="AG178" s="378"/>
      <c r="AH178" s="729"/>
      <c r="AI178" s="378"/>
      <c r="AJ178" s="729"/>
      <c r="AK178" s="378"/>
      <c r="AL178" s="729"/>
      <c r="AM178" s="378"/>
      <c r="AN178" s="729"/>
      <c r="AO178" s="378"/>
      <c r="AP178" s="729"/>
      <c r="AQ178" s="885"/>
      <c r="AR178" s="885"/>
      <c r="AS178" s="656"/>
      <c r="AT178" s="516"/>
      <c r="AU178" s="366"/>
      <c r="AV178" s="366"/>
      <c r="AW178" s="366"/>
      <c r="AX178" s="366"/>
      <c r="AY178" s="366"/>
      <c r="AZ178" s="366"/>
      <c r="BA178" s="366"/>
      <c r="BB178" s="366"/>
      <c r="BC178" s="366"/>
      <c r="BD178" s="366"/>
      <c r="BE178" s="366"/>
      <c r="BF178" s="366"/>
      <c r="BG178" s="366"/>
      <c r="BH178" s="366"/>
      <c r="BI178" s="366"/>
      <c r="BJ178" s="366"/>
      <c r="BK178" s="366"/>
      <c r="BL178" s="366"/>
      <c r="BM178" s="366"/>
      <c r="BN178" s="366"/>
      <c r="BO178" s="366"/>
      <c r="BP178" s="366"/>
      <c r="BQ178" s="366"/>
      <c r="BR178" s="366"/>
      <c r="BS178" s="366"/>
      <c r="BT178" s="366"/>
      <c r="BU178" s="366"/>
      <c r="BV178" s="366"/>
      <c r="BW178" s="366"/>
      <c r="BX178" s="366"/>
      <c r="BY178" s="367"/>
      <c r="BZ178" s="367"/>
      <c r="CA178" s="367"/>
      <c r="CB178" s="367"/>
    </row>
    <row r="179" spans="1:80" s="1" customFormat="1" ht="15" customHeight="1" x14ac:dyDescent="0.2">
      <c r="A179" s="438"/>
      <c r="B179" s="644"/>
      <c r="C179" s="644"/>
      <c r="D179" s="645"/>
      <c r="E179" s="387"/>
      <c r="F179" s="388"/>
      <c r="G179" s="387"/>
      <c r="H179" s="389"/>
      <c r="I179" s="387"/>
      <c r="J179" s="389"/>
      <c r="K179" s="387"/>
      <c r="L179" s="389"/>
      <c r="M179" s="387"/>
      <c r="N179" s="389"/>
      <c r="O179" s="387"/>
      <c r="P179" s="389"/>
      <c r="Q179" s="387"/>
      <c r="R179" s="389"/>
      <c r="S179" s="387"/>
      <c r="T179" s="389"/>
      <c r="U179" s="387"/>
      <c r="V179" s="389"/>
      <c r="W179" s="387"/>
      <c r="X179" s="389"/>
      <c r="Y179" s="390"/>
      <c r="Z179" s="389"/>
      <c r="AA179" s="390"/>
      <c r="AB179" s="389"/>
      <c r="AC179" s="390"/>
      <c r="AD179" s="389"/>
      <c r="AE179" s="390"/>
      <c r="AF179" s="389"/>
      <c r="AG179" s="390"/>
      <c r="AH179" s="389"/>
      <c r="AI179" s="390"/>
      <c r="AJ179" s="389"/>
      <c r="AK179" s="390"/>
      <c r="AL179" s="389"/>
      <c r="AM179" s="390"/>
      <c r="AN179" s="389"/>
      <c r="AO179" s="390"/>
      <c r="AP179" s="389"/>
      <c r="AQ179" s="657"/>
      <c r="AR179" s="658"/>
      <c r="AS179" s="659"/>
      <c r="AT179" s="516"/>
      <c r="AU179" s="366"/>
      <c r="AV179" s="366"/>
      <c r="AW179" s="366"/>
      <c r="AX179" s="366"/>
      <c r="AY179" s="366"/>
      <c r="AZ179" s="366"/>
      <c r="BA179" s="366"/>
      <c r="BB179" s="366"/>
      <c r="BC179" s="366"/>
      <c r="BD179" s="366"/>
      <c r="BE179" s="366"/>
      <c r="BF179" s="366"/>
      <c r="BG179" s="366"/>
      <c r="BH179" s="366"/>
      <c r="BI179" s="366"/>
      <c r="BJ179" s="366"/>
      <c r="BK179" s="366"/>
      <c r="BL179" s="366"/>
      <c r="BM179" s="366"/>
      <c r="BN179" s="366"/>
      <c r="BO179" s="366"/>
      <c r="BP179" s="366"/>
      <c r="BQ179" s="366"/>
      <c r="BR179" s="366"/>
      <c r="BS179" s="366"/>
      <c r="BT179" s="366"/>
      <c r="BU179" s="366"/>
      <c r="BV179" s="366"/>
      <c r="BW179" s="366"/>
      <c r="BX179" s="366"/>
      <c r="BY179" s="367"/>
      <c r="BZ179" s="367"/>
      <c r="CA179" s="367"/>
      <c r="CB179" s="367"/>
    </row>
    <row r="180" spans="1:80" s="1" customFormat="1" ht="15" customHeight="1" x14ac:dyDescent="0.2">
      <c r="A180" s="438"/>
      <c r="B180" s="630"/>
      <c r="C180" s="630"/>
      <c r="D180" s="631"/>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c r="AT180" s="516"/>
      <c r="AU180" s="366"/>
      <c r="AV180" s="366"/>
      <c r="AW180" s="366"/>
      <c r="AX180" s="366"/>
      <c r="AY180" s="366"/>
      <c r="AZ180" s="366"/>
      <c r="BA180" s="366"/>
      <c r="BB180" s="366"/>
      <c r="BC180" s="366"/>
      <c r="BD180" s="366"/>
      <c r="BE180" s="366"/>
      <c r="BF180" s="366"/>
      <c r="BG180" s="366"/>
      <c r="BH180" s="366"/>
      <c r="BI180" s="366"/>
      <c r="BJ180" s="366"/>
      <c r="BK180" s="366"/>
      <c r="BL180" s="366"/>
      <c r="BM180" s="366"/>
      <c r="BN180" s="366"/>
      <c r="BO180" s="366"/>
      <c r="BP180" s="366"/>
      <c r="BQ180" s="366"/>
      <c r="BR180" s="366"/>
      <c r="BS180" s="366"/>
      <c r="BT180" s="366"/>
      <c r="BU180" s="366"/>
      <c r="BV180" s="366"/>
      <c r="BW180" s="366"/>
      <c r="BX180" s="366"/>
      <c r="BY180" s="367"/>
      <c r="BZ180" s="367"/>
      <c r="CA180" s="367"/>
      <c r="CB180" s="367"/>
    </row>
    <row r="181" spans="1:80" s="1" customFormat="1" ht="15" customHeight="1" x14ac:dyDescent="0.2">
      <c r="A181" s="438"/>
      <c r="B181" s="630"/>
      <c r="C181" s="630"/>
      <c r="D181" s="631"/>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c r="AT181" s="516"/>
      <c r="AU181" s="366"/>
      <c r="AV181" s="366"/>
      <c r="AW181" s="366"/>
      <c r="AX181" s="366"/>
      <c r="AY181" s="366"/>
      <c r="AZ181" s="366"/>
      <c r="BA181" s="366"/>
      <c r="BB181" s="366"/>
      <c r="BC181" s="366"/>
      <c r="BD181" s="366"/>
      <c r="BE181" s="366"/>
      <c r="BF181" s="366"/>
      <c r="BG181" s="366"/>
      <c r="BH181" s="366"/>
      <c r="BI181" s="366"/>
      <c r="BJ181" s="366"/>
      <c r="BK181" s="366"/>
      <c r="BL181" s="366"/>
      <c r="BM181" s="366"/>
      <c r="BN181" s="366"/>
      <c r="BO181" s="366"/>
      <c r="BP181" s="366"/>
      <c r="BQ181" s="366"/>
      <c r="BR181" s="366"/>
      <c r="BS181" s="366"/>
      <c r="BT181" s="366"/>
      <c r="BU181" s="366"/>
      <c r="BV181" s="366"/>
      <c r="BW181" s="366"/>
      <c r="BX181" s="366"/>
      <c r="BY181" s="367"/>
      <c r="BZ181" s="367"/>
      <c r="CA181" s="367"/>
      <c r="CB181" s="367"/>
    </row>
    <row r="182" spans="1:80" s="1" customFormat="1" ht="16.5" customHeight="1" x14ac:dyDescent="0.2">
      <c r="A182" s="661"/>
      <c r="B182" s="630"/>
      <c r="C182" s="630"/>
      <c r="D182" s="649"/>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c r="AT182" s="516"/>
      <c r="AU182" s="366"/>
      <c r="AV182" s="366"/>
      <c r="AW182" s="366"/>
      <c r="AX182" s="366"/>
      <c r="AY182" s="366"/>
      <c r="AZ182" s="366"/>
      <c r="BA182" s="366"/>
      <c r="BB182" s="366"/>
      <c r="BC182" s="366"/>
      <c r="BD182" s="366"/>
      <c r="BE182" s="366"/>
      <c r="BF182" s="366"/>
      <c r="BG182" s="366"/>
      <c r="BH182" s="366"/>
      <c r="BI182" s="366"/>
      <c r="BJ182" s="366"/>
      <c r="BK182" s="366"/>
      <c r="BL182" s="366"/>
      <c r="BM182" s="366"/>
      <c r="BN182" s="366"/>
      <c r="BO182" s="366"/>
      <c r="BP182" s="366"/>
      <c r="BQ182" s="366"/>
      <c r="BR182" s="366"/>
      <c r="BS182" s="366"/>
      <c r="BT182" s="366"/>
      <c r="BU182" s="366"/>
      <c r="BV182" s="366"/>
      <c r="BW182" s="366"/>
      <c r="BX182" s="366"/>
      <c r="BY182" s="367"/>
      <c r="BZ182" s="367"/>
      <c r="CA182" s="367"/>
      <c r="CB182" s="367"/>
    </row>
    <row r="183" spans="1:80" s="1" customFormat="1" ht="16.5" customHeight="1" x14ac:dyDescent="0.2">
      <c r="A183" s="662"/>
      <c r="B183" s="651"/>
      <c r="C183" s="652"/>
      <c r="D183" s="653"/>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c r="AT183" s="516"/>
      <c r="AU183" s="366"/>
      <c r="AV183" s="366"/>
      <c r="AW183" s="366"/>
      <c r="AX183" s="366"/>
      <c r="AY183" s="366"/>
      <c r="AZ183" s="366"/>
      <c r="BA183" s="366"/>
      <c r="BB183" s="366"/>
      <c r="BC183" s="366"/>
      <c r="BD183" s="366"/>
      <c r="BE183" s="366"/>
      <c r="BF183" s="366"/>
      <c r="BG183" s="366"/>
      <c r="BH183" s="366"/>
      <c r="BI183" s="366"/>
      <c r="BJ183" s="366"/>
      <c r="BK183" s="366"/>
      <c r="BL183" s="366"/>
      <c r="BM183" s="366"/>
      <c r="BN183" s="366"/>
      <c r="BO183" s="366"/>
      <c r="BP183" s="366"/>
      <c r="BQ183" s="366"/>
      <c r="BR183" s="366"/>
      <c r="BS183" s="366"/>
      <c r="BT183" s="366"/>
      <c r="BU183" s="366"/>
      <c r="BV183" s="366"/>
      <c r="BW183" s="366"/>
      <c r="BX183" s="366"/>
      <c r="BY183" s="367"/>
      <c r="BZ183" s="367"/>
      <c r="CA183" s="367"/>
      <c r="CB183" s="367"/>
    </row>
    <row r="184" spans="1:80" s="1" customFormat="1" ht="42" customHeight="1" x14ac:dyDescent="0.2">
      <c r="A184" s="611"/>
      <c r="B184" s="426"/>
      <c r="C184" s="426"/>
      <c r="D184" s="426"/>
      <c r="E184" s="426"/>
      <c r="F184" s="427"/>
      <c r="G184" s="426"/>
      <c r="H184" s="428"/>
      <c r="I184" s="426"/>
      <c r="J184" s="428"/>
      <c r="K184" s="426"/>
      <c r="L184" s="428"/>
      <c r="M184" s="426"/>
      <c r="N184" s="428"/>
      <c r="O184" s="426"/>
      <c r="P184" s="428"/>
      <c r="Q184" s="426"/>
      <c r="R184" s="428"/>
      <c r="S184" s="426"/>
      <c r="T184" s="428"/>
      <c r="U184" s="426"/>
      <c r="V184" s="428"/>
      <c r="W184" s="426"/>
      <c r="X184" s="428"/>
      <c r="Y184" s="426"/>
      <c r="Z184" s="428"/>
      <c r="AA184" s="426"/>
      <c r="AB184" s="428"/>
      <c r="AC184" s="426"/>
      <c r="AD184" s="428"/>
      <c r="AE184" s="426"/>
      <c r="AF184" s="428"/>
      <c r="AG184" s="426"/>
      <c r="AH184" s="428"/>
      <c r="AI184" s="426"/>
      <c r="AJ184" s="428"/>
      <c r="AK184" s="426"/>
      <c r="AL184" s="428"/>
      <c r="AM184" s="426"/>
      <c r="AN184" s="428"/>
      <c r="AO184" s="429"/>
      <c r="AP184" s="428"/>
      <c r="AQ184" s="643"/>
      <c r="AR184" s="665"/>
      <c r="AS184" s="659"/>
      <c r="AT184" s="516"/>
      <c r="AU184" s="366"/>
      <c r="AV184" s="366"/>
      <c r="AW184" s="366"/>
      <c r="AX184" s="366"/>
      <c r="AY184" s="366"/>
      <c r="AZ184" s="366"/>
      <c r="BA184" s="366"/>
      <c r="BB184" s="366"/>
      <c r="BC184" s="366"/>
      <c r="BD184" s="366"/>
      <c r="BE184" s="366"/>
      <c r="BF184" s="366"/>
      <c r="BG184" s="366"/>
      <c r="BH184" s="366"/>
      <c r="BI184" s="366"/>
      <c r="BJ184" s="366"/>
      <c r="BK184" s="366"/>
      <c r="BL184" s="366"/>
      <c r="BM184" s="366"/>
      <c r="BN184" s="366"/>
      <c r="BO184" s="366"/>
      <c r="BP184" s="366"/>
      <c r="BQ184" s="366"/>
      <c r="BR184" s="366"/>
      <c r="BS184" s="366"/>
      <c r="BT184" s="366"/>
      <c r="BU184" s="366"/>
      <c r="BV184" s="366"/>
      <c r="BW184" s="366"/>
      <c r="BX184" s="366"/>
      <c r="BY184" s="367"/>
      <c r="BZ184" s="367"/>
      <c r="CA184" s="367"/>
      <c r="CB184" s="367"/>
    </row>
    <row r="185" spans="1:80" s="1" customFormat="1" ht="15" customHeight="1" x14ac:dyDescent="0.2">
      <c r="A185" s="666"/>
      <c r="B185" s="374"/>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c r="AZ185" s="366"/>
      <c r="BA185" s="366"/>
      <c r="BB185" s="366"/>
      <c r="BC185" s="366"/>
      <c r="BD185" s="366"/>
      <c r="BE185" s="366"/>
      <c r="BF185" s="366"/>
      <c r="BG185" s="366"/>
      <c r="BH185" s="366"/>
      <c r="BI185" s="366"/>
      <c r="BJ185" s="366"/>
      <c r="BK185" s="366"/>
      <c r="BL185" s="366"/>
      <c r="BM185" s="366"/>
      <c r="BN185" s="366"/>
      <c r="BO185" s="366"/>
      <c r="BP185" s="366"/>
      <c r="BQ185" s="366"/>
      <c r="BR185" s="366"/>
      <c r="BS185" s="366"/>
      <c r="BT185" s="366"/>
      <c r="BU185" s="366"/>
      <c r="BV185" s="366"/>
      <c r="BW185" s="366"/>
      <c r="BX185" s="366"/>
      <c r="BY185" s="367"/>
      <c r="BZ185" s="367"/>
      <c r="CA185" s="367"/>
      <c r="CB185" s="367"/>
    </row>
    <row r="186" spans="1:80" s="1" customFormat="1" ht="15" customHeight="1" x14ac:dyDescent="0.2">
      <c r="A186" s="736"/>
      <c r="B186" s="667"/>
      <c r="C186" s="367"/>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c r="AH186" s="366"/>
      <c r="AI186" s="366"/>
      <c r="AJ186" s="366"/>
      <c r="AK186" s="366"/>
      <c r="AL186" s="366"/>
      <c r="AM186" s="366"/>
      <c r="AN186" s="366"/>
      <c r="AO186" s="366"/>
      <c r="AP186" s="366"/>
      <c r="AQ186" s="366"/>
      <c r="AR186" s="366"/>
      <c r="AS186" s="366"/>
      <c r="AT186" s="366"/>
      <c r="AU186" s="366"/>
      <c r="AV186" s="366"/>
      <c r="AW186" s="366"/>
      <c r="AX186" s="366"/>
      <c r="AY186" s="366"/>
      <c r="AZ186" s="366"/>
      <c r="BA186" s="366"/>
      <c r="BB186" s="366"/>
      <c r="BC186" s="366"/>
      <c r="BD186" s="366"/>
      <c r="BE186" s="366"/>
      <c r="BF186" s="366"/>
      <c r="BG186" s="366"/>
      <c r="BH186" s="366"/>
      <c r="BI186" s="366"/>
      <c r="BJ186" s="366"/>
      <c r="BK186" s="366"/>
      <c r="BL186" s="366"/>
      <c r="BM186" s="366"/>
      <c r="BN186" s="366"/>
      <c r="BO186" s="366"/>
      <c r="BP186" s="366"/>
      <c r="BQ186" s="366"/>
      <c r="BR186" s="366"/>
      <c r="BS186" s="366"/>
      <c r="BT186" s="366"/>
      <c r="BU186" s="366"/>
      <c r="BV186" s="366"/>
      <c r="BW186" s="366"/>
      <c r="BX186" s="366"/>
      <c r="BY186" s="367"/>
      <c r="BZ186" s="367"/>
      <c r="CA186" s="367"/>
      <c r="CB186" s="367"/>
    </row>
    <row r="187" spans="1:80" s="1" customFormat="1" ht="15" customHeight="1" x14ac:dyDescent="0.2">
      <c r="A187" s="517"/>
      <c r="B187" s="566"/>
      <c r="C187" s="367"/>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c r="AE187" s="366"/>
      <c r="AF187" s="366"/>
      <c r="AG187" s="366"/>
      <c r="AH187" s="366"/>
      <c r="AI187" s="366"/>
      <c r="AJ187" s="366"/>
      <c r="AK187" s="366"/>
      <c r="AL187" s="366"/>
      <c r="AM187" s="366"/>
      <c r="AN187" s="366"/>
      <c r="AO187" s="366"/>
      <c r="AP187" s="366"/>
      <c r="AQ187" s="366"/>
      <c r="AR187" s="366"/>
      <c r="AS187" s="366"/>
      <c r="AT187" s="366"/>
      <c r="AU187" s="366"/>
      <c r="AV187" s="366"/>
      <c r="AW187" s="366"/>
      <c r="AX187" s="366"/>
      <c r="AY187" s="366"/>
      <c r="AZ187" s="366"/>
      <c r="BA187" s="366"/>
      <c r="BB187" s="366"/>
      <c r="BC187" s="366"/>
      <c r="BD187" s="366"/>
      <c r="BE187" s="366"/>
      <c r="BF187" s="366"/>
      <c r="BG187" s="366"/>
      <c r="BH187" s="366"/>
      <c r="BI187" s="366"/>
      <c r="BJ187" s="366"/>
      <c r="BK187" s="366"/>
      <c r="BL187" s="366"/>
      <c r="BM187" s="366"/>
      <c r="BN187" s="366"/>
      <c r="BO187" s="366"/>
      <c r="BP187" s="366"/>
      <c r="BQ187" s="366"/>
      <c r="BR187" s="366"/>
      <c r="BS187" s="366"/>
      <c r="BT187" s="366"/>
      <c r="BU187" s="366"/>
      <c r="BV187" s="366"/>
      <c r="BW187" s="366"/>
      <c r="BX187" s="366"/>
      <c r="BY187" s="367"/>
      <c r="BZ187" s="367"/>
      <c r="CA187" s="367"/>
      <c r="CB187" s="367"/>
    </row>
    <row r="188" spans="1:80" s="1" customFormat="1" ht="15" customHeight="1" x14ac:dyDescent="0.2">
      <c r="A188" s="438"/>
      <c r="B188" s="408"/>
      <c r="C188" s="367"/>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c r="AE188" s="366"/>
      <c r="AF188" s="366"/>
      <c r="AG188" s="366"/>
      <c r="AH188" s="366"/>
      <c r="AI188" s="366"/>
      <c r="AJ188" s="366"/>
      <c r="AK188" s="366"/>
      <c r="AL188" s="366"/>
      <c r="AM188" s="366"/>
      <c r="AN188" s="366"/>
      <c r="AO188" s="366"/>
      <c r="AP188" s="366"/>
      <c r="AQ188" s="366"/>
      <c r="AR188" s="366"/>
      <c r="AS188" s="366"/>
      <c r="AT188" s="366"/>
      <c r="AU188" s="366"/>
      <c r="AV188" s="366"/>
      <c r="AW188" s="366"/>
      <c r="AX188" s="366"/>
      <c r="AY188" s="366"/>
      <c r="AZ188" s="366"/>
      <c r="BA188" s="366"/>
      <c r="BB188" s="366"/>
      <c r="BC188" s="366"/>
      <c r="BD188" s="366"/>
      <c r="BE188" s="366"/>
      <c r="BF188" s="366"/>
      <c r="BG188" s="366"/>
      <c r="BH188" s="366"/>
      <c r="BI188" s="366"/>
      <c r="BJ188" s="366"/>
      <c r="BK188" s="366"/>
      <c r="BL188" s="366"/>
      <c r="BM188" s="366"/>
      <c r="BN188" s="366"/>
      <c r="BO188" s="366"/>
      <c r="BP188" s="366"/>
      <c r="BQ188" s="366"/>
      <c r="BR188" s="366"/>
      <c r="BS188" s="366"/>
      <c r="BT188" s="366"/>
      <c r="BU188" s="366"/>
      <c r="BV188" s="366"/>
      <c r="BW188" s="366"/>
      <c r="BX188" s="366"/>
      <c r="BY188" s="367"/>
      <c r="BZ188" s="367"/>
      <c r="CA188" s="367"/>
      <c r="CB188" s="367"/>
    </row>
    <row r="189" spans="1:80" ht="15" customHeight="1" x14ac:dyDescent="0.2">
      <c r="A189" s="438"/>
      <c r="B189" s="408"/>
      <c r="C189" s="367"/>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c r="AE189" s="366"/>
      <c r="AF189" s="366"/>
      <c r="AG189" s="366"/>
      <c r="AH189" s="366"/>
      <c r="AI189" s="366"/>
      <c r="AJ189" s="366"/>
      <c r="AK189" s="366"/>
      <c r="AL189" s="366"/>
      <c r="AM189" s="366"/>
      <c r="AN189" s="366"/>
      <c r="AO189" s="366"/>
      <c r="AP189" s="366"/>
      <c r="AQ189" s="366"/>
      <c r="AR189" s="366"/>
      <c r="AS189" s="366"/>
      <c r="AT189" s="366"/>
      <c r="AU189" s="366"/>
      <c r="AV189" s="366"/>
      <c r="AW189" s="366"/>
      <c r="AX189" s="366"/>
      <c r="AY189" s="366"/>
      <c r="AZ189" s="366"/>
      <c r="BA189" s="366"/>
      <c r="BB189" s="366"/>
      <c r="BC189" s="366"/>
      <c r="BD189" s="366"/>
      <c r="BE189" s="366"/>
      <c r="BF189" s="366"/>
      <c r="BG189" s="366"/>
      <c r="BH189" s="366"/>
      <c r="BI189" s="366"/>
      <c r="BJ189" s="366"/>
      <c r="BK189" s="366"/>
      <c r="BL189" s="366"/>
      <c r="BM189" s="366"/>
      <c r="BN189" s="366"/>
      <c r="BO189" s="366"/>
      <c r="BP189" s="366"/>
      <c r="BQ189" s="366"/>
      <c r="BR189" s="366"/>
      <c r="BS189" s="366"/>
      <c r="BT189" s="366"/>
      <c r="BU189" s="366"/>
      <c r="BV189" s="366"/>
      <c r="BW189" s="366"/>
      <c r="BX189" s="366"/>
      <c r="BY189" s="367"/>
      <c r="BZ189" s="367"/>
      <c r="CA189" s="367"/>
      <c r="CB189" s="367"/>
    </row>
    <row r="190" spans="1:80" ht="15" customHeight="1" x14ac:dyDescent="0.2">
      <c r="A190" s="495"/>
      <c r="B190" s="425"/>
      <c r="C190" s="367"/>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c r="AE190" s="366"/>
      <c r="AF190" s="366"/>
      <c r="AG190" s="366"/>
      <c r="AH190" s="366"/>
      <c r="AI190" s="366"/>
      <c r="AJ190" s="366"/>
      <c r="AK190" s="366"/>
      <c r="AL190" s="366"/>
      <c r="AM190" s="366"/>
      <c r="AN190" s="366"/>
      <c r="AO190" s="366"/>
      <c r="AP190" s="366"/>
      <c r="AQ190" s="366"/>
      <c r="AR190" s="366"/>
      <c r="AS190" s="366"/>
      <c r="AT190" s="366"/>
      <c r="AU190" s="366"/>
      <c r="AV190" s="366"/>
      <c r="AW190" s="366"/>
      <c r="AX190" s="366"/>
      <c r="AY190" s="366"/>
      <c r="AZ190" s="366"/>
      <c r="BA190" s="366"/>
      <c r="BB190" s="366"/>
      <c r="BC190" s="366"/>
      <c r="BD190" s="366"/>
      <c r="BE190" s="366"/>
      <c r="BF190" s="366"/>
      <c r="BG190" s="366"/>
      <c r="BH190" s="366"/>
      <c r="BI190" s="366"/>
      <c r="BJ190" s="366"/>
      <c r="BK190" s="366"/>
      <c r="BL190" s="366"/>
      <c r="BM190" s="366"/>
      <c r="BN190" s="366"/>
      <c r="BO190" s="366"/>
      <c r="BP190" s="366"/>
      <c r="BQ190" s="366"/>
      <c r="BR190" s="366"/>
      <c r="BS190" s="366"/>
      <c r="BT190" s="366"/>
      <c r="BU190" s="366"/>
      <c r="BV190" s="366"/>
      <c r="BW190" s="366"/>
      <c r="BX190" s="366"/>
      <c r="BY190" s="367"/>
      <c r="BZ190" s="367"/>
      <c r="CA190" s="367"/>
      <c r="CB190" s="367"/>
    </row>
    <row r="191" spans="1:80" ht="41.25" customHeight="1" x14ac:dyDescent="0.2">
      <c r="A191" s="611"/>
      <c r="B191" s="417"/>
      <c r="C191" s="367"/>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c r="AH191" s="366"/>
      <c r="AI191" s="366"/>
      <c r="AJ191" s="366"/>
      <c r="AK191" s="366"/>
      <c r="AL191" s="366"/>
      <c r="AM191" s="366"/>
      <c r="AN191" s="366"/>
      <c r="AO191" s="366"/>
      <c r="AP191" s="366"/>
      <c r="AQ191" s="366"/>
      <c r="AR191" s="366"/>
      <c r="AS191" s="366"/>
      <c r="AT191" s="366"/>
      <c r="AU191" s="366"/>
      <c r="AV191" s="366"/>
      <c r="AW191" s="366"/>
      <c r="AX191" s="366"/>
      <c r="AY191" s="366"/>
      <c r="AZ191" s="366"/>
      <c r="BA191" s="366"/>
      <c r="BB191" s="366"/>
      <c r="BC191" s="366"/>
      <c r="BD191" s="366"/>
      <c r="BE191" s="366"/>
      <c r="BF191" s="366"/>
      <c r="BG191" s="366"/>
      <c r="BH191" s="366"/>
      <c r="BI191" s="366"/>
      <c r="BJ191" s="366"/>
      <c r="BK191" s="366"/>
      <c r="BL191" s="366"/>
      <c r="BM191" s="366"/>
      <c r="BN191" s="366"/>
      <c r="BO191" s="366"/>
      <c r="BP191" s="366"/>
      <c r="BQ191" s="366"/>
      <c r="BR191" s="366"/>
      <c r="BS191" s="366"/>
      <c r="BT191" s="366"/>
      <c r="BU191" s="366"/>
      <c r="BV191" s="366"/>
      <c r="BW191" s="366"/>
      <c r="BX191" s="366"/>
      <c r="BY191" s="367"/>
      <c r="BZ191" s="367"/>
      <c r="CA191" s="367"/>
      <c r="CB191" s="367"/>
    </row>
    <row r="192" spans="1:80" ht="15.75" customHeight="1" x14ac:dyDescent="0.2">
      <c r="A192" s="515"/>
      <c r="B192" s="515"/>
      <c r="C192" s="367"/>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c r="AI192" s="366"/>
      <c r="AJ192" s="366"/>
      <c r="AK192" s="366"/>
      <c r="AL192" s="366"/>
      <c r="AM192" s="366"/>
      <c r="AN192" s="366"/>
      <c r="AO192" s="366"/>
      <c r="AP192" s="366"/>
      <c r="AQ192" s="366"/>
      <c r="AR192" s="366"/>
      <c r="AS192" s="366"/>
      <c r="AT192" s="366"/>
      <c r="AU192" s="366"/>
      <c r="AV192" s="366"/>
      <c r="AW192" s="366"/>
      <c r="AX192" s="366"/>
      <c r="AY192" s="366"/>
      <c r="AZ192" s="366"/>
      <c r="BA192" s="366"/>
      <c r="BB192" s="366"/>
      <c r="BC192" s="366"/>
      <c r="BD192" s="366"/>
      <c r="BE192" s="366"/>
      <c r="BF192" s="366"/>
      <c r="BG192" s="366"/>
      <c r="BH192" s="366"/>
      <c r="BI192" s="366"/>
      <c r="BJ192" s="366"/>
      <c r="BK192" s="366"/>
      <c r="BL192" s="366"/>
      <c r="BM192" s="366"/>
      <c r="BN192" s="366"/>
      <c r="BO192" s="366"/>
      <c r="BP192" s="366"/>
      <c r="BQ192" s="366"/>
      <c r="BR192" s="366"/>
      <c r="BS192" s="366"/>
      <c r="BT192" s="366"/>
      <c r="BU192" s="366"/>
      <c r="BV192" s="366"/>
      <c r="BW192" s="366"/>
      <c r="BX192" s="366"/>
      <c r="BY192" s="367"/>
      <c r="BZ192" s="367"/>
      <c r="CA192" s="367"/>
      <c r="CB192" s="367"/>
    </row>
    <row r="193" spans="1:80" ht="16.5" customHeight="1" x14ac:dyDescent="0.2">
      <c r="A193" s="736"/>
      <c r="B193" s="445"/>
      <c r="C193" s="367"/>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c r="AH193" s="366"/>
      <c r="AI193" s="366"/>
      <c r="AJ193" s="366"/>
      <c r="AK193" s="366"/>
      <c r="AL193" s="366"/>
      <c r="AM193" s="366"/>
      <c r="AN193" s="366"/>
      <c r="AO193" s="366"/>
      <c r="AP193" s="366"/>
      <c r="AQ193" s="366"/>
      <c r="AR193" s="366"/>
      <c r="AS193" s="366"/>
      <c r="AT193" s="366"/>
      <c r="AU193" s="366"/>
      <c r="AV193" s="366"/>
      <c r="AW193" s="366"/>
      <c r="AX193" s="366"/>
      <c r="AY193" s="366"/>
      <c r="AZ193" s="366"/>
      <c r="BA193" s="366"/>
      <c r="BB193" s="366"/>
      <c r="BC193" s="366"/>
      <c r="BD193" s="366"/>
      <c r="BE193" s="366"/>
      <c r="BF193" s="366"/>
      <c r="BG193" s="366"/>
      <c r="BH193" s="366"/>
      <c r="BI193" s="366"/>
      <c r="BJ193" s="366"/>
      <c r="BK193" s="366"/>
      <c r="BL193" s="366"/>
      <c r="BM193" s="366"/>
      <c r="BN193" s="366"/>
      <c r="BO193" s="366"/>
      <c r="BP193" s="366"/>
      <c r="BQ193" s="366"/>
      <c r="BR193" s="366"/>
      <c r="BS193" s="366"/>
      <c r="BT193" s="366"/>
      <c r="BU193" s="366"/>
      <c r="BV193" s="366"/>
      <c r="BW193" s="366"/>
      <c r="BX193" s="366"/>
      <c r="BY193" s="367"/>
      <c r="BZ193" s="367"/>
      <c r="CA193" s="367"/>
      <c r="CB193" s="367"/>
    </row>
    <row r="194" spans="1:80" ht="16.5" customHeight="1" x14ac:dyDescent="0.2">
      <c r="A194" s="517"/>
      <c r="B194" s="518"/>
      <c r="C194" s="367"/>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c r="AI194" s="366"/>
      <c r="AJ194" s="366"/>
      <c r="AK194" s="366"/>
      <c r="AL194" s="366"/>
      <c r="AM194" s="366"/>
      <c r="AN194" s="366"/>
      <c r="AO194" s="366"/>
      <c r="AP194" s="366"/>
      <c r="AQ194" s="366"/>
      <c r="AR194" s="366"/>
      <c r="AS194" s="366"/>
      <c r="AT194" s="366"/>
      <c r="AU194" s="366"/>
      <c r="AV194" s="366"/>
      <c r="AW194" s="366"/>
      <c r="AX194" s="366"/>
      <c r="AY194" s="366"/>
      <c r="AZ194" s="366"/>
      <c r="BA194" s="366"/>
      <c r="BB194" s="366"/>
      <c r="BC194" s="366"/>
      <c r="BD194" s="366"/>
      <c r="BE194" s="366"/>
      <c r="BF194" s="366"/>
      <c r="BG194" s="366"/>
      <c r="BH194" s="366"/>
      <c r="BI194" s="366"/>
      <c r="BJ194" s="366"/>
      <c r="BK194" s="366"/>
      <c r="BL194" s="366"/>
      <c r="BM194" s="366"/>
      <c r="BN194" s="366"/>
      <c r="BO194" s="366"/>
      <c r="BP194" s="366"/>
      <c r="BQ194" s="366"/>
      <c r="BR194" s="366"/>
      <c r="BS194" s="366"/>
      <c r="BT194" s="366"/>
      <c r="BU194" s="366"/>
      <c r="BV194" s="366"/>
      <c r="BW194" s="366"/>
      <c r="BX194" s="366"/>
      <c r="BY194" s="367"/>
      <c r="BZ194" s="367"/>
      <c r="CA194" s="367"/>
      <c r="CB194" s="367"/>
    </row>
    <row r="195" spans="1:80" ht="16.5" customHeight="1" x14ac:dyDescent="0.2">
      <c r="A195" s="438"/>
      <c r="B195" s="408"/>
      <c r="C195" s="367"/>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c r="AK195" s="366"/>
      <c r="AL195" s="366"/>
      <c r="AM195" s="366"/>
      <c r="AN195" s="366"/>
      <c r="AO195" s="366"/>
      <c r="AP195" s="366"/>
      <c r="AQ195" s="366"/>
      <c r="AR195" s="366"/>
      <c r="AS195" s="366"/>
      <c r="AT195" s="366"/>
      <c r="AU195" s="366"/>
      <c r="AV195" s="366"/>
      <c r="AW195" s="366"/>
      <c r="AX195" s="366"/>
      <c r="AY195" s="366"/>
      <c r="AZ195" s="366"/>
      <c r="BA195" s="366"/>
      <c r="BB195" s="366"/>
      <c r="BC195" s="366"/>
      <c r="BD195" s="366"/>
      <c r="BE195" s="366"/>
      <c r="BF195" s="366"/>
      <c r="BG195" s="366"/>
      <c r="BH195" s="366"/>
      <c r="BI195" s="366"/>
      <c r="BJ195" s="366"/>
      <c r="BK195" s="366"/>
      <c r="BL195" s="366"/>
      <c r="BM195" s="366"/>
      <c r="BN195" s="366"/>
      <c r="BO195" s="366"/>
      <c r="BP195" s="366"/>
      <c r="BQ195" s="366"/>
      <c r="BR195" s="366"/>
      <c r="BS195" s="366"/>
      <c r="BT195" s="366"/>
      <c r="BU195" s="366"/>
      <c r="BV195" s="366"/>
      <c r="BW195" s="366"/>
      <c r="BX195" s="366"/>
      <c r="BY195" s="367"/>
      <c r="BZ195" s="367"/>
      <c r="CA195" s="367"/>
      <c r="CB195" s="367"/>
    </row>
    <row r="196" spans="1:80" ht="26.25" customHeight="1" x14ac:dyDescent="0.2">
      <c r="A196" s="438"/>
      <c r="B196" s="408"/>
      <c r="C196" s="367"/>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c r="AI196" s="366"/>
      <c r="AJ196" s="366"/>
      <c r="AK196" s="366"/>
      <c r="AL196" s="366"/>
      <c r="AM196" s="366"/>
      <c r="AN196" s="366"/>
      <c r="AO196" s="366"/>
      <c r="AP196" s="366"/>
      <c r="AQ196" s="366"/>
      <c r="AR196" s="366"/>
      <c r="AS196" s="366"/>
      <c r="AT196" s="366"/>
      <c r="AU196" s="366"/>
      <c r="AV196" s="366"/>
      <c r="AW196" s="366"/>
      <c r="AX196" s="366"/>
      <c r="AY196" s="366"/>
      <c r="AZ196" s="366"/>
      <c r="BA196" s="366"/>
      <c r="BB196" s="366"/>
      <c r="BC196" s="366"/>
      <c r="BD196" s="366"/>
      <c r="BE196" s="366"/>
      <c r="BF196" s="366"/>
      <c r="BG196" s="366"/>
      <c r="BH196" s="366"/>
      <c r="BI196" s="366"/>
      <c r="BJ196" s="366"/>
      <c r="BK196" s="366"/>
      <c r="BL196" s="366"/>
      <c r="BM196" s="366"/>
      <c r="BN196" s="366"/>
      <c r="BO196" s="366"/>
      <c r="BP196" s="366"/>
      <c r="BQ196" s="366"/>
      <c r="BR196" s="366"/>
      <c r="BS196" s="366"/>
      <c r="BT196" s="366"/>
      <c r="BU196" s="366"/>
      <c r="BV196" s="366"/>
      <c r="BW196" s="366"/>
      <c r="BX196" s="366"/>
      <c r="BY196" s="367"/>
      <c r="BZ196" s="367"/>
      <c r="CA196" s="367"/>
      <c r="CB196" s="367"/>
    </row>
    <row r="197" spans="1:80" ht="31.5" customHeight="1" x14ac:dyDescent="0.2">
      <c r="A197" s="495"/>
      <c r="B197" s="425"/>
      <c r="C197" s="367"/>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366"/>
      <c r="AT197" s="366"/>
      <c r="AU197" s="366"/>
      <c r="AV197" s="366"/>
      <c r="AW197" s="366"/>
      <c r="AX197" s="366"/>
      <c r="AY197" s="366"/>
      <c r="AZ197" s="366"/>
      <c r="BA197" s="366"/>
      <c r="BB197" s="366"/>
      <c r="BC197" s="366"/>
      <c r="BD197" s="366"/>
      <c r="BE197" s="366"/>
      <c r="BF197" s="366"/>
      <c r="BG197" s="366"/>
      <c r="BH197" s="366"/>
      <c r="BI197" s="366"/>
      <c r="BJ197" s="366"/>
      <c r="BK197" s="366"/>
      <c r="BL197" s="366"/>
      <c r="BM197" s="366"/>
      <c r="BN197" s="366"/>
      <c r="BO197" s="366"/>
      <c r="BP197" s="366"/>
      <c r="BQ197" s="366"/>
      <c r="BR197" s="366"/>
      <c r="BS197" s="366"/>
      <c r="BT197" s="366"/>
      <c r="BU197" s="366"/>
      <c r="BV197" s="366"/>
      <c r="BW197" s="366"/>
      <c r="BX197" s="366"/>
      <c r="BY197" s="367"/>
      <c r="BZ197" s="367"/>
      <c r="CA197" s="367"/>
      <c r="CB197" s="367"/>
    </row>
    <row r="198" spans="1:80" ht="15" customHeight="1" x14ac:dyDescent="0.2">
      <c r="A198" s="611"/>
      <c r="B198" s="417"/>
      <c r="C198" s="367"/>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366"/>
      <c r="AT198" s="366"/>
      <c r="AU198" s="366"/>
      <c r="AV198" s="366"/>
      <c r="AW198" s="366"/>
      <c r="AX198" s="366"/>
      <c r="AY198" s="366"/>
      <c r="AZ198" s="366"/>
      <c r="BA198" s="366"/>
      <c r="BB198" s="366"/>
      <c r="BC198" s="366"/>
      <c r="BD198" s="366"/>
      <c r="BE198" s="366"/>
      <c r="BF198" s="366"/>
      <c r="BG198" s="366"/>
      <c r="BH198" s="366"/>
      <c r="BI198" s="366"/>
      <c r="BJ198" s="366"/>
      <c r="BK198" s="366"/>
      <c r="BL198" s="366"/>
      <c r="BM198" s="366"/>
      <c r="BN198" s="366"/>
      <c r="BO198" s="366"/>
      <c r="BP198" s="366"/>
      <c r="BQ198" s="366"/>
      <c r="BR198" s="366"/>
      <c r="BS198" s="366"/>
      <c r="BT198" s="366"/>
      <c r="BU198" s="366"/>
      <c r="BV198" s="366"/>
      <c r="BW198" s="366"/>
      <c r="BX198" s="366"/>
      <c r="BY198" s="367"/>
      <c r="BZ198" s="367"/>
      <c r="CA198" s="367"/>
      <c r="CB198" s="367"/>
    </row>
    <row r="199" spans="1:80" ht="15" customHeight="1" x14ac:dyDescent="0.2">
      <c r="A199" s="372"/>
      <c r="B199" s="610"/>
      <c r="C199" s="367"/>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c r="AH199" s="366"/>
      <c r="AI199" s="366"/>
      <c r="AJ199" s="366"/>
      <c r="AK199" s="366"/>
      <c r="AL199" s="366"/>
      <c r="AM199" s="366"/>
      <c r="AN199" s="366"/>
      <c r="AO199" s="366"/>
      <c r="AP199" s="366"/>
      <c r="AQ199" s="366"/>
      <c r="AR199" s="366"/>
      <c r="AS199" s="366"/>
      <c r="AT199" s="366"/>
      <c r="AU199" s="366"/>
      <c r="AV199" s="366"/>
      <c r="AW199" s="366"/>
      <c r="AX199" s="366"/>
      <c r="AY199" s="366"/>
      <c r="AZ199" s="366"/>
      <c r="BA199" s="366"/>
      <c r="BB199" s="366"/>
      <c r="BC199" s="366"/>
      <c r="BD199" s="366"/>
      <c r="BE199" s="366"/>
      <c r="BF199" s="366"/>
      <c r="BG199" s="366"/>
      <c r="BH199" s="366"/>
      <c r="BI199" s="366"/>
      <c r="BJ199" s="366"/>
      <c r="BK199" s="366"/>
      <c r="BL199" s="366"/>
      <c r="BM199" s="366"/>
      <c r="BN199" s="366"/>
      <c r="BO199" s="366"/>
      <c r="BP199" s="366"/>
      <c r="BQ199" s="366"/>
      <c r="BR199" s="366"/>
      <c r="BS199" s="366"/>
      <c r="BT199" s="366"/>
      <c r="BU199" s="366"/>
      <c r="BV199" s="366"/>
      <c r="BW199" s="366"/>
      <c r="BX199" s="366"/>
      <c r="BY199" s="367"/>
      <c r="BZ199" s="367"/>
      <c r="CA199" s="367"/>
      <c r="CB199" s="367"/>
    </row>
    <row r="200" spans="1:80" ht="15" customHeight="1" x14ac:dyDescent="0.2">
      <c r="A200" s="668"/>
      <c r="B200" s="445"/>
      <c r="C200" s="367"/>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c r="AE200" s="366"/>
      <c r="AF200" s="366"/>
      <c r="AG200" s="366"/>
      <c r="AH200" s="366"/>
      <c r="AI200" s="366"/>
      <c r="AJ200" s="366"/>
      <c r="AK200" s="366"/>
      <c r="AL200" s="366"/>
      <c r="AM200" s="366"/>
      <c r="AN200" s="366"/>
      <c r="AO200" s="366"/>
      <c r="AP200" s="366"/>
      <c r="AQ200" s="366"/>
      <c r="AR200" s="366"/>
      <c r="AS200" s="366"/>
      <c r="AT200" s="366"/>
      <c r="AU200" s="366"/>
      <c r="AV200" s="366"/>
      <c r="AW200" s="366"/>
      <c r="AX200" s="366"/>
      <c r="AY200" s="366"/>
      <c r="AZ200" s="366"/>
      <c r="BA200" s="366"/>
      <c r="BB200" s="366"/>
      <c r="BC200" s="366"/>
      <c r="BD200" s="366"/>
      <c r="BE200" s="366"/>
      <c r="BF200" s="366"/>
      <c r="BG200" s="366"/>
      <c r="BH200" s="366"/>
      <c r="BI200" s="366"/>
      <c r="BJ200" s="366"/>
      <c r="BK200" s="366"/>
      <c r="BL200" s="366"/>
      <c r="BM200" s="366"/>
      <c r="BN200" s="366"/>
      <c r="BO200" s="366"/>
      <c r="BP200" s="366"/>
      <c r="BQ200" s="366"/>
      <c r="BR200" s="366"/>
      <c r="BS200" s="366"/>
      <c r="BT200" s="366"/>
      <c r="BU200" s="366"/>
      <c r="BV200" s="366"/>
      <c r="BW200" s="366"/>
      <c r="BX200" s="366"/>
      <c r="BY200" s="367"/>
      <c r="BZ200" s="367"/>
      <c r="CA200" s="367"/>
      <c r="CB200" s="367"/>
    </row>
    <row r="201" spans="1:80" ht="15" customHeight="1" x14ac:dyDescent="0.2">
      <c r="A201" s="669"/>
      <c r="B201" s="518"/>
      <c r="C201" s="367"/>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c r="AH201" s="366"/>
      <c r="AI201" s="366"/>
      <c r="AJ201" s="366"/>
      <c r="AK201" s="366"/>
      <c r="AL201" s="366"/>
      <c r="AM201" s="366"/>
      <c r="AN201" s="366"/>
      <c r="AO201" s="366"/>
      <c r="AP201" s="366"/>
      <c r="AQ201" s="366"/>
      <c r="AR201" s="366"/>
      <c r="AS201" s="366"/>
      <c r="AT201" s="366"/>
      <c r="AU201" s="366"/>
      <c r="AV201" s="366"/>
      <c r="AW201" s="366"/>
      <c r="AX201" s="366"/>
      <c r="AY201" s="366"/>
      <c r="AZ201" s="366"/>
      <c r="BA201" s="366"/>
      <c r="BB201" s="366"/>
      <c r="BC201" s="366"/>
      <c r="BD201" s="366"/>
      <c r="BE201" s="366"/>
      <c r="BF201" s="366"/>
      <c r="BG201" s="366"/>
      <c r="BH201" s="366"/>
      <c r="BI201" s="366"/>
      <c r="BJ201" s="366"/>
      <c r="BK201" s="366"/>
      <c r="BL201" s="366"/>
      <c r="BM201" s="366"/>
      <c r="BN201" s="366"/>
      <c r="BO201" s="366"/>
      <c r="BP201" s="366"/>
      <c r="BQ201" s="366"/>
      <c r="BR201" s="366"/>
      <c r="BS201" s="366"/>
      <c r="BT201" s="366"/>
      <c r="BU201" s="366"/>
      <c r="BV201" s="366"/>
      <c r="BW201" s="366"/>
      <c r="BX201" s="366"/>
      <c r="BY201" s="367"/>
      <c r="BZ201" s="367"/>
      <c r="CA201" s="367"/>
      <c r="CB201" s="367"/>
    </row>
    <row r="202" spans="1:80" ht="15" customHeight="1" x14ac:dyDescent="0.2">
      <c r="A202" s="670"/>
      <c r="B202" s="408"/>
      <c r="C202" s="367"/>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c r="AI202" s="366"/>
      <c r="AJ202" s="366"/>
      <c r="AK202" s="366"/>
      <c r="AL202" s="366"/>
      <c r="AM202" s="366"/>
      <c r="AN202" s="366"/>
      <c r="AO202" s="366"/>
      <c r="AP202" s="366"/>
      <c r="AQ202" s="366"/>
      <c r="AR202" s="366"/>
      <c r="AS202" s="366"/>
      <c r="AT202" s="366"/>
      <c r="AU202" s="366"/>
      <c r="AV202" s="366"/>
      <c r="AW202" s="366"/>
      <c r="AX202" s="366"/>
      <c r="AY202" s="366"/>
      <c r="AZ202" s="366"/>
      <c r="BA202" s="366"/>
      <c r="BB202" s="366"/>
      <c r="BC202" s="366"/>
      <c r="BD202" s="366"/>
      <c r="BE202" s="366"/>
      <c r="BF202" s="366"/>
      <c r="BG202" s="366"/>
      <c r="BH202" s="366"/>
      <c r="BI202" s="366"/>
      <c r="BJ202" s="366"/>
      <c r="BK202" s="366"/>
      <c r="BL202" s="366"/>
      <c r="BM202" s="366"/>
      <c r="BN202" s="366"/>
      <c r="BO202" s="366"/>
      <c r="BP202" s="366"/>
      <c r="BQ202" s="366"/>
      <c r="BR202" s="366"/>
      <c r="BS202" s="366"/>
      <c r="BT202" s="366"/>
      <c r="BU202" s="366"/>
      <c r="BV202" s="366"/>
      <c r="BW202" s="366"/>
      <c r="BX202" s="366"/>
      <c r="BY202" s="367"/>
      <c r="BZ202" s="367"/>
      <c r="CA202" s="367"/>
      <c r="CB202" s="367"/>
    </row>
    <row r="203" spans="1:80" ht="15" customHeight="1" x14ac:dyDescent="0.2">
      <c r="A203" s="671"/>
      <c r="B203" s="425"/>
      <c r="C203" s="367"/>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c r="AI203" s="366"/>
      <c r="AJ203" s="366"/>
      <c r="AK203" s="366"/>
      <c r="AL203" s="366"/>
      <c r="AM203" s="366"/>
      <c r="AN203" s="366"/>
      <c r="AO203" s="366"/>
      <c r="AP203" s="366"/>
      <c r="AQ203" s="366"/>
      <c r="AR203" s="366"/>
      <c r="AS203" s="366"/>
      <c r="AT203" s="366"/>
      <c r="AU203" s="366"/>
      <c r="AV203" s="366"/>
      <c r="AW203" s="366"/>
      <c r="AX203" s="366"/>
      <c r="AY203" s="366"/>
      <c r="AZ203" s="366"/>
      <c r="BA203" s="366"/>
      <c r="BB203" s="366"/>
      <c r="BC203" s="366"/>
      <c r="BD203" s="366"/>
      <c r="BE203" s="366"/>
      <c r="BF203" s="366"/>
      <c r="BG203" s="366"/>
      <c r="BH203" s="366"/>
      <c r="BI203" s="366"/>
      <c r="BJ203" s="366"/>
      <c r="BK203" s="366"/>
      <c r="BL203" s="366"/>
      <c r="BM203" s="366"/>
      <c r="BN203" s="366"/>
      <c r="BO203" s="366"/>
      <c r="BP203" s="366"/>
      <c r="BQ203" s="366"/>
      <c r="BR203" s="366"/>
      <c r="BS203" s="366"/>
      <c r="BT203" s="366"/>
      <c r="BU203" s="366"/>
      <c r="BV203" s="366"/>
      <c r="BW203" s="366"/>
      <c r="BX203" s="366"/>
      <c r="BY203" s="367"/>
      <c r="BZ203" s="367"/>
      <c r="CA203" s="367"/>
      <c r="CB203" s="367"/>
    </row>
    <row r="204" spans="1:80" ht="15" customHeight="1" x14ac:dyDescent="0.2">
      <c r="A204" s="672"/>
      <c r="B204" s="442"/>
      <c r="C204" s="367"/>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c r="AH204" s="366"/>
      <c r="AI204" s="366"/>
      <c r="AJ204" s="366"/>
      <c r="AK204" s="366"/>
      <c r="AL204" s="366"/>
      <c r="AM204" s="366"/>
      <c r="AN204" s="366"/>
      <c r="AO204" s="366"/>
      <c r="AP204" s="366"/>
      <c r="AQ204" s="366"/>
      <c r="AR204" s="366"/>
      <c r="AS204" s="366"/>
      <c r="AT204" s="366"/>
      <c r="AU204" s="366"/>
      <c r="AV204" s="366"/>
      <c r="AW204" s="366"/>
      <c r="AX204" s="366"/>
      <c r="AY204" s="366"/>
      <c r="AZ204" s="366"/>
      <c r="BA204" s="366"/>
      <c r="BB204" s="366"/>
      <c r="BC204" s="366"/>
      <c r="BD204" s="366"/>
      <c r="BE204" s="366"/>
      <c r="BF204" s="366"/>
      <c r="BG204" s="366"/>
      <c r="BH204" s="366"/>
      <c r="BI204" s="366"/>
      <c r="BJ204" s="366"/>
      <c r="BK204" s="366"/>
      <c r="BL204" s="366"/>
      <c r="BM204" s="366"/>
      <c r="BN204" s="366"/>
      <c r="BO204" s="366"/>
      <c r="BP204" s="366"/>
      <c r="BQ204" s="366"/>
      <c r="BR204" s="366"/>
      <c r="BS204" s="366"/>
      <c r="BT204" s="366"/>
      <c r="BU204" s="366"/>
      <c r="BV204" s="366"/>
      <c r="BW204" s="366"/>
      <c r="BX204" s="366"/>
      <c r="BY204" s="367"/>
      <c r="BZ204" s="367"/>
      <c r="CA204" s="367"/>
      <c r="CB204" s="367"/>
    </row>
    <row r="205" spans="1:80" ht="15" customHeight="1" x14ac:dyDescent="0.2">
      <c r="A205" s="728"/>
      <c r="B205" s="445"/>
      <c r="C205" s="367"/>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c r="AH205" s="366"/>
      <c r="AI205" s="366"/>
      <c r="AJ205" s="366"/>
      <c r="AK205" s="366"/>
      <c r="AL205" s="366"/>
      <c r="AM205" s="366"/>
      <c r="AN205" s="366"/>
      <c r="AO205" s="366"/>
      <c r="AP205" s="366"/>
      <c r="AQ205" s="366"/>
      <c r="AR205" s="366"/>
      <c r="AS205" s="366"/>
      <c r="AT205" s="366"/>
      <c r="AU205" s="366"/>
      <c r="AV205" s="366"/>
      <c r="AW205" s="366"/>
      <c r="AX205" s="366"/>
      <c r="AY205" s="366"/>
      <c r="AZ205" s="366"/>
      <c r="BA205" s="366"/>
      <c r="BB205" s="366"/>
      <c r="BC205" s="366"/>
      <c r="BD205" s="366"/>
      <c r="BE205" s="366"/>
      <c r="BF205" s="366"/>
      <c r="BG205" s="366"/>
      <c r="BH205" s="366"/>
      <c r="BI205" s="366"/>
      <c r="BJ205" s="366"/>
      <c r="BK205" s="366"/>
      <c r="BL205" s="366"/>
      <c r="BM205" s="366"/>
      <c r="BN205" s="366"/>
      <c r="BO205" s="366"/>
      <c r="BP205" s="366"/>
      <c r="BQ205" s="366"/>
      <c r="BR205" s="366"/>
      <c r="BS205" s="366"/>
      <c r="BT205" s="366"/>
      <c r="BU205" s="366"/>
      <c r="BV205" s="366"/>
      <c r="BW205" s="366"/>
      <c r="BX205" s="366"/>
      <c r="BY205" s="367"/>
      <c r="BZ205" s="367"/>
      <c r="CA205" s="367"/>
      <c r="CB205" s="367"/>
    </row>
    <row r="206" spans="1:80" ht="15" customHeight="1" x14ac:dyDescent="0.2">
      <c r="A206" s="673"/>
      <c r="B206" s="566"/>
      <c r="C206" s="367"/>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c r="AH206" s="366"/>
      <c r="AI206" s="366"/>
      <c r="AJ206" s="366"/>
      <c r="AK206" s="366"/>
      <c r="AL206" s="366"/>
      <c r="AM206" s="366"/>
      <c r="AN206" s="366"/>
      <c r="AO206" s="366"/>
      <c r="AP206" s="366"/>
      <c r="AQ206" s="366"/>
      <c r="AR206" s="366"/>
      <c r="AS206" s="366"/>
      <c r="AT206" s="366"/>
      <c r="AU206" s="366"/>
      <c r="AV206" s="366"/>
      <c r="AW206" s="366"/>
      <c r="AX206" s="366"/>
      <c r="AY206" s="366"/>
      <c r="AZ206" s="366"/>
      <c r="BA206" s="366"/>
      <c r="BB206" s="366"/>
      <c r="BC206" s="366"/>
      <c r="BD206" s="366"/>
      <c r="BE206" s="366"/>
      <c r="BF206" s="366"/>
      <c r="BG206" s="366"/>
      <c r="BH206" s="366"/>
      <c r="BI206" s="366"/>
      <c r="BJ206" s="366"/>
      <c r="BK206" s="366"/>
      <c r="BL206" s="366"/>
      <c r="BM206" s="366"/>
      <c r="BN206" s="366"/>
      <c r="BO206" s="366"/>
      <c r="BP206" s="366"/>
      <c r="BQ206" s="366"/>
      <c r="BR206" s="366"/>
      <c r="BS206" s="366"/>
      <c r="BT206" s="366"/>
      <c r="BU206" s="366"/>
      <c r="BV206" s="366"/>
      <c r="BW206" s="366"/>
      <c r="BX206" s="366"/>
      <c r="BY206" s="367"/>
      <c r="BZ206" s="367"/>
      <c r="CA206" s="367"/>
      <c r="CB206" s="367"/>
    </row>
    <row r="207" spans="1:80" ht="15" customHeight="1" x14ac:dyDescent="0.2">
      <c r="A207" s="674"/>
      <c r="B207" s="518"/>
      <c r="C207" s="367"/>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c r="AI207" s="366"/>
      <c r="AJ207" s="366"/>
      <c r="AK207" s="366"/>
      <c r="AL207" s="366"/>
      <c r="AM207" s="366"/>
      <c r="AN207" s="366"/>
      <c r="AO207" s="366"/>
      <c r="AP207" s="366"/>
      <c r="AQ207" s="366"/>
      <c r="AR207" s="366"/>
      <c r="AS207" s="366"/>
      <c r="AT207" s="366"/>
      <c r="AU207" s="366"/>
      <c r="AV207" s="366"/>
      <c r="AW207" s="366"/>
      <c r="AX207" s="366"/>
      <c r="AY207" s="366"/>
      <c r="AZ207" s="366"/>
      <c r="BA207" s="366"/>
      <c r="BB207" s="366"/>
      <c r="BC207" s="366"/>
      <c r="BD207" s="366"/>
      <c r="BE207" s="366"/>
      <c r="BF207" s="366"/>
      <c r="BG207" s="366"/>
      <c r="BH207" s="366"/>
      <c r="BI207" s="366"/>
      <c r="BJ207" s="366"/>
      <c r="BK207" s="366"/>
      <c r="BL207" s="366"/>
      <c r="BM207" s="366"/>
      <c r="BN207" s="366"/>
      <c r="BO207" s="366"/>
      <c r="BP207" s="366"/>
      <c r="BQ207" s="366"/>
      <c r="BR207" s="366"/>
      <c r="BS207" s="366"/>
      <c r="BT207" s="366"/>
      <c r="BU207" s="366"/>
      <c r="BV207" s="366"/>
      <c r="BW207" s="366"/>
      <c r="BX207" s="366"/>
      <c r="BY207" s="367"/>
      <c r="BZ207" s="367"/>
      <c r="CA207" s="367"/>
      <c r="CB207" s="367"/>
    </row>
    <row r="208" spans="1:80" ht="15" customHeight="1" x14ac:dyDescent="0.2">
      <c r="A208" s="529"/>
      <c r="B208" s="408"/>
      <c r="C208" s="367"/>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6"/>
      <c r="AJ208" s="366"/>
      <c r="AK208" s="366"/>
      <c r="AL208" s="366"/>
      <c r="AM208" s="366"/>
      <c r="AN208" s="366"/>
      <c r="AO208" s="366"/>
      <c r="AP208" s="366"/>
      <c r="AQ208" s="366"/>
      <c r="AR208" s="366"/>
      <c r="AS208" s="366"/>
      <c r="AT208" s="366"/>
      <c r="AU208" s="366"/>
      <c r="AV208" s="366"/>
      <c r="AW208" s="366"/>
      <c r="AX208" s="366"/>
      <c r="AY208" s="366"/>
      <c r="AZ208" s="366"/>
      <c r="BA208" s="366"/>
      <c r="BB208" s="366"/>
      <c r="BC208" s="366"/>
      <c r="BD208" s="366"/>
      <c r="BE208" s="366"/>
      <c r="BF208" s="366"/>
      <c r="BG208" s="366"/>
      <c r="BH208" s="366"/>
      <c r="BI208" s="366"/>
      <c r="BJ208" s="366"/>
      <c r="BK208" s="366"/>
      <c r="BL208" s="366"/>
      <c r="BM208" s="366"/>
      <c r="BN208" s="366"/>
      <c r="BO208" s="366"/>
      <c r="BP208" s="366"/>
      <c r="BQ208" s="366"/>
      <c r="BR208" s="366"/>
      <c r="BS208" s="366"/>
      <c r="BT208" s="366"/>
      <c r="BU208" s="366"/>
      <c r="BV208" s="366"/>
      <c r="BW208" s="366"/>
      <c r="BX208" s="366"/>
      <c r="BY208" s="367"/>
      <c r="BZ208" s="367"/>
      <c r="CA208" s="367"/>
      <c r="CB208" s="367"/>
    </row>
    <row r="209" spans="1:80" ht="15" customHeight="1" x14ac:dyDescent="0.2">
      <c r="A209" s="529"/>
      <c r="B209" s="408"/>
      <c r="C209" s="367"/>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c r="AH209" s="366"/>
      <c r="AI209" s="366"/>
      <c r="AJ209" s="366"/>
      <c r="AK209" s="366"/>
      <c r="AL209" s="366"/>
      <c r="AM209" s="366"/>
      <c r="AN209" s="366"/>
      <c r="AO209" s="366"/>
      <c r="AP209" s="366"/>
      <c r="AQ209" s="366"/>
      <c r="AR209" s="366"/>
      <c r="AS209" s="366"/>
      <c r="AT209" s="366"/>
      <c r="AU209" s="366"/>
      <c r="AV209" s="366"/>
      <c r="AW209" s="366"/>
      <c r="AX209" s="366"/>
      <c r="AY209" s="366"/>
      <c r="AZ209" s="366"/>
      <c r="BA209" s="366"/>
      <c r="BB209" s="366"/>
      <c r="BC209" s="366"/>
      <c r="BD209" s="366"/>
      <c r="BE209" s="366"/>
      <c r="BF209" s="366"/>
      <c r="BG209" s="366"/>
      <c r="BH209" s="366"/>
      <c r="BI209" s="366"/>
      <c r="BJ209" s="366"/>
      <c r="BK209" s="366"/>
      <c r="BL209" s="366"/>
      <c r="BM209" s="366"/>
      <c r="BN209" s="366"/>
      <c r="BO209" s="366"/>
      <c r="BP209" s="366"/>
      <c r="BQ209" s="366"/>
      <c r="BR209" s="366"/>
      <c r="BS209" s="366"/>
      <c r="BT209" s="366"/>
      <c r="BU209" s="366"/>
      <c r="BV209" s="366"/>
      <c r="BW209" s="366"/>
      <c r="BX209" s="366"/>
      <c r="BY209" s="367"/>
      <c r="BZ209" s="367"/>
      <c r="CA209" s="367"/>
      <c r="CB209" s="367"/>
    </row>
    <row r="210" spans="1:80" ht="15" customHeight="1" x14ac:dyDescent="0.2">
      <c r="A210" s="675"/>
      <c r="B210" s="408"/>
      <c r="C210" s="367"/>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c r="AE210" s="366"/>
      <c r="AF210" s="366"/>
      <c r="AG210" s="366"/>
      <c r="AH210" s="366"/>
      <c r="AI210" s="366"/>
      <c r="AJ210" s="366"/>
      <c r="AK210" s="366"/>
      <c r="AL210" s="366"/>
      <c r="AM210" s="366"/>
      <c r="AN210" s="366"/>
      <c r="AO210" s="366"/>
      <c r="AP210" s="366"/>
      <c r="AQ210" s="366"/>
      <c r="AR210" s="366"/>
      <c r="AS210" s="366"/>
      <c r="AT210" s="366"/>
      <c r="AU210" s="366"/>
      <c r="AV210" s="366"/>
      <c r="AW210" s="366"/>
      <c r="AX210" s="366"/>
      <c r="AY210" s="366"/>
      <c r="AZ210" s="366"/>
      <c r="BA210" s="366"/>
      <c r="BB210" s="366"/>
      <c r="BC210" s="366"/>
      <c r="BD210" s="366"/>
      <c r="BE210" s="366"/>
      <c r="BF210" s="366"/>
      <c r="BG210" s="366"/>
      <c r="BH210" s="366"/>
      <c r="BI210" s="366"/>
      <c r="BJ210" s="366"/>
      <c r="BK210" s="366"/>
      <c r="BL210" s="366"/>
      <c r="BM210" s="366"/>
      <c r="BN210" s="366"/>
      <c r="BO210" s="366"/>
      <c r="BP210" s="366"/>
      <c r="BQ210" s="366"/>
      <c r="BR210" s="366"/>
      <c r="BS210" s="366"/>
      <c r="BT210" s="366"/>
      <c r="BU210" s="366"/>
      <c r="BV210" s="366"/>
      <c r="BW210" s="366"/>
      <c r="BX210" s="366"/>
      <c r="BY210" s="367"/>
      <c r="BZ210" s="367"/>
      <c r="CA210" s="367"/>
      <c r="CB210" s="367"/>
    </row>
    <row r="211" spans="1:80" ht="21.75" customHeight="1" x14ac:dyDescent="0.2">
      <c r="A211" s="529"/>
      <c r="B211" s="408"/>
      <c r="C211" s="367"/>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c r="AE211" s="366"/>
      <c r="AF211" s="366"/>
      <c r="AG211" s="366"/>
      <c r="AH211" s="366"/>
      <c r="AI211" s="366"/>
      <c r="AJ211" s="366"/>
      <c r="AK211" s="366"/>
      <c r="AL211" s="366"/>
      <c r="AM211" s="366"/>
      <c r="AN211" s="366"/>
      <c r="AO211" s="366"/>
      <c r="AP211" s="366"/>
      <c r="AQ211" s="366"/>
      <c r="AR211" s="366"/>
      <c r="AS211" s="366"/>
      <c r="AT211" s="366"/>
      <c r="AU211" s="366"/>
      <c r="AV211" s="366"/>
      <c r="AW211" s="366"/>
      <c r="AX211" s="366"/>
      <c r="AY211" s="366"/>
      <c r="AZ211" s="366"/>
      <c r="BA211" s="366"/>
      <c r="BB211" s="366"/>
      <c r="BC211" s="366"/>
      <c r="BD211" s="366"/>
      <c r="BE211" s="366"/>
      <c r="BF211" s="366"/>
      <c r="BG211" s="366"/>
      <c r="BH211" s="366"/>
      <c r="BI211" s="366"/>
      <c r="BJ211" s="366"/>
      <c r="BK211" s="366"/>
      <c r="BL211" s="366"/>
      <c r="BM211" s="366"/>
      <c r="BN211" s="366"/>
      <c r="BO211" s="366"/>
      <c r="BP211" s="366"/>
      <c r="BQ211" s="366"/>
      <c r="BR211" s="366"/>
      <c r="BS211" s="366"/>
      <c r="BT211" s="366"/>
      <c r="BU211" s="366"/>
      <c r="BV211" s="366"/>
      <c r="BW211" s="366"/>
      <c r="BX211" s="366"/>
      <c r="BY211" s="367"/>
      <c r="BZ211" s="367"/>
      <c r="CA211" s="367"/>
      <c r="CB211" s="367"/>
    </row>
    <row r="212" spans="1:80" ht="15" customHeight="1" x14ac:dyDescent="0.2">
      <c r="A212" s="529"/>
      <c r="B212" s="408"/>
      <c r="C212" s="367"/>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c r="AE212" s="366"/>
      <c r="AF212" s="366"/>
      <c r="AG212" s="366"/>
      <c r="AH212" s="366"/>
      <c r="AI212" s="366"/>
      <c r="AJ212" s="366"/>
      <c r="AK212" s="366"/>
      <c r="AL212" s="366"/>
      <c r="AM212" s="366"/>
      <c r="AN212" s="366"/>
      <c r="AO212" s="366"/>
      <c r="AP212" s="366"/>
      <c r="AQ212" s="366"/>
      <c r="AR212" s="366"/>
      <c r="AS212" s="366"/>
      <c r="AT212" s="366"/>
      <c r="AU212" s="366"/>
      <c r="AV212" s="366"/>
      <c r="AW212" s="366"/>
      <c r="AX212" s="366"/>
      <c r="AY212" s="366"/>
      <c r="AZ212" s="366"/>
      <c r="BA212" s="366"/>
      <c r="BB212" s="366"/>
      <c r="BC212" s="366"/>
      <c r="BD212" s="366"/>
      <c r="BE212" s="366"/>
      <c r="BF212" s="366"/>
      <c r="BG212" s="366"/>
      <c r="BH212" s="366"/>
      <c r="BI212" s="366"/>
      <c r="BJ212" s="366"/>
      <c r="BK212" s="366"/>
      <c r="BL212" s="366"/>
      <c r="BM212" s="366"/>
      <c r="BN212" s="366"/>
      <c r="BO212" s="366"/>
      <c r="BP212" s="366"/>
      <c r="BQ212" s="366"/>
      <c r="BR212" s="366"/>
      <c r="BS212" s="366"/>
      <c r="BT212" s="366"/>
      <c r="BU212" s="366"/>
      <c r="BV212" s="366"/>
      <c r="BW212" s="366"/>
      <c r="BX212" s="366"/>
      <c r="BY212" s="367"/>
      <c r="BZ212" s="367"/>
      <c r="CA212" s="367"/>
      <c r="CB212" s="367"/>
    </row>
    <row r="213" spans="1:80" ht="15" customHeight="1" x14ac:dyDescent="0.2">
      <c r="A213" s="529"/>
      <c r="B213" s="408"/>
      <c r="C213" s="367"/>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c r="AE213" s="366"/>
      <c r="AF213" s="366"/>
      <c r="AG213" s="366"/>
      <c r="AH213" s="366"/>
      <c r="AI213" s="366"/>
      <c r="AJ213" s="366"/>
      <c r="AK213" s="366"/>
      <c r="AL213" s="366"/>
      <c r="AM213" s="366"/>
      <c r="AN213" s="366"/>
      <c r="AO213" s="366"/>
      <c r="AP213" s="366"/>
      <c r="AQ213" s="366"/>
      <c r="AR213" s="366"/>
      <c r="AS213" s="366"/>
      <c r="AT213" s="366"/>
      <c r="AU213" s="366"/>
      <c r="AV213" s="366"/>
      <c r="AW213" s="366"/>
      <c r="AX213" s="366"/>
      <c r="AY213" s="366"/>
      <c r="AZ213" s="366"/>
      <c r="BA213" s="366"/>
      <c r="BB213" s="366"/>
      <c r="BC213" s="366"/>
      <c r="BD213" s="366"/>
      <c r="BE213" s="366"/>
      <c r="BF213" s="366"/>
      <c r="BG213" s="366"/>
      <c r="BH213" s="366"/>
      <c r="BI213" s="366"/>
      <c r="BJ213" s="366"/>
      <c r="BK213" s="366"/>
      <c r="BL213" s="366"/>
      <c r="BM213" s="366"/>
      <c r="BN213" s="366"/>
      <c r="BO213" s="366"/>
      <c r="BP213" s="366"/>
      <c r="BQ213" s="366"/>
      <c r="BR213" s="366"/>
      <c r="BS213" s="366"/>
      <c r="BT213" s="366"/>
      <c r="BU213" s="366"/>
      <c r="BV213" s="366"/>
      <c r="BW213" s="366"/>
      <c r="BX213" s="366"/>
      <c r="BY213" s="367"/>
      <c r="BZ213" s="367"/>
      <c r="CA213" s="367"/>
      <c r="CB213" s="367"/>
    </row>
    <row r="214" spans="1:80" ht="15" customHeight="1" x14ac:dyDescent="0.2">
      <c r="A214" s="529"/>
      <c r="B214" s="408"/>
      <c r="C214" s="367"/>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c r="AE214" s="366"/>
      <c r="AF214" s="366"/>
      <c r="AG214" s="366"/>
      <c r="AH214" s="366"/>
      <c r="AI214" s="366"/>
      <c r="AJ214" s="366"/>
      <c r="AK214" s="366"/>
      <c r="AL214" s="366"/>
      <c r="AM214" s="366"/>
      <c r="AN214" s="366"/>
      <c r="AO214" s="366"/>
      <c r="AP214" s="366"/>
      <c r="AQ214" s="366"/>
      <c r="AR214" s="366"/>
      <c r="AS214" s="366"/>
      <c r="AT214" s="366"/>
      <c r="AU214" s="366"/>
      <c r="AV214" s="366"/>
      <c r="AW214" s="366"/>
      <c r="AX214" s="366"/>
      <c r="AY214" s="366"/>
      <c r="AZ214" s="366"/>
      <c r="BA214" s="366"/>
      <c r="BB214" s="366"/>
      <c r="BC214" s="366"/>
      <c r="BD214" s="366"/>
      <c r="BE214" s="366"/>
      <c r="BF214" s="366"/>
      <c r="BG214" s="366"/>
      <c r="BH214" s="366"/>
      <c r="BI214" s="366"/>
      <c r="BJ214" s="366"/>
      <c r="BK214" s="366"/>
      <c r="BL214" s="366"/>
      <c r="BM214" s="366"/>
      <c r="BN214" s="366"/>
      <c r="BO214" s="366"/>
      <c r="BP214" s="366"/>
      <c r="BQ214" s="366"/>
      <c r="BR214" s="366"/>
      <c r="BS214" s="366"/>
      <c r="BT214" s="366"/>
      <c r="BU214" s="366"/>
      <c r="BV214" s="366"/>
      <c r="BW214" s="366"/>
      <c r="BX214" s="366"/>
      <c r="BY214" s="367"/>
      <c r="BZ214" s="367"/>
      <c r="CA214" s="367"/>
      <c r="CB214" s="367"/>
    </row>
    <row r="215" spans="1:80" ht="23.25" customHeight="1" x14ac:dyDescent="0.2">
      <c r="A215" s="676"/>
      <c r="B215" s="408"/>
      <c r="C215" s="367"/>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c r="AE215" s="366"/>
      <c r="AF215" s="366"/>
      <c r="AG215" s="366"/>
      <c r="AH215" s="366"/>
      <c r="AI215" s="366"/>
      <c r="AJ215" s="366"/>
      <c r="AK215" s="366"/>
      <c r="AL215" s="366"/>
      <c r="AM215" s="366"/>
      <c r="AN215" s="366"/>
      <c r="AO215" s="366"/>
      <c r="AP215" s="366"/>
      <c r="AQ215" s="366"/>
      <c r="AR215" s="366"/>
      <c r="AS215" s="366"/>
      <c r="AT215" s="366"/>
      <c r="AU215" s="366"/>
      <c r="AV215" s="366"/>
      <c r="AW215" s="366"/>
      <c r="AX215" s="366"/>
      <c r="AY215" s="366"/>
      <c r="AZ215" s="366"/>
      <c r="BA215" s="366"/>
      <c r="BB215" s="366"/>
      <c r="BC215" s="366"/>
      <c r="BD215" s="366"/>
      <c r="BE215" s="366"/>
      <c r="BF215" s="366"/>
      <c r="BG215" s="366"/>
      <c r="BH215" s="366"/>
      <c r="BI215" s="366"/>
      <c r="BJ215" s="366"/>
      <c r="BK215" s="366"/>
      <c r="BL215" s="366"/>
      <c r="BM215" s="366"/>
      <c r="BN215" s="366"/>
      <c r="BO215" s="366"/>
      <c r="BP215" s="366"/>
      <c r="BQ215" s="366"/>
      <c r="BR215" s="366"/>
      <c r="BS215" s="366"/>
      <c r="BT215" s="366"/>
      <c r="BU215" s="366"/>
      <c r="BV215" s="366"/>
      <c r="BW215" s="366"/>
      <c r="BX215" s="366"/>
      <c r="BY215" s="367"/>
      <c r="BZ215" s="367"/>
      <c r="CA215" s="367"/>
      <c r="CB215" s="367"/>
    </row>
    <row r="216" spans="1:80" ht="15" customHeight="1" x14ac:dyDescent="0.2">
      <c r="A216" s="675"/>
      <c r="B216" s="408"/>
      <c r="C216" s="367"/>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c r="AE216" s="366"/>
      <c r="AF216" s="366"/>
      <c r="AG216" s="366"/>
      <c r="AH216" s="366"/>
      <c r="AI216" s="366"/>
      <c r="AJ216" s="366"/>
      <c r="AK216" s="366"/>
      <c r="AL216" s="366"/>
      <c r="AM216" s="366"/>
      <c r="AN216" s="366"/>
      <c r="AO216" s="366"/>
      <c r="AP216" s="366"/>
      <c r="AQ216" s="366"/>
      <c r="AR216" s="366"/>
      <c r="AS216" s="366"/>
      <c r="AT216" s="366"/>
      <c r="AU216" s="366"/>
      <c r="AV216" s="366"/>
      <c r="AW216" s="366"/>
      <c r="AX216" s="366"/>
      <c r="AY216" s="366"/>
      <c r="AZ216" s="366"/>
      <c r="BA216" s="366"/>
      <c r="BB216" s="366"/>
      <c r="BC216" s="366"/>
      <c r="BD216" s="366"/>
      <c r="BE216" s="366"/>
      <c r="BF216" s="366"/>
      <c r="BG216" s="366"/>
      <c r="BH216" s="366"/>
      <c r="BI216" s="366"/>
      <c r="BJ216" s="366"/>
      <c r="BK216" s="366"/>
      <c r="BL216" s="366"/>
      <c r="BM216" s="366"/>
      <c r="BN216" s="366"/>
      <c r="BO216" s="366"/>
      <c r="BP216" s="366"/>
      <c r="BQ216" s="366"/>
      <c r="BR216" s="366"/>
      <c r="BS216" s="366"/>
      <c r="BT216" s="366"/>
      <c r="BU216" s="366"/>
      <c r="BV216" s="366"/>
      <c r="BW216" s="366"/>
      <c r="BX216" s="366"/>
      <c r="BY216" s="367"/>
      <c r="BZ216" s="367"/>
      <c r="CA216" s="367"/>
      <c r="CB216" s="367"/>
    </row>
    <row r="217" spans="1:80" ht="15" customHeight="1" x14ac:dyDescent="0.2">
      <c r="A217" s="675"/>
      <c r="B217" s="408"/>
      <c r="C217" s="367"/>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c r="AE217" s="366"/>
      <c r="AF217" s="366"/>
      <c r="AG217" s="366"/>
      <c r="AH217" s="366"/>
      <c r="AI217" s="366"/>
      <c r="AJ217" s="366"/>
      <c r="AK217" s="366"/>
      <c r="AL217" s="366"/>
      <c r="AM217" s="366"/>
      <c r="AN217" s="366"/>
      <c r="AO217" s="366"/>
      <c r="AP217" s="366"/>
      <c r="AQ217" s="366"/>
      <c r="AR217" s="366"/>
      <c r="AS217" s="366"/>
      <c r="AT217" s="366"/>
      <c r="AU217" s="366"/>
      <c r="AV217" s="366"/>
      <c r="AW217" s="366"/>
      <c r="AX217" s="366"/>
      <c r="AY217" s="366"/>
      <c r="AZ217" s="366"/>
      <c r="BA217" s="366"/>
      <c r="BB217" s="366"/>
      <c r="BC217" s="366"/>
      <c r="BD217" s="366"/>
      <c r="BE217" s="366"/>
      <c r="BF217" s="366"/>
      <c r="BG217" s="366"/>
      <c r="BH217" s="366"/>
      <c r="BI217" s="366"/>
      <c r="BJ217" s="366"/>
      <c r="BK217" s="366"/>
      <c r="BL217" s="366"/>
      <c r="BM217" s="366"/>
      <c r="BN217" s="366"/>
      <c r="BO217" s="366"/>
      <c r="BP217" s="366"/>
      <c r="BQ217" s="366"/>
      <c r="BR217" s="366"/>
      <c r="BS217" s="366"/>
      <c r="BT217" s="366"/>
      <c r="BU217" s="366"/>
      <c r="BV217" s="366"/>
      <c r="BW217" s="366"/>
      <c r="BX217" s="366"/>
      <c r="BY217" s="367"/>
      <c r="BZ217" s="367"/>
      <c r="CA217" s="367"/>
      <c r="CB217" s="367"/>
    </row>
    <row r="218" spans="1:80" ht="15" customHeight="1" x14ac:dyDescent="0.2">
      <c r="A218" s="529"/>
      <c r="B218" s="408"/>
      <c r="C218" s="367"/>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c r="AE218" s="366"/>
      <c r="AF218" s="366"/>
      <c r="AG218" s="366"/>
      <c r="AH218" s="366"/>
      <c r="AI218" s="366"/>
      <c r="AJ218" s="366"/>
      <c r="AK218" s="366"/>
      <c r="AL218" s="366"/>
      <c r="AM218" s="366"/>
      <c r="AN218" s="366"/>
      <c r="AO218" s="366"/>
      <c r="AP218" s="366"/>
      <c r="AQ218" s="366"/>
      <c r="AR218" s="366"/>
      <c r="AS218" s="366"/>
      <c r="AT218" s="366"/>
      <c r="AU218" s="366"/>
      <c r="AV218" s="366"/>
      <c r="AW218" s="366"/>
      <c r="AX218" s="366"/>
      <c r="AY218" s="366"/>
      <c r="AZ218" s="366"/>
      <c r="BA218" s="366"/>
      <c r="BB218" s="366"/>
      <c r="BC218" s="366"/>
      <c r="BD218" s="366"/>
      <c r="BE218" s="366"/>
      <c r="BF218" s="366"/>
      <c r="BG218" s="366"/>
      <c r="BH218" s="366"/>
      <c r="BI218" s="366"/>
      <c r="BJ218" s="366"/>
      <c r="BK218" s="366"/>
      <c r="BL218" s="366"/>
      <c r="BM218" s="366"/>
      <c r="BN218" s="366"/>
      <c r="BO218" s="366"/>
      <c r="BP218" s="366"/>
      <c r="BQ218" s="366"/>
      <c r="BR218" s="366"/>
      <c r="BS218" s="366"/>
      <c r="BT218" s="366"/>
      <c r="BU218" s="366"/>
      <c r="BV218" s="366"/>
      <c r="BW218" s="366"/>
      <c r="BX218" s="366"/>
      <c r="BY218" s="367"/>
      <c r="BZ218" s="367"/>
      <c r="CA218" s="367"/>
      <c r="CB218" s="367"/>
    </row>
    <row r="219" spans="1:80" ht="15" customHeight="1" x14ac:dyDescent="0.2">
      <c r="A219" s="676"/>
      <c r="B219" s="408"/>
      <c r="C219" s="367"/>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c r="AE219" s="366"/>
      <c r="AF219" s="366"/>
      <c r="AG219" s="366"/>
      <c r="AH219" s="366"/>
      <c r="AI219" s="366"/>
      <c r="AJ219" s="366"/>
      <c r="AK219" s="366"/>
      <c r="AL219" s="366"/>
      <c r="AM219" s="366"/>
      <c r="AN219" s="366"/>
      <c r="AO219" s="366"/>
      <c r="AP219" s="366"/>
      <c r="AQ219" s="366"/>
      <c r="AR219" s="366"/>
      <c r="AS219" s="366"/>
      <c r="AT219" s="366"/>
      <c r="AU219" s="366"/>
      <c r="AV219" s="366"/>
      <c r="AW219" s="366"/>
      <c r="AX219" s="366"/>
      <c r="AY219" s="366"/>
      <c r="AZ219" s="366"/>
      <c r="BA219" s="366"/>
      <c r="BB219" s="366"/>
      <c r="BC219" s="366"/>
      <c r="BD219" s="366"/>
      <c r="BE219" s="366"/>
      <c r="BF219" s="366"/>
      <c r="BG219" s="366"/>
      <c r="BH219" s="366"/>
      <c r="BI219" s="366"/>
      <c r="BJ219" s="366"/>
      <c r="BK219" s="366"/>
      <c r="BL219" s="366"/>
      <c r="BM219" s="366"/>
      <c r="BN219" s="366"/>
      <c r="BO219" s="366"/>
      <c r="BP219" s="366"/>
      <c r="BQ219" s="366"/>
      <c r="BR219" s="366"/>
      <c r="BS219" s="366"/>
      <c r="BT219" s="366"/>
      <c r="BU219" s="366"/>
      <c r="BV219" s="366"/>
      <c r="BW219" s="366"/>
      <c r="BX219" s="366"/>
      <c r="BY219" s="367"/>
      <c r="BZ219" s="367"/>
      <c r="CA219" s="367"/>
      <c r="CB219" s="367"/>
    </row>
    <row r="220" spans="1:80" ht="15" customHeight="1" x14ac:dyDescent="0.2">
      <c r="A220" s="675"/>
      <c r="B220" s="408"/>
      <c r="C220" s="367"/>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c r="AE220" s="366"/>
      <c r="AF220" s="366"/>
      <c r="AG220" s="366"/>
      <c r="AH220" s="366"/>
      <c r="AI220" s="366"/>
      <c r="AJ220" s="366"/>
      <c r="AK220" s="366"/>
      <c r="AL220" s="366"/>
      <c r="AM220" s="366"/>
      <c r="AN220" s="366"/>
      <c r="AO220" s="366"/>
      <c r="AP220" s="366"/>
      <c r="AQ220" s="366"/>
      <c r="AR220" s="366"/>
      <c r="AS220" s="366"/>
      <c r="AT220" s="366"/>
      <c r="AU220" s="366"/>
      <c r="AV220" s="366"/>
      <c r="AW220" s="366"/>
      <c r="AX220" s="366"/>
      <c r="AY220" s="366"/>
      <c r="AZ220" s="366"/>
      <c r="BA220" s="366"/>
      <c r="BB220" s="366"/>
      <c r="BC220" s="366"/>
      <c r="BD220" s="366"/>
      <c r="BE220" s="366"/>
      <c r="BF220" s="366"/>
      <c r="BG220" s="366"/>
      <c r="BH220" s="366"/>
      <c r="BI220" s="366"/>
      <c r="BJ220" s="366"/>
      <c r="BK220" s="366"/>
      <c r="BL220" s="366"/>
      <c r="BM220" s="366"/>
      <c r="BN220" s="366"/>
      <c r="BO220" s="366"/>
      <c r="BP220" s="366"/>
      <c r="BQ220" s="366"/>
      <c r="BR220" s="366"/>
      <c r="BS220" s="366"/>
      <c r="BT220" s="366"/>
      <c r="BU220" s="366"/>
      <c r="BV220" s="366"/>
      <c r="BW220" s="366"/>
      <c r="BX220" s="366"/>
      <c r="BY220" s="367"/>
      <c r="BZ220" s="367"/>
      <c r="CA220" s="367"/>
      <c r="CB220" s="367"/>
    </row>
    <row r="221" spans="1:80" ht="15" customHeight="1" x14ac:dyDescent="0.2">
      <c r="A221" s="676"/>
      <c r="B221" s="408"/>
      <c r="C221" s="367"/>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c r="AH221" s="366"/>
      <c r="AI221" s="366"/>
      <c r="AJ221" s="366"/>
      <c r="AK221" s="366"/>
      <c r="AL221" s="366"/>
      <c r="AM221" s="366"/>
      <c r="AN221" s="366"/>
      <c r="AO221" s="366"/>
      <c r="AP221" s="366"/>
      <c r="AQ221" s="366"/>
      <c r="AR221" s="366"/>
      <c r="AS221" s="366"/>
      <c r="AT221" s="366"/>
      <c r="AU221" s="366"/>
      <c r="AV221" s="366"/>
      <c r="AW221" s="366"/>
      <c r="AX221" s="366"/>
      <c r="AY221" s="366"/>
      <c r="AZ221" s="366"/>
      <c r="BA221" s="366"/>
      <c r="BB221" s="366"/>
      <c r="BC221" s="366"/>
      <c r="BD221" s="366"/>
      <c r="BE221" s="366"/>
      <c r="BF221" s="366"/>
      <c r="BG221" s="366"/>
      <c r="BH221" s="366"/>
      <c r="BI221" s="366"/>
      <c r="BJ221" s="366"/>
      <c r="BK221" s="366"/>
      <c r="BL221" s="366"/>
      <c r="BM221" s="366"/>
      <c r="BN221" s="366"/>
      <c r="BO221" s="366"/>
      <c r="BP221" s="366"/>
      <c r="BQ221" s="366"/>
      <c r="BR221" s="366"/>
      <c r="BS221" s="366"/>
      <c r="BT221" s="366"/>
      <c r="BU221" s="366"/>
      <c r="BV221" s="366"/>
      <c r="BW221" s="366"/>
      <c r="BX221" s="366"/>
      <c r="BY221" s="367"/>
      <c r="BZ221" s="367"/>
      <c r="CA221" s="367"/>
      <c r="CB221" s="367"/>
    </row>
    <row r="222" spans="1:80" ht="15" customHeight="1" x14ac:dyDescent="0.2">
      <c r="A222" s="677"/>
      <c r="B222" s="408"/>
      <c r="C222" s="367"/>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c r="AE222" s="366"/>
      <c r="AF222" s="366"/>
      <c r="AG222" s="366"/>
      <c r="AH222" s="366"/>
      <c r="AI222" s="366"/>
      <c r="AJ222" s="366"/>
      <c r="AK222" s="366"/>
      <c r="AL222" s="366"/>
      <c r="AM222" s="366"/>
      <c r="AN222" s="366"/>
      <c r="AO222" s="366"/>
      <c r="AP222" s="366"/>
      <c r="AQ222" s="366"/>
      <c r="AR222" s="366"/>
      <c r="AS222" s="366"/>
      <c r="AT222" s="366"/>
      <c r="AU222" s="366"/>
      <c r="AV222" s="366"/>
      <c r="AW222" s="366"/>
      <c r="AX222" s="366"/>
      <c r="AY222" s="366"/>
      <c r="AZ222" s="366"/>
      <c r="BA222" s="366"/>
      <c r="BB222" s="366"/>
      <c r="BC222" s="366"/>
      <c r="BD222" s="366"/>
      <c r="BE222" s="366"/>
      <c r="BF222" s="366"/>
      <c r="BG222" s="366"/>
      <c r="BH222" s="366"/>
      <c r="BI222" s="366"/>
      <c r="BJ222" s="366"/>
      <c r="BK222" s="366"/>
      <c r="BL222" s="366"/>
      <c r="BM222" s="366"/>
      <c r="BN222" s="366"/>
      <c r="BO222" s="366"/>
      <c r="BP222" s="366"/>
      <c r="BQ222" s="366"/>
      <c r="BR222" s="366"/>
      <c r="BS222" s="366"/>
      <c r="BT222" s="366"/>
      <c r="BU222" s="366"/>
      <c r="BV222" s="366"/>
      <c r="BW222" s="366"/>
      <c r="BX222" s="366"/>
      <c r="BY222" s="367"/>
      <c r="BZ222" s="367"/>
      <c r="CA222" s="367"/>
      <c r="CB222" s="367"/>
    </row>
    <row r="223" spans="1:80" ht="14.25" x14ac:dyDescent="0.2">
      <c r="A223" s="529"/>
      <c r="B223" s="408"/>
      <c r="C223" s="367"/>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c r="AE223" s="366"/>
      <c r="AF223" s="366"/>
      <c r="AG223" s="366"/>
      <c r="AH223" s="366"/>
      <c r="AI223" s="366"/>
      <c r="AJ223" s="366"/>
      <c r="AK223" s="366"/>
      <c r="AL223" s="366"/>
      <c r="AM223" s="366"/>
      <c r="AN223" s="366"/>
      <c r="AO223" s="366"/>
      <c r="AP223" s="366"/>
      <c r="AQ223" s="366"/>
      <c r="AR223" s="366"/>
      <c r="AS223" s="366"/>
      <c r="AT223" s="366"/>
      <c r="AU223" s="366"/>
      <c r="AV223" s="366"/>
      <c r="AW223" s="366"/>
      <c r="AX223" s="366"/>
      <c r="AY223" s="366"/>
      <c r="AZ223" s="366"/>
      <c r="BA223" s="366"/>
      <c r="BB223" s="366"/>
      <c r="BC223" s="366"/>
      <c r="BD223" s="366"/>
      <c r="BE223" s="366"/>
      <c r="BF223" s="366"/>
      <c r="BG223" s="366"/>
      <c r="BH223" s="366"/>
      <c r="BI223" s="366"/>
      <c r="BJ223" s="366"/>
      <c r="BK223" s="366"/>
      <c r="BL223" s="366"/>
      <c r="BM223" s="366"/>
      <c r="BN223" s="366"/>
      <c r="BO223" s="366"/>
      <c r="BP223" s="366"/>
      <c r="BQ223" s="366"/>
      <c r="BR223" s="366"/>
      <c r="BS223" s="366"/>
      <c r="BT223" s="366"/>
      <c r="BU223" s="366"/>
      <c r="BV223" s="366"/>
      <c r="BW223" s="366"/>
      <c r="BX223" s="366"/>
      <c r="BY223" s="367"/>
      <c r="BZ223" s="367"/>
      <c r="CA223" s="367"/>
      <c r="CB223" s="367"/>
    </row>
    <row r="224" spans="1:80" ht="14.25" x14ac:dyDescent="0.2">
      <c r="A224" s="675"/>
      <c r="B224" s="408"/>
      <c r="C224" s="367"/>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c r="AE224" s="366"/>
      <c r="AF224" s="366"/>
      <c r="AG224" s="366"/>
      <c r="AH224" s="366"/>
      <c r="AI224" s="366"/>
      <c r="AJ224" s="366"/>
      <c r="AK224" s="366"/>
      <c r="AL224" s="366"/>
      <c r="AM224" s="366"/>
      <c r="AN224" s="366"/>
      <c r="AO224" s="366"/>
      <c r="AP224" s="366"/>
      <c r="AQ224" s="366"/>
      <c r="AR224" s="366"/>
      <c r="AS224" s="366"/>
      <c r="AT224" s="366"/>
      <c r="AU224" s="366"/>
      <c r="AV224" s="366"/>
      <c r="AW224" s="366"/>
      <c r="AX224" s="366"/>
      <c r="AY224" s="366"/>
      <c r="AZ224" s="366"/>
      <c r="BA224" s="366"/>
      <c r="BB224" s="366"/>
      <c r="BC224" s="366"/>
      <c r="BD224" s="366"/>
      <c r="BE224" s="366"/>
      <c r="BF224" s="366"/>
      <c r="BG224" s="366"/>
      <c r="BH224" s="366"/>
      <c r="BI224" s="366"/>
      <c r="BJ224" s="366"/>
      <c r="BK224" s="366"/>
      <c r="BL224" s="366"/>
      <c r="BM224" s="366"/>
      <c r="BN224" s="366"/>
      <c r="BO224" s="366"/>
      <c r="BP224" s="366"/>
      <c r="BQ224" s="366"/>
      <c r="BR224" s="366"/>
      <c r="BS224" s="366"/>
      <c r="BT224" s="366"/>
      <c r="BU224" s="366"/>
      <c r="BV224" s="366"/>
      <c r="BW224" s="366"/>
      <c r="BX224" s="366"/>
      <c r="BY224" s="367"/>
      <c r="BZ224" s="367"/>
      <c r="CA224" s="367"/>
      <c r="CB224" s="367"/>
    </row>
    <row r="225" spans="1:80" ht="14.25" x14ac:dyDescent="0.2">
      <c r="A225" s="529"/>
      <c r="B225" s="408"/>
      <c r="C225" s="367"/>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c r="AE225" s="366"/>
      <c r="AF225" s="366"/>
      <c r="AG225" s="366"/>
      <c r="AH225" s="366"/>
      <c r="AI225" s="366"/>
      <c r="AJ225" s="366"/>
      <c r="AK225" s="366"/>
      <c r="AL225" s="366"/>
      <c r="AM225" s="366"/>
      <c r="AN225" s="366"/>
      <c r="AO225" s="366"/>
      <c r="AP225" s="366"/>
      <c r="AQ225" s="366"/>
      <c r="AR225" s="366"/>
      <c r="AS225" s="366"/>
      <c r="AT225" s="366"/>
      <c r="AU225" s="366"/>
      <c r="AV225" s="366"/>
      <c r="AW225" s="366"/>
      <c r="AX225" s="366"/>
      <c r="AY225" s="366"/>
      <c r="AZ225" s="366"/>
      <c r="BA225" s="366"/>
      <c r="BB225" s="366"/>
      <c r="BC225" s="366"/>
      <c r="BD225" s="366"/>
      <c r="BE225" s="366"/>
      <c r="BF225" s="366"/>
      <c r="BG225" s="366"/>
      <c r="BH225" s="366"/>
      <c r="BI225" s="366"/>
      <c r="BJ225" s="366"/>
      <c r="BK225" s="366"/>
      <c r="BL225" s="366"/>
      <c r="BM225" s="366"/>
      <c r="BN225" s="366"/>
      <c r="BO225" s="366"/>
      <c r="BP225" s="366"/>
      <c r="BQ225" s="366"/>
      <c r="BR225" s="366"/>
      <c r="BS225" s="366"/>
      <c r="BT225" s="366"/>
      <c r="BU225" s="366"/>
      <c r="BV225" s="366"/>
      <c r="BW225" s="366"/>
      <c r="BX225" s="366"/>
      <c r="BY225" s="367"/>
      <c r="BZ225" s="367"/>
      <c r="CA225" s="367"/>
      <c r="CB225" s="367"/>
    </row>
    <row r="226" spans="1:80" ht="14.25" x14ac:dyDescent="0.2">
      <c r="A226" s="675"/>
      <c r="B226" s="408"/>
      <c r="C226" s="367"/>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c r="AE226" s="366"/>
      <c r="AF226" s="366"/>
      <c r="AG226" s="366"/>
      <c r="AH226" s="366"/>
      <c r="AI226" s="366"/>
      <c r="AJ226" s="366"/>
      <c r="AK226" s="366"/>
      <c r="AL226" s="366"/>
      <c r="AM226" s="366"/>
      <c r="AN226" s="366"/>
      <c r="AO226" s="366"/>
      <c r="AP226" s="366"/>
      <c r="AQ226" s="366"/>
      <c r="AR226" s="366"/>
      <c r="AS226" s="366"/>
      <c r="AT226" s="366"/>
      <c r="AU226" s="366"/>
      <c r="AV226" s="366"/>
      <c r="AW226" s="366"/>
      <c r="AX226" s="366"/>
      <c r="AY226" s="366"/>
      <c r="AZ226" s="366"/>
      <c r="BA226" s="366"/>
      <c r="BB226" s="366"/>
      <c r="BC226" s="366"/>
      <c r="BD226" s="366"/>
      <c r="BE226" s="366"/>
      <c r="BF226" s="366"/>
      <c r="BG226" s="366"/>
      <c r="BH226" s="366"/>
      <c r="BI226" s="366"/>
      <c r="BJ226" s="366"/>
      <c r="BK226" s="366"/>
      <c r="BL226" s="366"/>
      <c r="BM226" s="366"/>
      <c r="BN226" s="366"/>
      <c r="BO226" s="366"/>
      <c r="BP226" s="366"/>
      <c r="BQ226" s="366"/>
      <c r="BR226" s="366"/>
      <c r="BS226" s="366"/>
      <c r="BT226" s="366"/>
      <c r="BU226" s="366"/>
      <c r="BV226" s="366"/>
      <c r="BW226" s="366"/>
      <c r="BX226" s="366"/>
      <c r="BY226" s="367"/>
      <c r="BZ226" s="367"/>
      <c r="CA226" s="367"/>
      <c r="CB226" s="367"/>
    </row>
    <row r="227" spans="1:80" ht="14.25" x14ac:dyDescent="0.2">
      <c r="A227" s="529"/>
      <c r="B227" s="408"/>
      <c r="C227" s="367"/>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c r="AE227" s="366"/>
      <c r="AF227" s="366"/>
      <c r="AG227" s="366"/>
      <c r="AH227" s="366"/>
      <c r="AI227" s="366"/>
      <c r="AJ227" s="366"/>
      <c r="AK227" s="366"/>
      <c r="AL227" s="366"/>
      <c r="AM227" s="366"/>
      <c r="AN227" s="366"/>
      <c r="AO227" s="366"/>
      <c r="AP227" s="366"/>
      <c r="AQ227" s="366"/>
      <c r="AR227" s="366"/>
      <c r="AS227" s="366"/>
      <c r="AT227" s="366"/>
      <c r="AU227" s="366"/>
      <c r="AV227" s="366"/>
      <c r="AW227" s="366"/>
      <c r="AX227" s="366"/>
      <c r="AY227" s="366"/>
      <c r="AZ227" s="366"/>
      <c r="BA227" s="366"/>
      <c r="BB227" s="366"/>
      <c r="BC227" s="366"/>
      <c r="BD227" s="366"/>
      <c r="BE227" s="366"/>
      <c r="BF227" s="366"/>
      <c r="BG227" s="366"/>
      <c r="BH227" s="366"/>
      <c r="BI227" s="366"/>
      <c r="BJ227" s="366"/>
      <c r="BK227" s="366"/>
      <c r="BL227" s="366"/>
      <c r="BM227" s="366"/>
      <c r="BN227" s="366"/>
      <c r="BO227" s="366"/>
      <c r="BP227" s="366"/>
      <c r="BQ227" s="366"/>
      <c r="BR227" s="366"/>
      <c r="BS227" s="366"/>
      <c r="BT227" s="366"/>
      <c r="BU227" s="366"/>
      <c r="BV227" s="366"/>
      <c r="BW227" s="366"/>
      <c r="BX227" s="366"/>
      <c r="BY227" s="367"/>
      <c r="BZ227" s="367"/>
      <c r="CA227" s="367"/>
      <c r="CB227" s="367"/>
    </row>
    <row r="228" spans="1:80" ht="14.25" x14ac:dyDescent="0.2">
      <c r="A228" s="529"/>
      <c r="B228" s="408"/>
      <c r="C228" s="367"/>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c r="AE228" s="366"/>
      <c r="AF228" s="366"/>
      <c r="AG228" s="366"/>
      <c r="AH228" s="366"/>
      <c r="AI228" s="366"/>
      <c r="AJ228" s="366"/>
      <c r="AK228" s="366"/>
      <c r="AL228" s="366"/>
      <c r="AM228" s="366"/>
      <c r="AN228" s="366"/>
      <c r="AO228" s="366"/>
      <c r="AP228" s="366"/>
      <c r="AQ228" s="366"/>
      <c r="AR228" s="366"/>
      <c r="AS228" s="366"/>
      <c r="AT228" s="366"/>
      <c r="AU228" s="366"/>
      <c r="AV228" s="366"/>
      <c r="AW228" s="366"/>
      <c r="AX228" s="366"/>
      <c r="AY228" s="366"/>
      <c r="AZ228" s="366"/>
      <c r="BA228" s="366"/>
      <c r="BB228" s="366"/>
      <c r="BC228" s="366"/>
      <c r="BD228" s="366"/>
      <c r="BE228" s="366"/>
      <c r="BF228" s="366"/>
      <c r="BG228" s="366"/>
      <c r="BH228" s="366"/>
      <c r="BI228" s="366"/>
      <c r="BJ228" s="366"/>
      <c r="BK228" s="366"/>
      <c r="BL228" s="366"/>
      <c r="BM228" s="366"/>
      <c r="BN228" s="366"/>
      <c r="BO228" s="366"/>
      <c r="BP228" s="366"/>
      <c r="BQ228" s="366"/>
      <c r="BR228" s="366"/>
      <c r="BS228" s="366"/>
      <c r="BT228" s="366"/>
      <c r="BU228" s="366"/>
      <c r="BV228" s="366"/>
      <c r="BW228" s="366"/>
      <c r="BX228" s="366"/>
      <c r="BY228" s="367"/>
      <c r="BZ228" s="367"/>
      <c r="CA228" s="367"/>
      <c r="CB228" s="367"/>
    </row>
    <row r="229" spans="1:80" ht="14.25" x14ac:dyDescent="0.2">
      <c r="A229" s="676"/>
      <c r="B229" s="408"/>
      <c r="C229" s="367"/>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c r="AH229" s="366"/>
      <c r="AI229" s="366"/>
      <c r="AJ229" s="366"/>
      <c r="AK229" s="366"/>
      <c r="AL229" s="366"/>
      <c r="AM229" s="366"/>
      <c r="AN229" s="366"/>
      <c r="AO229" s="366"/>
      <c r="AP229" s="366"/>
      <c r="AQ229" s="366"/>
      <c r="AR229" s="366"/>
      <c r="AS229" s="366"/>
      <c r="AT229" s="366"/>
      <c r="AU229" s="366"/>
      <c r="AV229" s="366"/>
      <c r="AW229" s="366"/>
      <c r="AX229" s="366"/>
      <c r="AY229" s="366"/>
      <c r="AZ229" s="366"/>
      <c r="BA229" s="366"/>
      <c r="BB229" s="366"/>
      <c r="BC229" s="366"/>
      <c r="BD229" s="366"/>
      <c r="BE229" s="366"/>
      <c r="BF229" s="366"/>
      <c r="BG229" s="366"/>
      <c r="BH229" s="366"/>
      <c r="BI229" s="366"/>
      <c r="BJ229" s="366"/>
      <c r="BK229" s="366"/>
      <c r="BL229" s="366"/>
      <c r="BM229" s="366"/>
      <c r="BN229" s="366"/>
      <c r="BO229" s="366"/>
      <c r="BP229" s="366"/>
      <c r="BQ229" s="366"/>
      <c r="BR229" s="366"/>
      <c r="BS229" s="366"/>
      <c r="BT229" s="366"/>
      <c r="BU229" s="366"/>
      <c r="BV229" s="366"/>
      <c r="BW229" s="366"/>
      <c r="BX229" s="366"/>
      <c r="BY229" s="367"/>
      <c r="BZ229" s="367"/>
      <c r="CA229" s="367"/>
      <c r="CB229" s="367"/>
    </row>
    <row r="230" spans="1:80" ht="14.25" x14ac:dyDescent="0.2">
      <c r="A230" s="678"/>
      <c r="B230" s="425"/>
      <c r="C230" s="367"/>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c r="AH230" s="366"/>
      <c r="AI230" s="366"/>
      <c r="AJ230" s="366"/>
      <c r="AK230" s="366"/>
      <c r="AL230" s="366"/>
      <c r="AM230" s="366"/>
      <c r="AN230" s="366"/>
      <c r="AO230" s="366"/>
      <c r="AP230" s="366"/>
      <c r="AQ230" s="366"/>
      <c r="AR230" s="366"/>
      <c r="AS230" s="366"/>
      <c r="AT230" s="366"/>
      <c r="AU230" s="366"/>
      <c r="AV230" s="366"/>
      <c r="AW230" s="366"/>
      <c r="AX230" s="366"/>
      <c r="AY230" s="366"/>
      <c r="AZ230" s="366"/>
      <c r="BA230" s="366"/>
      <c r="BB230" s="366"/>
      <c r="BC230" s="366"/>
      <c r="BD230" s="366"/>
      <c r="BE230" s="366"/>
      <c r="BF230" s="366"/>
      <c r="BG230" s="366"/>
      <c r="BH230" s="366"/>
      <c r="BI230" s="366"/>
      <c r="BJ230" s="366"/>
      <c r="BK230" s="366"/>
      <c r="BL230" s="366"/>
      <c r="BM230" s="366"/>
      <c r="BN230" s="366"/>
      <c r="BO230" s="366"/>
      <c r="BP230" s="366"/>
      <c r="BQ230" s="366"/>
      <c r="BR230" s="366"/>
      <c r="BS230" s="366"/>
      <c r="BT230" s="366"/>
      <c r="BU230" s="366"/>
      <c r="BV230" s="366"/>
      <c r="BW230" s="366"/>
      <c r="BX230" s="366"/>
      <c r="BY230" s="367"/>
      <c r="BZ230" s="367"/>
      <c r="CA230" s="367"/>
      <c r="CB230" s="367"/>
    </row>
    <row r="231" spans="1:80" s="171" customFormat="1" ht="14.25" x14ac:dyDescent="0.2">
      <c r="A231" s="611"/>
      <c r="B231" s="417"/>
      <c r="C231" s="367"/>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c r="AH231" s="366"/>
      <c r="AI231" s="366"/>
      <c r="AJ231" s="366"/>
      <c r="AK231" s="366"/>
      <c r="AL231" s="366"/>
      <c r="AM231" s="366"/>
      <c r="AN231" s="366"/>
      <c r="AO231" s="366"/>
      <c r="AP231" s="366"/>
      <c r="AQ231" s="366"/>
      <c r="AR231" s="366"/>
      <c r="AS231" s="366"/>
      <c r="AT231" s="366"/>
      <c r="AU231" s="366"/>
      <c r="AV231" s="366"/>
      <c r="AW231" s="366"/>
      <c r="AX231" s="366"/>
      <c r="AY231" s="366"/>
      <c r="AZ231" s="366"/>
      <c r="BA231" s="366"/>
      <c r="BB231" s="366"/>
      <c r="BC231" s="366"/>
      <c r="BD231" s="366"/>
      <c r="BE231" s="366"/>
      <c r="BF231" s="366"/>
      <c r="BG231" s="366"/>
      <c r="BH231" s="366"/>
      <c r="BI231" s="366"/>
      <c r="BJ231" s="366"/>
      <c r="BK231" s="366"/>
      <c r="BL231" s="366"/>
      <c r="BM231" s="366"/>
      <c r="BN231" s="366"/>
      <c r="BO231" s="366"/>
      <c r="BP231" s="366"/>
      <c r="BQ231" s="366"/>
      <c r="BR231" s="366"/>
      <c r="BS231" s="366"/>
      <c r="BT231" s="366"/>
      <c r="BU231" s="366"/>
      <c r="BV231" s="366"/>
      <c r="BW231" s="366"/>
      <c r="BX231" s="366"/>
      <c r="BY231" s="367"/>
      <c r="BZ231" s="367"/>
      <c r="CA231" s="367"/>
      <c r="CB231" s="367"/>
    </row>
    <row r="232" spans="1:80" s="171" customFormat="1" ht="14.25" x14ac:dyDescent="0.2">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c r="AE232" s="366"/>
      <c r="AF232" s="366"/>
      <c r="AG232" s="366"/>
      <c r="AH232" s="366"/>
      <c r="AI232" s="366"/>
      <c r="AJ232" s="366"/>
      <c r="AK232" s="366"/>
      <c r="AL232" s="366"/>
      <c r="AM232" s="366"/>
      <c r="AN232" s="366"/>
      <c r="AO232" s="366"/>
      <c r="AP232" s="366"/>
      <c r="AQ232" s="366"/>
      <c r="AR232" s="366"/>
      <c r="AS232" s="366"/>
      <c r="AT232" s="366"/>
      <c r="AU232" s="366"/>
      <c r="AV232" s="366"/>
      <c r="AW232" s="366"/>
      <c r="AX232" s="366"/>
      <c r="AY232" s="366"/>
      <c r="AZ232" s="366"/>
      <c r="BA232" s="366"/>
      <c r="BB232" s="366"/>
      <c r="BC232" s="366"/>
      <c r="BD232" s="366"/>
      <c r="BE232" s="366"/>
      <c r="BF232" s="366"/>
      <c r="BG232" s="366"/>
      <c r="BH232" s="366"/>
      <c r="BI232" s="366"/>
      <c r="BJ232" s="366"/>
      <c r="BK232" s="366"/>
      <c r="BL232" s="366"/>
      <c r="BM232" s="366"/>
      <c r="BN232" s="366"/>
      <c r="BO232" s="366"/>
      <c r="BP232" s="366"/>
      <c r="BQ232" s="366"/>
      <c r="BR232" s="366"/>
      <c r="BS232" s="366"/>
      <c r="BT232" s="366"/>
      <c r="BU232" s="366"/>
      <c r="BV232" s="366"/>
      <c r="BW232" s="366"/>
      <c r="BX232" s="366"/>
      <c r="BY232" s="367"/>
      <c r="BZ232" s="367"/>
      <c r="CA232" s="367"/>
      <c r="CB232" s="367"/>
    </row>
    <row r="233" spans="1:80" s="171" customFormat="1" ht="14.25" x14ac:dyDescent="0.2">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c r="AE233" s="366"/>
      <c r="AF233" s="366"/>
      <c r="AG233" s="366"/>
      <c r="AH233" s="366"/>
      <c r="AI233" s="366"/>
      <c r="AJ233" s="366"/>
      <c r="AK233" s="366"/>
      <c r="AL233" s="366"/>
      <c r="AM233" s="366"/>
      <c r="AN233" s="366"/>
      <c r="AO233" s="366"/>
      <c r="AP233" s="366"/>
      <c r="AQ233" s="366"/>
      <c r="AR233" s="366"/>
      <c r="AS233" s="366"/>
      <c r="AT233" s="366"/>
      <c r="AU233" s="366"/>
      <c r="AV233" s="366"/>
      <c r="AW233" s="366"/>
      <c r="AX233" s="366"/>
      <c r="AY233" s="366"/>
      <c r="AZ233" s="366"/>
      <c r="BA233" s="366"/>
      <c r="BB233" s="366"/>
      <c r="BC233" s="366"/>
      <c r="BD233" s="366"/>
      <c r="BE233" s="366"/>
      <c r="BF233" s="366"/>
      <c r="BG233" s="366"/>
      <c r="BH233" s="366"/>
      <c r="BI233" s="366"/>
      <c r="BJ233" s="366"/>
      <c r="BK233" s="366"/>
      <c r="BL233" s="366"/>
      <c r="BM233" s="366"/>
      <c r="BN233" s="366"/>
      <c r="BO233" s="366"/>
      <c r="BP233" s="366"/>
      <c r="BQ233" s="366"/>
      <c r="BR233" s="366"/>
      <c r="BS233" s="366"/>
      <c r="BT233" s="366"/>
      <c r="BU233" s="366"/>
      <c r="BV233" s="366"/>
      <c r="BW233" s="366"/>
      <c r="BX233" s="366"/>
      <c r="BY233" s="367"/>
      <c r="BZ233" s="367"/>
      <c r="CA233" s="367"/>
      <c r="CB233" s="367"/>
    </row>
    <row r="234" spans="1:80" s="171" customFormat="1" ht="14.25" x14ac:dyDescent="0.2">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c r="AE234" s="366"/>
      <c r="AF234" s="366"/>
      <c r="AG234" s="366"/>
      <c r="AH234" s="366"/>
      <c r="AI234" s="366"/>
      <c r="AJ234" s="366"/>
      <c r="AK234" s="366"/>
      <c r="AL234" s="366"/>
      <c r="AM234" s="366"/>
      <c r="AN234" s="366"/>
      <c r="AO234" s="366"/>
      <c r="AP234" s="366"/>
      <c r="AQ234" s="366"/>
      <c r="AR234" s="366"/>
      <c r="AS234" s="366"/>
      <c r="AT234" s="366"/>
      <c r="AU234" s="366"/>
      <c r="AV234" s="366"/>
      <c r="AW234" s="366"/>
      <c r="AX234" s="366"/>
      <c r="AY234" s="366"/>
      <c r="AZ234" s="366"/>
      <c r="BA234" s="366"/>
      <c r="BB234" s="366"/>
      <c r="BC234" s="366"/>
      <c r="BD234" s="366"/>
      <c r="BE234" s="366"/>
      <c r="BF234" s="366"/>
      <c r="BG234" s="366"/>
      <c r="BH234" s="366"/>
      <c r="BI234" s="366"/>
      <c r="BJ234" s="366"/>
      <c r="BK234" s="366"/>
      <c r="BL234" s="366"/>
      <c r="BM234" s="366"/>
      <c r="BN234" s="366"/>
      <c r="BO234" s="366"/>
      <c r="BP234" s="366"/>
      <c r="BQ234" s="366"/>
      <c r="BR234" s="366"/>
      <c r="BS234" s="366"/>
      <c r="BT234" s="366"/>
      <c r="BU234" s="366"/>
      <c r="BV234" s="366"/>
      <c r="BW234" s="366"/>
      <c r="BX234" s="366"/>
      <c r="BY234" s="367"/>
      <c r="BZ234" s="367"/>
      <c r="CA234" s="367"/>
      <c r="CB234" s="367"/>
    </row>
    <row r="235" spans="1:80" s="171" customFormat="1" ht="12.75" hidden="1" customHeight="1" x14ac:dyDescent="0.2">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c r="AE235" s="366"/>
      <c r="AF235" s="366"/>
      <c r="AG235" s="366"/>
      <c r="AH235" s="366"/>
      <c r="AI235" s="366"/>
      <c r="AJ235" s="366"/>
      <c r="AK235" s="366"/>
      <c r="AL235" s="366"/>
      <c r="AM235" s="366"/>
      <c r="AN235" s="366"/>
      <c r="AO235" s="366"/>
      <c r="AP235" s="366"/>
      <c r="AQ235" s="366"/>
      <c r="AR235" s="366"/>
      <c r="AS235" s="366"/>
      <c r="AT235" s="366"/>
      <c r="AU235" s="366"/>
      <c r="AV235" s="366"/>
      <c r="AW235" s="366"/>
      <c r="AX235" s="366"/>
      <c r="AY235" s="366"/>
      <c r="AZ235" s="366"/>
      <c r="BA235" s="366"/>
      <c r="BB235" s="366"/>
      <c r="BC235" s="366"/>
      <c r="BD235" s="366"/>
      <c r="BE235" s="366"/>
      <c r="BF235" s="366"/>
      <c r="BG235" s="366"/>
      <c r="BH235" s="366"/>
      <c r="BI235" s="366"/>
      <c r="BJ235" s="366"/>
      <c r="BK235" s="366"/>
      <c r="BL235" s="366"/>
      <c r="BM235" s="366"/>
      <c r="BN235" s="366"/>
      <c r="BO235" s="366"/>
      <c r="BP235" s="366"/>
      <c r="BQ235" s="366"/>
      <c r="BR235" s="366"/>
      <c r="BS235" s="366"/>
      <c r="BT235" s="366"/>
      <c r="BU235" s="366"/>
      <c r="BV235" s="366"/>
      <c r="BW235" s="366"/>
      <c r="BX235" s="366"/>
      <c r="BY235" s="367"/>
      <c r="BZ235" s="367"/>
      <c r="CA235" s="367"/>
      <c r="CB235" s="367"/>
    </row>
    <row r="236" spans="1:80" s="171" customFormat="1" ht="12.75" hidden="1" customHeight="1" x14ac:dyDescent="0.2">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c r="AE236" s="366"/>
      <c r="AF236" s="366"/>
      <c r="AG236" s="366"/>
      <c r="AH236" s="366"/>
      <c r="AI236" s="366"/>
      <c r="AJ236" s="366"/>
      <c r="AK236" s="366"/>
      <c r="AL236" s="366"/>
      <c r="AM236" s="366"/>
      <c r="AN236" s="366"/>
      <c r="AO236" s="366"/>
      <c r="AP236" s="366"/>
      <c r="AQ236" s="366"/>
      <c r="AR236" s="366"/>
      <c r="AS236" s="366"/>
      <c r="AT236" s="366"/>
      <c r="AU236" s="366"/>
      <c r="AV236" s="366"/>
      <c r="AW236" s="366"/>
      <c r="AX236" s="366"/>
      <c r="AY236" s="366"/>
      <c r="AZ236" s="366"/>
      <c r="BA236" s="366"/>
      <c r="BB236" s="366"/>
      <c r="BC236" s="366"/>
      <c r="BD236" s="366"/>
      <c r="BE236" s="366"/>
      <c r="BF236" s="366"/>
      <c r="BG236" s="366"/>
      <c r="BH236" s="366"/>
      <c r="BI236" s="366"/>
      <c r="BJ236" s="366"/>
      <c r="BK236" s="366"/>
      <c r="BL236" s="366"/>
      <c r="BM236" s="366"/>
      <c r="BN236" s="366"/>
      <c r="BO236" s="366"/>
      <c r="BP236" s="366"/>
      <c r="BQ236" s="366"/>
      <c r="BR236" s="366"/>
      <c r="BS236" s="366"/>
      <c r="BT236" s="366"/>
      <c r="BU236" s="366"/>
      <c r="BV236" s="366"/>
      <c r="BW236" s="366"/>
      <c r="BX236" s="366"/>
      <c r="BY236" s="367"/>
      <c r="BZ236" s="367"/>
      <c r="CA236" s="367"/>
      <c r="CB236" s="367"/>
    </row>
    <row r="237" spans="1:80" s="171" customFormat="1" ht="12.75" hidden="1" customHeight="1" x14ac:dyDescent="0.2">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c r="AH237" s="366"/>
      <c r="AI237" s="366"/>
      <c r="AJ237" s="366"/>
      <c r="AK237" s="366"/>
      <c r="AL237" s="366"/>
      <c r="AM237" s="366"/>
      <c r="AN237" s="366"/>
      <c r="AO237" s="366"/>
      <c r="AP237" s="366"/>
      <c r="AQ237" s="366"/>
      <c r="AR237" s="366"/>
      <c r="AS237" s="366"/>
      <c r="AT237" s="366"/>
      <c r="AU237" s="366"/>
      <c r="AV237" s="366"/>
      <c r="AW237" s="366"/>
      <c r="AX237" s="366"/>
      <c r="AY237" s="366"/>
      <c r="AZ237" s="366"/>
      <c r="BA237" s="366"/>
      <c r="BB237" s="366"/>
      <c r="BC237" s="366"/>
      <c r="BD237" s="366"/>
      <c r="BE237" s="366"/>
      <c r="BF237" s="366"/>
      <c r="BG237" s="366"/>
      <c r="BH237" s="366"/>
      <c r="BI237" s="366"/>
      <c r="BJ237" s="366"/>
      <c r="BK237" s="366"/>
      <c r="BL237" s="366"/>
      <c r="BM237" s="366"/>
      <c r="BN237" s="366"/>
      <c r="BO237" s="366"/>
      <c r="BP237" s="366"/>
      <c r="BQ237" s="366"/>
      <c r="BR237" s="366"/>
      <c r="BS237" s="366"/>
      <c r="BT237" s="366"/>
      <c r="BU237" s="366"/>
      <c r="BV237" s="366"/>
      <c r="BW237" s="366"/>
      <c r="BX237" s="366"/>
      <c r="BY237" s="367"/>
      <c r="BZ237" s="367"/>
      <c r="CA237" s="367"/>
      <c r="CB237" s="367"/>
    </row>
    <row r="238" spans="1:80" s="171" customFormat="1" ht="12.75" hidden="1" customHeight="1" x14ac:dyDescent="0.2">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c r="AE238" s="366"/>
      <c r="AF238" s="366"/>
      <c r="AG238" s="366"/>
      <c r="AH238" s="366"/>
      <c r="AI238" s="366"/>
      <c r="AJ238" s="366"/>
      <c r="AK238" s="366"/>
      <c r="AL238" s="366"/>
      <c r="AM238" s="366"/>
      <c r="AN238" s="366"/>
      <c r="AO238" s="366"/>
      <c r="AP238" s="366"/>
      <c r="AQ238" s="366"/>
      <c r="AR238" s="366"/>
      <c r="AS238" s="366"/>
      <c r="AT238" s="366"/>
      <c r="AU238" s="366"/>
      <c r="AV238" s="366"/>
      <c r="AW238" s="366"/>
      <c r="AX238" s="366"/>
      <c r="AY238" s="366"/>
      <c r="AZ238" s="366"/>
      <c r="BA238" s="366"/>
      <c r="BB238" s="366"/>
      <c r="BC238" s="366"/>
      <c r="BD238" s="366"/>
      <c r="BE238" s="366"/>
      <c r="BF238" s="366"/>
      <c r="BG238" s="366"/>
      <c r="BH238" s="366"/>
      <c r="BI238" s="366"/>
      <c r="BJ238" s="366"/>
      <c r="BK238" s="366"/>
      <c r="BL238" s="366"/>
      <c r="BM238" s="366"/>
      <c r="BN238" s="366"/>
      <c r="BO238" s="366"/>
      <c r="BP238" s="366"/>
      <c r="BQ238" s="366"/>
      <c r="BR238" s="366"/>
      <c r="BS238" s="366"/>
      <c r="BT238" s="366"/>
      <c r="BU238" s="366"/>
      <c r="BV238" s="366"/>
      <c r="BW238" s="366"/>
      <c r="BX238" s="366"/>
      <c r="BY238" s="367"/>
      <c r="BZ238" s="367"/>
      <c r="CA238" s="367"/>
      <c r="CB238" s="367"/>
    </row>
    <row r="239" spans="1:80" s="171" customFormat="1" ht="14.25" x14ac:dyDescent="0.2">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c r="AE239" s="366"/>
      <c r="AF239" s="366"/>
      <c r="AG239" s="366"/>
      <c r="AH239" s="366"/>
      <c r="AI239" s="366"/>
      <c r="AJ239" s="366"/>
      <c r="AK239" s="366"/>
      <c r="AL239" s="366"/>
      <c r="AM239" s="366"/>
      <c r="AN239" s="366"/>
      <c r="AO239" s="366"/>
      <c r="AP239" s="366"/>
      <c r="AQ239" s="366"/>
      <c r="AR239" s="366"/>
      <c r="AS239" s="366"/>
      <c r="AT239" s="366"/>
      <c r="AU239" s="366"/>
      <c r="AV239" s="366"/>
      <c r="AW239" s="366"/>
      <c r="AX239" s="366"/>
      <c r="AY239" s="366"/>
      <c r="AZ239" s="366"/>
      <c r="BA239" s="366"/>
      <c r="BB239" s="366"/>
      <c r="BC239" s="366"/>
      <c r="BD239" s="366"/>
      <c r="BE239" s="366"/>
      <c r="BF239" s="366"/>
      <c r="BG239" s="366"/>
      <c r="BH239" s="366"/>
      <c r="BI239" s="366"/>
      <c r="BJ239" s="366"/>
      <c r="BK239" s="366"/>
      <c r="BL239" s="366"/>
      <c r="BM239" s="366"/>
      <c r="BN239" s="366"/>
      <c r="BO239" s="366"/>
      <c r="BP239" s="366"/>
      <c r="BQ239" s="366"/>
      <c r="BR239" s="366"/>
      <c r="BS239" s="366"/>
      <c r="BT239" s="366"/>
      <c r="BU239" s="366"/>
      <c r="BV239" s="366"/>
      <c r="BW239" s="366"/>
      <c r="BX239" s="366"/>
      <c r="BY239" s="367"/>
      <c r="BZ239" s="367"/>
      <c r="CA239" s="367"/>
      <c r="CB239" s="367"/>
    </row>
    <row r="240" spans="1:80" ht="14.25" x14ac:dyDescent="0.2">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c r="AE240" s="366"/>
      <c r="AF240" s="366"/>
      <c r="AG240" s="366"/>
      <c r="AH240" s="366"/>
      <c r="AI240" s="366"/>
      <c r="AJ240" s="366"/>
      <c r="AK240" s="366"/>
      <c r="AL240" s="366"/>
      <c r="AM240" s="366"/>
      <c r="AN240" s="366"/>
      <c r="AO240" s="366"/>
      <c r="AP240" s="366"/>
      <c r="AQ240" s="366"/>
      <c r="AR240" s="366"/>
      <c r="AS240" s="366"/>
      <c r="AT240" s="366"/>
      <c r="AU240" s="366"/>
      <c r="AV240" s="366"/>
      <c r="AW240" s="366"/>
      <c r="AX240" s="366"/>
      <c r="AY240" s="366"/>
      <c r="AZ240" s="366"/>
      <c r="BA240" s="366"/>
      <c r="BB240" s="366"/>
      <c r="BC240" s="366"/>
      <c r="BD240" s="366"/>
      <c r="BE240" s="366"/>
      <c r="BF240" s="366"/>
      <c r="BG240" s="366"/>
      <c r="BH240" s="366"/>
      <c r="BI240" s="366"/>
      <c r="BJ240" s="366"/>
      <c r="BK240" s="366"/>
      <c r="BL240" s="366"/>
      <c r="BM240" s="366"/>
      <c r="BN240" s="366"/>
      <c r="BO240" s="366"/>
      <c r="BP240" s="366"/>
      <c r="BQ240" s="366"/>
      <c r="BR240" s="366"/>
      <c r="BS240" s="366"/>
      <c r="BT240" s="366"/>
      <c r="BU240" s="366"/>
      <c r="BV240" s="366"/>
      <c r="BW240" s="366"/>
      <c r="BX240" s="366"/>
      <c r="BY240" s="367"/>
      <c r="BZ240" s="367"/>
      <c r="CA240" s="367"/>
      <c r="CB240" s="367"/>
    </row>
    <row r="241" spans="1:80" ht="14.25" x14ac:dyDescent="0.2">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c r="AI241" s="366"/>
      <c r="AJ241" s="366"/>
      <c r="AK241" s="366"/>
      <c r="AL241" s="366"/>
      <c r="AM241" s="366"/>
      <c r="AN241" s="366"/>
      <c r="AO241" s="366"/>
      <c r="AP241" s="366"/>
      <c r="AQ241" s="366"/>
      <c r="AR241" s="366"/>
      <c r="AS241" s="366"/>
      <c r="AT241" s="366"/>
      <c r="AU241" s="366"/>
      <c r="AV241" s="366"/>
      <c r="AW241" s="366"/>
      <c r="AX241" s="366"/>
      <c r="AY241" s="366"/>
      <c r="AZ241" s="366"/>
      <c r="BA241" s="366"/>
      <c r="BB241" s="366"/>
      <c r="BC241" s="366"/>
      <c r="BD241" s="366"/>
      <c r="BE241" s="366"/>
      <c r="BF241" s="366"/>
      <c r="BG241" s="366"/>
      <c r="BH241" s="366"/>
      <c r="BI241" s="366"/>
      <c r="BJ241" s="366"/>
      <c r="BK241" s="366"/>
      <c r="BL241" s="366"/>
      <c r="BM241" s="366"/>
      <c r="BN241" s="366"/>
      <c r="BO241" s="366"/>
      <c r="BP241" s="366"/>
      <c r="BQ241" s="366"/>
      <c r="BR241" s="366"/>
      <c r="BS241" s="366"/>
      <c r="BT241" s="366"/>
      <c r="BU241" s="366"/>
      <c r="BV241" s="366"/>
      <c r="BW241" s="366"/>
      <c r="BX241" s="366"/>
      <c r="BY241" s="367"/>
      <c r="BZ241" s="367"/>
      <c r="CA241" s="367"/>
      <c r="CB241" s="367"/>
    </row>
    <row r="242" spans="1:80" ht="14.25" x14ac:dyDescent="0.2">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c r="AE242" s="366"/>
      <c r="AF242" s="366"/>
      <c r="AG242" s="366"/>
      <c r="AH242" s="366"/>
      <c r="AI242" s="366"/>
      <c r="AJ242" s="366"/>
      <c r="AK242" s="366"/>
      <c r="AL242" s="366"/>
      <c r="AM242" s="366"/>
      <c r="AN242" s="366"/>
      <c r="AO242" s="366"/>
      <c r="AP242" s="366"/>
      <c r="AQ242" s="366"/>
      <c r="AR242" s="366"/>
      <c r="AS242" s="366"/>
      <c r="AT242" s="366"/>
      <c r="AU242" s="366"/>
      <c r="AV242" s="366"/>
      <c r="AW242" s="366"/>
      <c r="AX242" s="366"/>
      <c r="AY242" s="366"/>
      <c r="AZ242" s="366"/>
      <c r="BA242" s="366"/>
      <c r="BB242" s="366"/>
      <c r="BC242" s="366"/>
      <c r="BD242" s="366"/>
      <c r="BE242" s="366"/>
      <c r="BF242" s="366"/>
      <c r="BG242" s="366"/>
      <c r="BH242" s="366"/>
      <c r="BI242" s="366"/>
      <c r="BJ242" s="366"/>
      <c r="BK242" s="366"/>
      <c r="BL242" s="366"/>
      <c r="BM242" s="366"/>
      <c r="BN242" s="366"/>
      <c r="BO242" s="366"/>
      <c r="BP242" s="366"/>
      <c r="BQ242" s="366"/>
      <c r="BR242" s="366"/>
      <c r="BS242" s="366"/>
      <c r="BT242" s="366"/>
      <c r="BU242" s="366"/>
      <c r="BV242" s="366"/>
      <c r="BW242" s="366"/>
      <c r="BX242" s="366"/>
      <c r="BY242" s="367"/>
      <c r="BZ242" s="367"/>
      <c r="CA242" s="367"/>
      <c r="CB242" s="367"/>
    </row>
    <row r="243" spans="1:80" ht="14.25" x14ac:dyDescent="0.2">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c r="AE243" s="366"/>
      <c r="AF243" s="366"/>
      <c r="AG243" s="366"/>
      <c r="AH243" s="366"/>
      <c r="AI243" s="366"/>
      <c r="AJ243" s="366"/>
      <c r="AK243" s="366"/>
      <c r="AL243" s="366"/>
      <c r="AM243" s="366"/>
      <c r="AN243" s="366"/>
      <c r="AO243" s="366"/>
      <c r="AP243" s="366"/>
      <c r="AQ243" s="366"/>
      <c r="AR243" s="366"/>
      <c r="AS243" s="366"/>
      <c r="AT243" s="366"/>
      <c r="AU243" s="366"/>
      <c r="AV243" s="366"/>
      <c r="AW243" s="366"/>
      <c r="AX243" s="366"/>
      <c r="AY243" s="366"/>
      <c r="AZ243" s="366"/>
      <c r="BA243" s="366"/>
      <c r="BB243" s="366"/>
      <c r="BC243" s="366"/>
      <c r="BD243" s="366"/>
      <c r="BE243" s="366"/>
      <c r="BF243" s="366"/>
      <c r="BG243" s="366"/>
      <c r="BH243" s="366"/>
      <c r="BI243" s="366"/>
      <c r="BJ243" s="366"/>
      <c r="BK243" s="366"/>
      <c r="BL243" s="366"/>
      <c r="BM243" s="366"/>
      <c r="BN243" s="366"/>
      <c r="BO243" s="366"/>
      <c r="BP243" s="366"/>
      <c r="BQ243" s="366"/>
      <c r="BR243" s="366"/>
      <c r="BS243" s="366"/>
      <c r="BT243" s="366"/>
      <c r="BU243" s="366"/>
      <c r="BV243" s="366"/>
      <c r="BW243" s="366"/>
      <c r="BX243" s="366"/>
      <c r="BY243" s="367"/>
      <c r="BZ243" s="367"/>
      <c r="CA243" s="367"/>
      <c r="CB243" s="367"/>
    </row>
    <row r="244" spans="1:80" ht="14.25" x14ac:dyDescent="0.2">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c r="AE244" s="366"/>
      <c r="AF244" s="366"/>
      <c r="AG244" s="366"/>
      <c r="AH244" s="366"/>
      <c r="AI244" s="366"/>
      <c r="AJ244" s="366"/>
      <c r="AK244" s="366"/>
      <c r="AL244" s="366"/>
      <c r="AM244" s="366"/>
      <c r="AN244" s="366"/>
      <c r="AO244" s="366"/>
      <c r="AP244" s="366"/>
      <c r="AQ244" s="366"/>
      <c r="AR244" s="366"/>
      <c r="AS244" s="366"/>
      <c r="AT244" s="366"/>
      <c r="AU244" s="366"/>
      <c r="AV244" s="366"/>
      <c r="AW244" s="366"/>
      <c r="AX244" s="366"/>
      <c r="AY244" s="366"/>
      <c r="AZ244" s="366"/>
      <c r="BA244" s="366"/>
      <c r="BB244" s="366"/>
      <c r="BC244" s="366"/>
      <c r="BD244" s="366"/>
      <c r="BE244" s="366"/>
      <c r="BF244" s="366"/>
      <c r="BG244" s="366"/>
      <c r="BH244" s="366"/>
      <c r="BI244" s="366"/>
      <c r="BJ244" s="366"/>
      <c r="BK244" s="366"/>
      <c r="BL244" s="366"/>
      <c r="BM244" s="366"/>
      <c r="BN244" s="366"/>
      <c r="BO244" s="366"/>
      <c r="BP244" s="366"/>
      <c r="BQ244" s="366"/>
      <c r="BR244" s="366"/>
      <c r="BS244" s="366"/>
      <c r="BT244" s="366"/>
      <c r="BU244" s="366"/>
      <c r="BV244" s="366"/>
      <c r="BW244" s="366"/>
      <c r="BX244" s="366"/>
      <c r="BY244" s="367"/>
      <c r="BZ244" s="367"/>
      <c r="CA244" s="367"/>
      <c r="CB244" s="367"/>
    </row>
    <row r="245" spans="1:80" ht="14.25" x14ac:dyDescent="0.2">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6"/>
      <c r="AG245" s="366"/>
      <c r="AH245" s="366"/>
      <c r="AI245" s="366"/>
      <c r="AJ245" s="366"/>
      <c r="AK245" s="366"/>
      <c r="AL245" s="366"/>
      <c r="AM245" s="366"/>
      <c r="AN245" s="366"/>
      <c r="AO245" s="366"/>
      <c r="AP245" s="366"/>
      <c r="AQ245" s="366"/>
      <c r="AR245" s="366"/>
      <c r="AS245" s="366"/>
      <c r="AT245" s="366"/>
      <c r="AU245" s="366"/>
      <c r="AV245" s="366"/>
      <c r="AW245" s="366"/>
      <c r="AX245" s="366"/>
      <c r="AY245" s="366"/>
      <c r="AZ245" s="366"/>
      <c r="BA245" s="366"/>
      <c r="BB245" s="366"/>
      <c r="BC245" s="366"/>
      <c r="BD245" s="366"/>
      <c r="BE245" s="366"/>
      <c r="BF245" s="366"/>
      <c r="BG245" s="366"/>
      <c r="BH245" s="366"/>
      <c r="BI245" s="366"/>
      <c r="BJ245" s="366"/>
      <c r="BK245" s="366"/>
      <c r="BL245" s="366"/>
      <c r="BM245" s="366"/>
      <c r="BN245" s="366"/>
      <c r="BO245" s="366"/>
      <c r="BP245" s="366"/>
      <c r="BQ245" s="366"/>
      <c r="BR245" s="366"/>
      <c r="BS245" s="366"/>
      <c r="BT245" s="366"/>
      <c r="BU245" s="366"/>
      <c r="BV245" s="366"/>
      <c r="BW245" s="366"/>
      <c r="BX245" s="366"/>
      <c r="BY245" s="367"/>
      <c r="BZ245" s="367"/>
      <c r="CA245" s="367"/>
      <c r="CB245" s="367"/>
    </row>
    <row r="246" spans="1:80" ht="14.25" x14ac:dyDescent="0.2">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c r="AE246" s="366"/>
      <c r="AF246" s="366"/>
      <c r="AG246" s="366"/>
      <c r="AH246" s="366"/>
      <c r="AI246" s="366"/>
      <c r="AJ246" s="366"/>
      <c r="AK246" s="366"/>
      <c r="AL246" s="366"/>
      <c r="AM246" s="366"/>
      <c r="AN246" s="366"/>
      <c r="AO246" s="366"/>
      <c r="AP246" s="366"/>
      <c r="AQ246" s="366"/>
      <c r="AR246" s="366"/>
      <c r="AS246" s="366"/>
      <c r="AT246" s="366"/>
      <c r="AU246" s="366"/>
      <c r="AV246" s="366"/>
      <c r="AW246" s="366"/>
      <c r="AX246" s="366"/>
      <c r="AY246" s="366"/>
      <c r="AZ246" s="366"/>
      <c r="BA246" s="366"/>
      <c r="BB246" s="366"/>
      <c r="BC246" s="366"/>
      <c r="BD246" s="366"/>
      <c r="BE246" s="366"/>
      <c r="BF246" s="366"/>
      <c r="BG246" s="366"/>
      <c r="BH246" s="366"/>
      <c r="BI246" s="366"/>
      <c r="BJ246" s="366"/>
      <c r="BK246" s="366"/>
      <c r="BL246" s="366"/>
      <c r="BM246" s="366"/>
      <c r="BN246" s="366"/>
      <c r="BO246" s="366"/>
      <c r="BP246" s="366"/>
      <c r="BQ246" s="366"/>
      <c r="BR246" s="366"/>
      <c r="BS246" s="366"/>
      <c r="BT246" s="366"/>
      <c r="BU246" s="366"/>
      <c r="BV246" s="366"/>
      <c r="BW246" s="366"/>
      <c r="BX246" s="366"/>
      <c r="BY246" s="367"/>
      <c r="BZ246" s="367"/>
      <c r="CA246" s="367"/>
      <c r="CB246" s="367"/>
    </row>
    <row r="247" spans="1:80" ht="14.25" x14ac:dyDescent="0.2">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c r="AE247" s="366"/>
      <c r="AF247" s="366"/>
      <c r="AG247" s="366"/>
      <c r="AH247" s="366"/>
      <c r="AI247" s="366"/>
      <c r="AJ247" s="366"/>
      <c r="AK247" s="366"/>
      <c r="AL247" s="366"/>
      <c r="AM247" s="366"/>
      <c r="AN247" s="366"/>
      <c r="AO247" s="366"/>
      <c r="AP247" s="366"/>
      <c r="AQ247" s="366"/>
      <c r="AR247" s="366"/>
      <c r="AS247" s="366"/>
      <c r="AT247" s="366"/>
      <c r="AU247" s="366"/>
      <c r="AV247" s="366"/>
      <c r="AW247" s="366"/>
      <c r="AX247" s="366"/>
      <c r="AY247" s="366"/>
      <c r="AZ247" s="366"/>
      <c r="BA247" s="366"/>
      <c r="BB247" s="366"/>
      <c r="BC247" s="366"/>
      <c r="BD247" s="366"/>
      <c r="BE247" s="366"/>
      <c r="BF247" s="366"/>
      <c r="BG247" s="366"/>
      <c r="BH247" s="366"/>
      <c r="BI247" s="366"/>
      <c r="BJ247" s="366"/>
      <c r="BK247" s="366"/>
      <c r="BL247" s="366"/>
      <c r="BM247" s="366"/>
      <c r="BN247" s="366"/>
      <c r="BO247" s="366"/>
      <c r="BP247" s="366"/>
      <c r="BQ247" s="366"/>
      <c r="BR247" s="366"/>
      <c r="BS247" s="366"/>
      <c r="BT247" s="366"/>
      <c r="BU247" s="366"/>
      <c r="BV247" s="366"/>
      <c r="BW247" s="366"/>
      <c r="BX247" s="366"/>
      <c r="BY247" s="367"/>
      <c r="BZ247" s="367"/>
      <c r="CA247" s="367"/>
      <c r="CB247" s="367"/>
    </row>
    <row r="248" spans="1:80" ht="14.25" x14ac:dyDescent="0.2">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c r="AI248" s="366"/>
      <c r="AJ248" s="366"/>
      <c r="AK248" s="366"/>
      <c r="AL248" s="366"/>
      <c r="AM248" s="366"/>
      <c r="AN248" s="366"/>
      <c r="AO248" s="366"/>
      <c r="AP248" s="366"/>
      <c r="AQ248" s="366"/>
      <c r="AR248" s="366"/>
      <c r="AS248" s="366"/>
      <c r="AT248" s="366"/>
      <c r="AU248" s="366"/>
      <c r="AV248" s="366"/>
      <c r="AW248" s="366"/>
      <c r="AX248" s="366"/>
      <c r="AY248" s="366"/>
      <c r="AZ248" s="366"/>
      <c r="BA248" s="366"/>
      <c r="BB248" s="366"/>
      <c r="BC248" s="366"/>
      <c r="BD248" s="366"/>
      <c r="BE248" s="366"/>
      <c r="BF248" s="366"/>
      <c r="BG248" s="366"/>
      <c r="BH248" s="366"/>
      <c r="BI248" s="366"/>
      <c r="BJ248" s="366"/>
      <c r="BK248" s="366"/>
      <c r="BL248" s="366"/>
      <c r="BM248" s="366"/>
      <c r="BN248" s="366"/>
      <c r="BO248" s="366"/>
      <c r="BP248" s="366"/>
      <c r="BQ248" s="366"/>
      <c r="BR248" s="366"/>
      <c r="BS248" s="366"/>
      <c r="BT248" s="366"/>
      <c r="BU248" s="366"/>
      <c r="BV248" s="366"/>
      <c r="BW248" s="366"/>
      <c r="BX248" s="366"/>
      <c r="BY248" s="367"/>
      <c r="BZ248" s="367"/>
      <c r="CA248" s="367"/>
      <c r="CB248" s="367"/>
    </row>
    <row r="249" spans="1:80" ht="14.25" x14ac:dyDescent="0.2">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c r="AE249" s="366"/>
      <c r="AF249" s="366"/>
      <c r="AG249" s="366"/>
      <c r="AH249" s="366"/>
      <c r="AI249" s="366"/>
      <c r="AJ249" s="366"/>
      <c r="AK249" s="366"/>
      <c r="AL249" s="366"/>
      <c r="AM249" s="366"/>
      <c r="AN249" s="366"/>
      <c r="AO249" s="366"/>
      <c r="AP249" s="366"/>
      <c r="AQ249" s="366"/>
      <c r="AR249" s="366"/>
      <c r="AS249" s="366"/>
      <c r="AT249" s="366"/>
      <c r="AU249" s="366"/>
      <c r="AV249" s="366"/>
      <c r="AW249" s="366"/>
      <c r="AX249" s="366"/>
      <c r="AY249" s="366"/>
      <c r="AZ249" s="366"/>
      <c r="BA249" s="366"/>
      <c r="BB249" s="366"/>
      <c r="BC249" s="366"/>
      <c r="BD249" s="366"/>
      <c r="BE249" s="366"/>
      <c r="BF249" s="366"/>
      <c r="BG249" s="366"/>
      <c r="BH249" s="366"/>
      <c r="BI249" s="366"/>
      <c r="BJ249" s="366"/>
      <c r="BK249" s="366"/>
      <c r="BL249" s="366"/>
      <c r="BM249" s="366"/>
      <c r="BN249" s="366"/>
      <c r="BO249" s="366"/>
      <c r="BP249" s="366"/>
      <c r="BQ249" s="366"/>
      <c r="BR249" s="366"/>
      <c r="BS249" s="366"/>
      <c r="BT249" s="366"/>
      <c r="BU249" s="366"/>
      <c r="BV249" s="366"/>
      <c r="BW249" s="366"/>
      <c r="BX249" s="366"/>
      <c r="BY249" s="367"/>
      <c r="BZ249" s="367"/>
      <c r="CA249" s="367"/>
      <c r="CB249" s="367"/>
    </row>
    <row r="250" spans="1:80" ht="14.25" x14ac:dyDescent="0.2">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c r="AH250" s="366"/>
      <c r="AI250" s="366"/>
      <c r="AJ250" s="366"/>
      <c r="AK250" s="366"/>
      <c r="AL250" s="366"/>
      <c r="AM250" s="366"/>
      <c r="AN250" s="366"/>
      <c r="AO250" s="366"/>
      <c r="AP250" s="366"/>
      <c r="AQ250" s="366"/>
      <c r="AR250" s="366"/>
      <c r="AS250" s="366"/>
      <c r="AT250" s="366"/>
      <c r="AU250" s="366"/>
      <c r="AV250" s="366"/>
      <c r="AW250" s="366"/>
      <c r="AX250" s="366"/>
      <c r="AY250" s="366"/>
      <c r="AZ250" s="366"/>
      <c r="BA250" s="366"/>
      <c r="BB250" s="366"/>
      <c r="BC250" s="366"/>
      <c r="BD250" s="366"/>
      <c r="BE250" s="366"/>
      <c r="BF250" s="366"/>
      <c r="BG250" s="366"/>
      <c r="BH250" s="366"/>
      <c r="BI250" s="366"/>
      <c r="BJ250" s="366"/>
      <c r="BK250" s="366"/>
      <c r="BL250" s="366"/>
      <c r="BM250" s="366"/>
      <c r="BN250" s="366"/>
      <c r="BO250" s="366"/>
      <c r="BP250" s="366"/>
      <c r="BQ250" s="366"/>
      <c r="BR250" s="366"/>
      <c r="BS250" s="366"/>
      <c r="BT250" s="366"/>
      <c r="BU250" s="366"/>
      <c r="BV250" s="366"/>
      <c r="BW250" s="366"/>
      <c r="BX250" s="366"/>
      <c r="BY250" s="367"/>
      <c r="BZ250" s="367"/>
      <c r="CA250" s="367"/>
      <c r="CB250" s="367"/>
    </row>
    <row r="251" spans="1:80" ht="14.25" x14ac:dyDescent="0.2">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c r="AH251" s="366"/>
      <c r="AI251" s="366"/>
      <c r="AJ251" s="366"/>
      <c r="AK251" s="366"/>
      <c r="AL251" s="366"/>
      <c r="AM251" s="366"/>
      <c r="AN251" s="366"/>
      <c r="AO251" s="366"/>
      <c r="AP251" s="366"/>
      <c r="AQ251" s="366"/>
      <c r="AR251" s="366"/>
      <c r="AS251" s="366"/>
      <c r="AT251" s="366"/>
      <c r="AU251" s="366"/>
      <c r="AV251" s="366"/>
      <c r="AW251" s="366"/>
      <c r="AX251" s="366"/>
      <c r="AY251" s="366"/>
      <c r="AZ251" s="366"/>
      <c r="BA251" s="366"/>
      <c r="BB251" s="366"/>
      <c r="BC251" s="366"/>
      <c r="BD251" s="366"/>
      <c r="BE251" s="366"/>
      <c r="BF251" s="366"/>
      <c r="BG251" s="366"/>
      <c r="BH251" s="366"/>
      <c r="BI251" s="366"/>
      <c r="BJ251" s="366"/>
      <c r="BK251" s="366"/>
      <c r="BL251" s="366"/>
      <c r="BM251" s="366"/>
      <c r="BN251" s="366"/>
      <c r="BO251" s="366"/>
      <c r="BP251" s="366"/>
      <c r="BQ251" s="366"/>
      <c r="BR251" s="366"/>
      <c r="BS251" s="366"/>
      <c r="BT251" s="366"/>
      <c r="BU251" s="366"/>
      <c r="BV251" s="366"/>
      <c r="BW251" s="366"/>
      <c r="BX251" s="366"/>
      <c r="BY251" s="367"/>
      <c r="BZ251" s="367"/>
      <c r="CA251" s="367"/>
      <c r="CB251" s="367"/>
    </row>
    <row r="252" spans="1:80" ht="14.25" x14ac:dyDescent="0.2">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c r="AE252" s="366"/>
      <c r="AF252" s="366"/>
      <c r="AG252" s="366"/>
      <c r="AH252" s="366"/>
      <c r="AI252" s="366"/>
      <c r="AJ252" s="366"/>
      <c r="AK252" s="366"/>
      <c r="AL252" s="366"/>
      <c r="AM252" s="366"/>
      <c r="AN252" s="366"/>
      <c r="AO252" s="366"/>
      <c r="AP252" s="366"/>
      <c r="AQ252" s="366"/>
      <c r="AR252" s="366"/>
      <c r="AS252" s="366"/>
      <c r="AT252" s="366"/>
      <c r="AU252" s="366"/>
      <c r="AV252" s="366"/>
      <c r="AW252" s="366"/>
      <c r="AX252" s="366"/>
      <c r="AY252" s="366"/>
      <c r="AZ252" s="366"/>
      <c r="BA252" s="366"/>
      <c r="BB252" s="366"/>
      <c r="BC252" s="366"/>
      <c r="BD252" s="366"/>
      <c r="BE252" s="366"/>
      <c r="BF252" s="366"/>
      <c r="BG252" s="366"/>
      <c r="BH252" s="366"/>
      <c r="BI252" s="366"/>
      <c r="BJ252" s="366"/>
      <c r="BK252" s="366"/>
      <c r="BL252" s="366"/>
      <c r="BM252" s="366"/>
      <c r="BN252" s="366"/>
      <c r="BO252" s="366"/>
      <c r="BP252" s="366"/>
      <c r="BQ252" s="366"/>
      <c r="BR252" s="366"/>
      <c r="BS252" s="366"/>
      <c r="BT252" s="366"/>
      <c r="BU252" s="366"/>
      <c r="BV252" s="366"/>
      <c r="BW252" s="366"/>
      <c r="BX252" s="366"/>
      <c r="BY252" s="367"/>
      <c r="BZ252" s="367"/>
      <c r="CA252" s="367"/>
      <c r="CB252" s="367"/>
    </row>
    <row r="253" spans="1:80" ht="14.25" x14ac:dyDescent="0.2">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c r="AH253" s="366"/>
      <c r="AI253" s="366"/>
      <c r="AJ253" s="366"/>
      <c r="AK253" s="366"/>
      <c r="AL253" s="366"/>
      <c r="AM253" s="366"/>
      <c r="AN253" s="366"/>
      <c r="AO253" s="366"/>
      <c r="AP253" s="366"/>
      <c r="AQ253" s="366"/>
      <c r="AR253" s="366"/>
      <c r="AS253" s="366"/>
      <c r="AT253" s="366"/>
      <c r="AU253" s="366"/>
      <c r="AV253" s="366"/>
      <c r="AW253" s="366"/>
      <c r="AX253" s="366"/>
      <c r="AY253" s="366"/>
      <c r="AZ253" s="366"/>
      <c r="BA253" s="366"/>
      <c r="BB253" s="366"/>
      <c r="BC253" s="366"/>
      <c r="BD253" s="366"/>
      <c r="BE253" s="366"/>
      <c r="BF253" s="366"/>
      <c r="BG253" s="366"/>
      <c r="BH253" s="366"/>
      <c r="BI253" s="366"/>
      <c r="BJ253" s="366"/>
      <c r="BK253" s="366"/>
      <c r="BL253" s="366"/>
      <c r="BM253" s="366"/>
      <c r="BN253" s="366"/>
      <c r="BO253" s="366"/>
      <c r="BP253" s="366"/>
      <c r="BQ253" s="366"/>
      <c r="BR253" s="366"/>
      <c r="BS253" s="366"/>
      <c r="BT253" s="366"/>
      <c r="BU253" s="366"/>
      <c r="BV253" s="366"/>
      <c r="BW253" s="366"/>
      <c r="BX253" s="366"/>
      <c r="BY253" s="367"/>
      <c r="BZ253" s="367"/>
      <c r="CA253" s="367"/>
      <c r="CB253" s="367"/>
    </row>
    <row r="254" spans="1:80" ht="14.25" x14ac:dyDescent="0.2">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c r="AE254" s="366"/>
      <c r="AF254" s="366"/>
      <c r="AG254" s="366"/>
      <c r="AH254" s="366"/>
      <c r="AI254" s="366"/>
      <c r="AJ254" s="366"/>
      <c r="AK254" s="366"/>
      <c r="AL254" s="366"/>
      <c r="AM254" s="366"/>
      <c r="AN254" s="366"/>
      <c r="AO254" s="366"/>
      <c r="AP254" s="366"/>
      <c r="AQ254" s="366"/>
      <c r="AR254" s="366"/>
      <c r="AS254" s="366"/>
      <c r="AT254" s="366"/>
      <c r="AU254" s="366"/>
      <c r="AV254" s="366"/>
      <c r="AW254" s="366"/>
      <c r="AX254" s="366"/>
      <c r="AY254" s="366"/>
      <c r="AZ254" s="366"/>
      <c r="BA254" s="366"/>
      <c r="BB254" s="366"/>
      <c r="BC254" s="366"/>
      <c r="BD254" s="366"/>
      <c r="BE254" s="366"/>
      <c r="BF254" s="366"/>
      <c r="BG254" s="366"/>
      <c r="BH254" s="366"/>
      <c r="BI254" s="366"/>
      <c r="BJ254" s="366"/>
      <c r="BK254" s="366"/>
      <c r="BL254" s="366"/>
      <c r="BM254" s="366"/>
      <c r="BN254" s="366"/>
      <c r="BO254" s="366"/>
      <c r="BP254" s="366"/>
      <c r="BQ254" s="366"/>
      <c r="BR254" s="366"/>
      <c r="BS254" s="366"/>
      <c r="BT254" s="366"/>
      <c r="BU254" s="366"/>
      <c r="BV254" s="366"/>
      <c r="BW254" s="366"/>
      <c r="BX254" s="366"/>
      <c r="BY254" s="367"/>
      <c r="BZ254" s="367"/>
      <c r="CA254" s="367"/>
      <c r="CB254" s="367"/>
    </row>
    <row r="255" spans="1:80" ht="14.25" x14ac:dyDescent="0.2">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c r="AE255" s="366"/>
      <c r="AF255" s="366"/>
      <c r="AG255" s="366"/>
      <c r="AH255" s="366"/>
      <c r="AI255" s="366"/>
      <c r="AJ255" s="366"/>
      <c r="AK255" s="366"/>
      <c r="AL255" s="366"/>
      <c r="AM255" s="366"/>
      <c r="AN255" s="366"/>
      <c r="AO255" s="366"/>
      <c r="AP255" s="366"/>
      <c r="AQ255" s="366"/>
      <c r="AR255" s="366"/>
      <c r="AS255" s="366"/>
      <c r="AT255" s="366"/>
      <c r="AU255" s="366"/>
      <c r="AV255" s="366"/>
      <c r="AW255" s="366"/>
      <c r="AX255" s="366"/>
      <c r="AY255" s="366"/>
      <c r="AZ255" s="366"/>
      <c r="BA255" s="366"/>
      <c r="BB255" s="366"/>
      <c r="BC255" s="366"/>
      <c r="BD255" s="366"/>
      <c r="BE255" s="366"/>
      <c r="BF255" s="366"/>
      <c r="BG255" s="366"/>
      <c r="BH255" s="366"/>
      <c r="BI255" s="366"/>
      <c r="BJ255" s="366"/>
      <c r="BK255" s="366"/>
      <c r="BL255" s="366"/>
      <c r="BM255" s="366"/>
      <c r="BN255" s="366"/>
      <c r="BO255" s="366"/>
      <c r="BP255" s="366"/>
      <c r="BQ255" s="366"/>
      <c r="BR255" s="366"/>
      <c r="BS255" s="366"/>
      <c r="BT255" s="366"/>
      <c r="BU255" s="366"/>
      <c r="BV255" s="366"/>
      <c r="BW255" s="366"/>
      <c r="BX255" s="366"/>
      <c r="BY255" s="367"/>
      <c r="BZ255" s="367"/>
      <c r="CA255" s="367"/>
      <c r="CB255" s="367"/>
    </row>
    <row r="256" spans="1:80" ht="14.25" x14ac:dyDescent="0.2">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c r="AE256" s="366"/>
      <c r="AF256" s="366"/>
      <c r="AG256" s="366"/>
      <c r="AH256" s="366"/>
      <c r="AI256" s="366"/>
      <c r="AJ256" s="366"/>
      <c r="AK256" s="366"/>
      <c r="AL256" s="366"/>
      <c r="AM256" s="366"/>
      <c r="AN256" s="366"/>
      <c r="AO256" s="366"/>
      <c r="AP256" s="366"/>
      <c r="AQ256" s="366"/>
      <c r="AR256" s="366"/>
      <c r="AS256" s="366"/>
      <c r="AT256" s="366"/>
      <c r="AU256" s="366"/>
      <c r="AV256" s="366"/>
      <c r="AW256" s="366"/>
      <c r="AX256" s="366"/>
      <c r="AY256" s="366"/>
      <c r="AZ256" s="366"/>
      <c r="BA256" s="366"/>
      <c r="BB256" s="366"/>
      <c r="BC256" s="366"/>
      <c r="BD256" s="366"/>
      <c r="BE256" s="366"/>
      <c r="BF256" s="366"/>
      <c r="BG256" s="366"/>
      <c r="BH256" s="366"/>
      <c r="BI256" s="366"/>
      <c r="BJ256" s="366"/>
      <c r="BK256" s="366"/>
      <c r="BL256" s="366"/>
      <c r="BM256" s="366"/>
      <c r="BN256" s="366"/>
      <c r="BO256" s="366"/>
      <c r="BP256" s="366"/>
      <c r="BQ256" s="366"/>
      <c r="BR256" s="366"/>
      <c r="BS256" s="366"/>
      <c r="BT256" s="366"/>
      <c r="BU256" s="366"/>
      <c r="BV256" s="366"/>
      <c r="BW256" s="366"/>
      <c r="BX256" s="366"/>
      <c r="BY256" s="367"/>
      <c r="BZ256" s="367"/>
      <c r="CA256" s="367"/>
      <c r="CB256" s="367"/>
    </row>
    <row r="257" spans="1:80" ht="14.25" x14ac:dyDescent="0.2">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c r="AH257" s="366"/>
      <c r="AI257" s="366"/>
      <c r="AJ257" s="366"/>
      <c r="AK257" s="366"/>
      <c r="AL257" s="366"/>
      <c r="AM257" s="366"/>
      <c r="AN257" s="366"/>
      <c r="AO257" s="366"/>
      <c r="AP257" s="366"/>
      <c r="AQ257" s="366"/>
      <c r="AR257" s="366"/>
      <c r="AS257" s="366"/>
      <c r="AT257" s="366"/>
      <c r="AU257" s="366"/>
      <c r="AV257" s="366"/>
      <c r="AW257" s="366"/>
      <c r="AX257" s="366"/>
      <c r="AY257" s="366"/>
      <c r="AZ257" s="366"/>
      <c r="BA257" s="366"/>
      <c r="BB257" s="366"/>
      <c r="BC257" s="366"/>
      <c r="BD257" s="366"/>
      <c r="BE257" s="366"/>
      <c r="BF257" s="366"/>
      <c r="BG257" s="366"/>
      <c r="BH257" s="366"/>
      <c r="BI257" s="366"/>
      <c r="BJ257" s="366"/>
      <c r="BK257" s="366"/>
      <c r="BL257" s="366"/>
      <c r="BM257" s="366"/>
      <c r="BN257" s="366"/>
      <c r="BO257" s="366"/>
      <c r="BP257" s="366"/>
      <c r="BQ257" s="366"/>
      <c r="BR257" s="366"/>
      <c r="BS257" s="366"/>
      <c r="BT257" s="366"/>
      <c r="BU257" s="366"/>
      <c r="BV257" s="366"/>
      <c r="BW257" s="366"/>
      <c r="BX257" s="366"/>
      <c r="BY257" s="367"/>
      <c r="BZ257" s="367"/>
      <c r="CA257" s="367"/>
      <c r="CB257" s="367"/>
    </row>
    <row r="258" spans="1:80" ht="14.25" x14ac:dyDescent="0.2">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c r="AE258" s="366"/>
      <c r="AF258" s="366"/>
      <c r="AG258" s="366"/>
      <c r="AH258" s="366"/>
      <c r="AI258" s="366"/>
      <c r="AJ258" s="366"/>
      <c r="AK258" s="366"/>
      <c r="AL258" s="366"/>
      <c r="AM258" s="366"/>
      <c r="AN258" s="366"/>
      <c r="AO258" s="366"/>
      <c r="AP258" s="366"/>
      <c r="AQ258" s="366"/>
      <c r="AR258" s="366"/>
      <c r="AS258" s="366"/>
      <c r="AT258" s="366"/>
      <c r="AU258" s="366"/>
      <c r="AV258" s="366"/>
      <c r="AW258" s="366"/>
      <c r="AX258" s="366"/>
      <c r="AY258" s="366"/>
      <c r="AZ258" s="366"/>
      <c r="BA258" s="366"/>
      <c r="BB258" s="366"/>
      <c r="BC258" s="366"/>
      <c r="BD258" s="366"/>
      <c r="BE258" s="366"/>
      <c r="BF258" s="366"/>
      <c r="BG258" s="366"/>
      <c r="BH258" s="366"/>
      <c r="BI258" s="366"/>
      <c r="BJ258" s="366"/>
      <c r="BK258" s="366"/>
      <c r="BL258" s="366"/>
      <c r="BM258" s="366"/>
      <c r="BN258" s="366"/>
      <c r="BO258" s="366"/>
      <c r="BP258" s="366"/>
      <c r="BQ258" s="366"/>
      <c r="BR258" s="366"/>
      <c r="BS258" s="366"/>
      <c r="BT258" s="366"/>
      <c r="BU258" s="366"/>
      <c r="BV258" s="366"/>
      <c r="BW258" s="366"/>
      <c r="BX258" s="366"/>
      <c r="BY258" s="367"/>
      <c r="BZ258" s="367"/>
      <c r="CA258" s="367"/>
      <c r="CB258" s="367"/>
    </row>
    <row r="259" spans="1:80" ht="14.25" x14ac:dyDescent="0.2">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c r="AE259" s="366"/>
      <c r="AF259" s="366"/>
      <c r="AG259" s="366"/>
      <c r="AH259" s="366"/>
      <c r="AI259" s="366"/>
      <c r="AJ259" s="366"/>
      <c r="AK259" s="366"/>
      <c r="AL259" s="366"/>
      <c r="AM259" s="366"/>
      <c r="AN259" s="366"/>
      <c r="AO259" s="366"/>
      <c r="AP259" s="366"/>
      <c r="AQ259" s="366"/>
      <c r="AR259" s="366"/>
      <c r="AS259" s="366"/>
      <c r="AT259" s="366"/>
      <c r="AU259" s="366"/>
      <c r="AV259" s="366"/>
      <c r="AW259" s="366"/>
      <c r="AX259" s="366"/>
      <c r="AY259" s="366"/>
      <c r="AZ259" s="366"/>
      <c r="BA259" s="366"/>
      <c r="BB259" s="366"/>
      <c r="BC259" s="366"/>
      <c r="BD259" s="366"/>
      <c r="BE259" s="366"/>
      <c r="BF259" s="366"/>
      <c r="BG259" s="366"/>
      <c r="BH259" s="366"/>
      <c r="BI259" s="366"/>
      <c r="BJ259" s="366"/>
      <c r="BK259" s="366"/>
      <c r="BL259" s="366"/>
      <c r="BM259" s="366"/>
      <c r="BN259" s="366"/>
      <c r="BO259" s="366"/>
      <c r="BP259" s="366"/>
      <c r="BQ259" s="366"/>
      <c r="BR259" s="366"/>
      <c r="BS259" s="366"/>
      <c r="BT259" s="366"/>
      <c r="BU259" s="366"/>
      <c r="BV259" s="366"/>
      <c r="BW259" s="366"/>
      <c r="BX259" s="366"/>
      <c r="BY259" s="367"/>
      <c r="BZ259" s="367"/>
      <c r="CA259" s="367"/>
      <c r="CB259" s="367"/>
    </row>
    <row r="260" spans="1:80" ht="14.25" x14ac:dyDescent="0.2">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c r="AI260" s="366"/>
      <c r="AJ260" s="366"/>
      <c r="AK260" s="366"/>
      <c r="AL260" s="366"/>
      <c r="AM260" s="366"/>
      <c r="AN260" s="366"/>
      <c r="AO260" s="366"/>
      <c r="AP260" s="366"/>
      <c r="AQ260" s="366"/>
      <c r="AR260" s="366"/>
      <c r="AS260" s="366"/>
      <c r="AT260" s="366"/>
      <c r="AU260" s="366"/>
      <c r="AV260" s="366"/>
      <c r="AW260" s="366"/>
      <c r="AX260" s="366"/>
      <c r="AY260" s="366"/>
      <c r="AZ260" s="366"/>
      <c r="BA260" s="366"/>
      <c r="BB260" s="366"/>
      <c r="BC260" s="366"/>
      <c r="BD260" s="366"/>
      <c r="BE260" s="366"/>
      <c r="BF260" s="366"/>
      <c r="BG260" s="366"/>
      <c r="BH260" s="366"/>
      <c r="BI260" s="366"/>
      <c r="BJ260" s="366"/>
      <c r="BK260" s="366"/>
      <c r="BL260" s="366"/>
      <c r="BM260" s="366"/>
      <c r="BN260" s="366"/>
      <c r="BO260" s="366"/>
      <c r="BP260" s="366"/>
      <c r="BQ260" s="366"/>
      <c r="BR260" s="366"/>
      <c r="BS260" s="366"/>
      <c r="BT260" s="366"/>
      <c r="BU260" s="366"/>
      <c r="BV260" s="366"/>
      <c r="BW260" s="366"/>
      <c r="BX260" s="366"/>
      <c r="BY260" s="367"/>
      <c r="BZ260" s="367"/>
      <c r="CA260" s="367"/>
      <c r="CB260" s="367"/>
    </row>
    <row r="261" spans="1:80" ht="14.25" x14ac:dyDescent="0.2">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c r="AE261" s="366"/>
      <c r="AF261" s="366"/>
      <c r="AG261" s="366"/>
      <c r="AH261" s="366"/>
      <c r="AI261" s="366"/>
      <c r="AJ261" s="366"/>
      <c r="AK261" s="366"/>
      <c r="AL261" s="366"/>
      <c r="AM261" s="366"/>
      <c r="AN261" s="366"/>
      <c r="AO261" s="366"/>
      <c r="AP261" s="366"/>
      <c r="AQ261" s="366"/>
      <c r="AR261" s="366"/>
      <c r="AS261" s="366"/>
      <c r="AT261" s="366"/>
      <c r="AU261" s="366"/>
      <c r="AV261" s="366"/>
      <c r="AW261" s="366"/>
      <c r="AX261" s="366"/>
      <c r="AY261" s="366"/>
      <c r="AZ261" s="366"/>
      <c r="BA261" s="366"/>
      <c r="BB261" s="366"/>
      <c r="BC261" s="366"/>
      <c r="BD261" s="366"/>
      <c r="BE261" s="366"/>
      <c r="BF261" s="366"/>
      <c r="BG261" s="366"/>
      <c r="BH261" s="366"/>
      <c r="BI261" s="366"/>
      <c r="BJ261" s="366"/>
      <c r="BK261" s="366"/>
      <c r="BL261" s="366"/>
      <c r="BM261" s="366"/>
      <c r="BN261" s="366"/>
      <c r="BO261" s="366"/>
      <c r="BP261" s="366"/>
      <c r="BQ261" s="366"/>
      <c r="BR261" s="366"/>
      <c r="BS261" s="366"/>
      <c r="BT261" s="366"/>
      <c r="BU261" s="366"/>
      <c r="BV261" s="366"/>
      <c r="BW261" s="366"/>
      <c r="BX261" s="366"/>
      <c r="BY261" s="367"/>
      <c r="BZ261" s="367"/>
      <c r="CA261" s="367"/>
      <c r="CB261" s="367"/>
    </row>
    <row r="262" spans="1:80" ht="14.25" x14ac:dyDescent="0.2">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c r="AE262" s="366"/>
      <c r="AF262" s="366"/>
      <c r="AG262" s="366"/>
      <c r="AH262" s="366"/>
      <c r="AI262" s="366"/>
      <c r="AJ262" s="366"/>
      <c r="AK262" s="366"/>
      <c r="AL262" s="366"/>
      <c r="AM262" s="366"/>
      <c r="AN262" s="366"/>
      <c r="AO262" s="366"/>
      <c r="AP262" s="366"/>
      <c r="AQ262" s="366"/>
      <c r="AR262" s="366"/>
      <c r="AS262" s="366"/>
      <c r="AT262" s="366"/>
      <c r="AU262" s="366"/>
      <c r="AV262" s="366"/>
      <c r="AW262" s="366"/>
      <c r="AX262" s="366"/>
      <c r="AY262" s="366"/>
      <c r="AZ262" s="366"/>
      <c r="BA262" s="366"/>
      <c r="BB262" s="366"/>
      <c r="BC262" s="366"/>
      <c r="BD262" s="366"/>
      <c r="BE262" s="366"/>
      <c r="BF262" s="366"/>
      <c r="BG262" s="366"/>
      <c r="BH262" s="366"/>
      <c r="BI262" s="366"/>
      <c r="BJ262" s="366"/>
      <c r="BK262" s="366"/>
      <c r="BL262" s="366"/>
      <c r="BM262" s="366"/>
      <c r="BN262" s="366"/>
      <c r="BO262" s="366"/>
      <c r="BP262" s="366"/>
      <c r="BQ262" s="366"/>
      <c r="BR262" s="366"/>
      <c r="BS262" s="366"/>
      <c r="BT262" s="366"/>
      <c r="BU262" s="366"/>
      <c r="BV262" s="366"/>
      <c r="BW262" s="366"/>
      <c r="BX262" s="366"/>
      <c r="BY262" s="367"/>
      <c r="BZ262" s="367"/>
      <c r="CA262" s="367"/>
      <c r="CB262" s="367"/>
    </row>
    <row r="263" spans="1:80" ht="14.25" x14ac:dyDescent="0.2">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c r="AE263" s="366"/>
      <c r="AF263" s="366"/>
      <c r="AG263" s="366"/>
      <c r="AH263" s="366"/>
      <c r="AI263" s="366"/>
      <c r="AJ263" s="366"/>
      <c r="AK263" s="366"/>
      <c r="AL263" s="366"/>
      <c r="AM263" s="366"/>
      <c r="AN263" s="366"/>
      <c r="AO263" s="366"/>
      <c r="AP263" s="366"/>
      <c r="AQ263" s="366"/>
      <c r="AR263" s="366"/>
      <c r="AS263" s="366"/>
      <c r="AT263" s="366"/>
      <c r="AU263" s="366"/>
      <c r="AV263" s="366"/>
      <c r="AW263" s="366"/>
      <c r="AX263" s="366"/>
      <c r="AY263" s="366"/>
      <c r="AZ263" s="366"/>
      <c r="BA263" s="366"/>
      <c r="BB263" s="366"/>
      <c r="BC263" s="366"/>
      <c r="BD263" s="366"/>
      <c r="BE263" s="366"/>
      <c r="BF263" s="366"/>
      <c r="BG263" s="366"/>
      <c r="BH263" s="366"/>
      <c r="BI263" s="366"/>
      <c r="BJ263" s="366"/>
      <c r="BK263" s="366"/>
      <c r="BL263" s="366"/>
      <c r="BM263" s="366"/>
      <c r="BN263" s="366"/>
      <c r="BO263" s="366"/>
      <c r="BP263" s="366"/>
      <c r="BQ263" s="366"/>
      <c r="BR263" s="366"/>
      <c r="BS263" s="366"/>
      <c r="BT263" s="366"/>
      <c r="BU263" s="366"/>
      <c r="BV263" s="366"/>
      <c r="BW263" s="366"/>
      <c r="BX263" s="366"/>
      <c r="BY263" s="367"/>
      <c r="BZ263" s="367"/>
      <c r="CA263" s="367"/>
      <c r="CB263" s="367"/>
    </row>
    <row r="264" spans="1:80" ht="14.25" x14ac:dyDescent="0.2">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c r="AE264" s="366"/>
      <c r="AF264" s="366"/>
      <c r="AG264" s="366"/>
      <c r="AH264" s="366"/>
      <c r="AI264" s="366"/>
      <c r="AJ264" s="366"/>
      <c r="AK264" s="366"/>
      <c r="AL264" s="366"/>
      <c r="AM264" s="366"/>
      <c r="AN264" s="366"/>
      <c r="AO264" s="366"/>
      <c r="AP264" s="366"/>
      <c r="AQ264" s="366"/>
      <c r="AR264" s="366"/>
      <c r="AS264" s="366"/>
      <c r="AT264" s="366"/>
      <c r="AU264" s="366"/>
      <c r="AV264" s="366"/>
      <c r="AW264" s="366"/>
      <c r="AX264" s="366"/>
      <c r="AY264" s="366"/>
      <c r="AZ264" s="366"/>
      <c r="BA264" s="366"/>
      <c r="BB264" s="366"/>
      <c r="BC264" s="366"/>
      <c r="BD264" s="366"/>
      <c r="BE264" s="366"/>
      <c r="BF264" s="366"/>
      <c r="BG264" s="366"/>
      <c r="BH264" s="366"/>
      <c r="BI264" s="366"/>
      <c r="BJ264" s="366"/>
      <c r="BK264" s="366"/>
      <c r="BL264" s="366"/>
      <c r="BM264" s="366"/>
      <c r="BN264" s="366"/>
      <c r="BO264" s="366"/>
      <c r="BP264" s="366"/>
      <c r="BQ264" s="366"/>
      <c r="BR264" s="366"/>
      <c r="BS264" s="366"/>
      <c r="BT264" s="366"/>
      <c r="BU264" s="366"/>
      <c r="BV264" s="366"/>
      <c r="BW264" s="366"/>
      <c r="BX264" s="366"/>
      <c r="BY264" s="367"/>
      <c r="BZ264" s="367"/>
      <c r="CA264" s="367"/>
      <c r="CB264" s="367"/>
    </row>
    <row r="265" spans="1:80" ht="14.25" x14ac:dyDescent="0.2">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c r="AE265" s="366"/>
      <c r="AF265" s="366"/>
      <c r="AG265" s="366"/>
      <c r="AH265" s="366"/>
      <c r="AI265" s="366"/>
      <c r="AJ265" s="366"/>
      <c r="AK265" s="366"/>
      <c r="AL265" s="366"/>
      <c r="AM265" s="366"/>
      <c r="AN265" s="366"/>
      <c r="AO265" s="366"/>
      <c r="AP265" s="366"/>
      <c r="AQ265" s="366"/>
      <c r="AR265" s="366"/>
      <c r="AS265" s="366"/>
      <c r="AT265" s="366"/>
      <c r="AU265" s="366"/>
      <c r="AV265" s="366"/>
      <c r="AW265" s="366"/>
      <c r="AX265" s="366"/>
      <c r="AY265" s="366"/>
      <c r="AZ265" s="366"/>
      <c r="BA265" s="366"/>
      <c r="BB265" s="366"/>
      <c r="BC265" s="366"/>
      <c r="BD265" s="366"/>
      <c r="BE265" s="366"/>
      <c r="BF265" s="366"/>
      <c r="BG265" s="366"/>
      <c r="BH265" s="366"/>
      <c r="BI265" s="366"/>
      <c r="BJ265" s="366"/>
      <c r="BK265" s="366"/>
      <c r="BL265" s="366"/>
      <c r="BM265" s="366"/>
      <c r="BN265" s="366"/>
      <c r="BO265" s="366"/>
      <c r="BP265" s="366"/>
      <c r="BQ265" s="366"/>
      <c r="BR265" s="366"/>
      <c r="BS265" s="366"/>
      <c r="BT265" s="366"/>
      <c r="BU265" s="366"/>
      <c r="BV265" s="366"/>
      <c r="BW265" s="366"/>
      <c r="BX265" s="366"/>
      <c r="BY265" s="367"/>
      <c r="BZ265" s="367"/>
      <c r="CA265" s="367"/>
      <c r="CB265" s="367"/>
    </row>
    <row r="266" spans="1:80" ht="14.25" x14ac:dyDescent="0.2">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c r="AE266" s="366"/>
      <c r="AF266" s="366"/>
      <c r="AG266" s="366"/>
      <c r="AH266" s="366"/>
      <c r="AI266" s="366"/>
      <c r="AJ266" s="366"/>
      <c r="AK266" s="366"/>
      <c r="AL266" s="366"/>
      <c r="AM266" s="366"/>
      <c r="AN266" s="366"/>
      <c r="AO266" s="366"/>
      <c r="AP266" s="366"/>
      <c r="AQ266" s="366"/>
      <c r="AR266" s="366"/>
      <c r="AS266" s="366"/>
      <c r="AT266" s="366"/>
      <c r="AU266" s="366"/>
      <c r="AV266" s="366"/>
      <c r="AW266" s="366"/>
      <c r="AX266" s="366"/>
      <c r="AY266" s="366"/>
      <c r="AZ266" s="366"/>
      <c r="BA266" s="366"/>
      <c r="BB266" s="366"/>
      <c r="BC266" s="366"/>
      <c r="BD266" s="366"/>
      <c r="BE266" s="366"/>
      <c r="BF266" s="366"/>
      <c r="BG266" s="366"/>
      <c r="BH266" s="366"/>
      <c r="BI266" s="366"/>
      <c r="BJ266" s="366"/>
      <c r="BK266" s="366"/>
      <c r="BL266" s="366"/>
      <c r="BM266" s="366"/>
      <c r="BN266" s="366"/>
      <c r="BO266" s="366"/>
      <c r="BP266" s="366"/>
      <c r="BQ266" s="366"/>
      <c r="BR266" s="366"/>
      <c r="BS266" s="366"/>
      <c r="BT266" s="366"/>
      <c r="BU266" s="366"/>
      <c r="BV266" s="366"/>
      <c r="BW266" s="366"/>
      <c r="BX266" s="366"/>
      <c r="BY266" s="367"/>
      <c r="BZ266" s="367"/>
      <c r="CA266" s="367"/>
      <c r="CB266" s="367"/>
    </row>
    <row r="267" spans="1:80" ht="14.25" x14ac:dyDescent="0.2">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c r="AE267" s="366"/>
      <c r="AF267" s="366"/>
      <c r="AG267" s="366"/>
      <c r="AH267" s="366"/>
      <c r="AI267" s="366"/>
      <c r="AJ267" s="366"/>
      <c r="AK267" s="366"/>
      <c r="AL267" s="366"/>
      <c r="AM267" s="366"/>
      <c r="AN267" s="366"/>
      <c r="AO267" s="366"/>
      <c r="AP267" s="366"/>
      <c r="AQ267" s="366"/>
      <c r="AR267" s="366"/>
      <c r="AS267" s="366"/>
      <c r="AT267" s="366"/>
      <c r="AU267" s="366"/>
      <c r="AV267" s="366"/>
      <c r="AW267" s="366"/>
      <c r="AX267" s="366"/>
      <c r="AY267" s="366"/>
      <c r="AZ267" s="366"/>
      <c r="BA267" s="366"/>
      <c r="BB267" s="366"/>
      <c r="BC267" s="366"/>
      <c r="BD267" s="366"/>
      <c r="BE267" s="366"/>
      <c r="BF267" s="366"/>
      <c r="BG267" s="366"/>
      <c r="BH267" s="366"/>
      <c r="BI267" s="366"/>
      <c r="BJ267" s="366"/>
      <c r="BK267" s="366"/>
      <c r="BL267" s="366"/>
      <c r="BM267" s="366"/>
      <c r="BN267" s="366"/>
      <c r="BO267" s="366"/>
      <c r="BP267" s="366"/>
      <c r="BQ267" s="366"/>
      <c r="BR267" s="366"/>
      <c r="BS267" s="366"/>
      <c r="BT267" s="366"/>
      <c r="BU267" s="366"/>
      <c r="BV267" s="366"/>
      <c r="BW267" s="366"/>
      <c r="BX267" s="366"/>
      <c r="BY267" s="367"/>
      <c r="BZ267" s="367"/>
      <c r="CA267" s="367"/>
      <c r="CB267" s="367"/>
    </row>
    <row r="268" spans="1:80" ht="14.25" x14ac:dyDescent="0.2">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c r="AH268" s="366"/>
      <c r="AI268" s="366"/>
      <c r="AJ268" s="366"/>
      <c r="AK268" s="366"/>
      <c r="AL268" s="366"/>
      <c r="AM268" s="366"/>
      <c r="AN268" s="366"/>
      <c r="AO268" s="366"/>
      <c r="AP268" s="366"/>
      <c r="AQ268" s="366"/>
      <c r="AR268" s="366"/>
      <c r="AS268" s="366"/>
      <c r="AT268" s="366"/>
      <c r="AU268" s="366"/>
      <c r="AV268" s="366"/>
      <c r="AW268" s="366"/>
      <c r="AX268" s="366"/>
      <c r="AY268" s="366"/>
      <c r="AZ268" s="366"/>
      <c r="BA268" s="366"/>
      <c r="BB268" s="366"/>
      <c r="BC268" s="366"/>
      <c r="BD268" s="366"/>
      <c r="BE268" s="366"/>
      <c r="BF268" s="366"/>
      <c r="BG268" s="366"/>
      <c r="BH268" s="366"/>
      <c r="BI268" s="366"/>
      <c r="BJ268" s="366"/>
      <c r="BK268" s="366"/>
      <c r="BL268" s="366"/>
      <c r="BM268" s="366"/>
      <c r="BN268" s="366"/>
      <c r="BO268" s="366"/>
      <c r="BP268" s="366"/>
      <c r="BQ268" s="366"/>
      <c r="BR268" s="366"/>
      <c r="BS268" s="366"/>
      <c r="BT268" s="366"/>
      <c r="BU268" s="366"/>
      <c r="BV268" s="366"/>
      <c r="BW268" s="366"/>
      <c r="BX268" s="366"/>
      <c r="BY268" s="367"/>
      <c r="BZ268" s="367"/>
      <c r="CA268" s="367"/>
      <c r="CB268" s="367"/>
    </row>
    <row r="269" spans="1:80" ht="14.25" x14ac:dyDescent="0.2">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c r="AE269" s="366"/>
      <c r="AF269" s="366"/>
      <c r="AG269" s="366"/>
      <c r="AH269" s="366"/>
      <c r="AI269" s="366"/>
      <c r="AJ269" s="366"/>
      <c r="AK269" s="366"/>
      <c r="AL269" s="366"/>
      <c r="AM269" s="366"/>
      <c r="AN269" s="366"/>
      <c r="AO269" s="366"/>
      <c r="AP269" s="366"/>
      <c r="AQ269" s="366"/>
      <c r="AR269" s="366"/>
      <c r="AS269" s="366"/>
      <c r="AT269" s="366"/>
      <c r="AU269" s="366"/>
      <c r="AV269" s="366"/>
      <c r="AW269" s="366"/>
      <c r="AX269" s="366"/>
      <c r="AY269" s="366"/>
      <c r="AZ269" s="366"/>
      <c r="BA269" s="366"/>
      <c r="BB269" s="366"/>
      <c r="BC269" s="366"/>
      <c r="BD269" s="366"/>
      <c r="BE269" s="366"/>
      <c r="BF269" s="366"/>
      <c r="BG269" s="366"/>
      <c r="BH269" s="366"/>
      <c r="BI269" s="366"/>
      <c r="BJ269" s="366"/>
      <c r="BK269" s="366"/>
      <c r="BL269" s="366"/>
      <c r="BM269" s="366"/>
      <c r="BN269" s="366"/>
      <c r="BO269" s="366"/>
      <c r="BP269" s="366"/>
      <c r="BQ269" s="366"/>
      <c r="BR269" s="366"/>
      <c r="BS269" s="366"/>
      <c r="BT269" s="366"/>
      <c r="BU269" s="366"/>
      <c r="BV269" s="366"/>
      <c r="BW269" s="366"/>
      <c r="BX269" s="366"/>
      <c r="BY269" s="367"/>
      <c r="BZ269" s="367"/>
      <c r="CA269" s="367"/>
      <c r="CB269" s="367"/>
    </row>
    <row r="270" spans="1:80" ht="14.25" x14ac:dyDescent="0.2">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c r="AE270" s="366"/>
      <c r="AF270" s="366"/>
      <c r="AG270" s="366"/>
      <c r="AH270" s="366"/>
      <c r="AI270" s="366"/>
      <c r="AJ270" s="366"/>
      <c r="AK270" s="366"/>
      <c r="AL270" s="366"/>
      <c r="AM270" s="366"/>
      <c r="AN270" s="366"/>
      <c r="AO270" s="366"/>
      <c r="AP270" s="366"/>
      <c r="AQ270" s="366"/>
      <c r="AR270" s="366"/>
      <c r="AS270" s="366"/>
      <c r="AT270" s="366"/>
      <c r="AU270" s="366"/>
      <c r="AV270" s="366"/>
      <c r="AW270" s="366"/>
      <c r="AX270" s="366"/>
      <c r="AY270" s="366"/>
      <c r="AZ270" s="366"/>
      <c r="BA270" s="366"/>
      <c r="BB270" s="366"/>
      <c r="BC270" s="366"/>
      <c r="BD270" s="366"/>
      <c r="BE270" s="366"/>
      <c r="BF270" s="366"/>
      <c r="BG270" s="366"/>
      <c r="BH270" s="366"/>
      <c r="BI270" s="366"/>
      <c r="BJ270" s="366"/>
      <c r="BK270" s="366"/>
      <c r="BL270" s="366"/>
      <c r="BM270" s="366"/>
      <c r="BN270" s="366"/>
      <c r="BO270" s="366"/>
      <c r="BP270" s="366"/>
      <c r="BQ270" s="366"/>
      <c r="BR270" s="366"/>
      <c r="BS270" s="366"/>
      <c r="BT270" s="366"/>
      <c r="BU270" s="366"/>
      <c r="BV270" s="366"/>
      <c r="BW270" s="366"/>
      <c r="BX270" s="366"/>
      <c r="BY270" s="367"/>
      <c r="BZ270" s="367"/>
      <c r="CA270" s="367"/>
      <c r="CB270" s="367"/>
    </row>
    <row r="271" spans="1:80" ht="14.25" x14ac:dyDescent="0.2">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c r="AI271" s="366"/>
      <c r="AJ271" s="366"/>
      <c r="AK271" s="366"/>
      <c r="AL271" s="366"/>
      <c r="AM271" s="366"/>
      <c r="AN271" s="366"/>
      <c r="AO271" s="366"/>
      <c r="AP271" s="366"/>
      <c r="AQ271" s="366"/>
      <c r="AR271" s="366"/>
      <c r="AS271" s="366"/>
      <c r="AT271" s="366"/>
      <c r="AU271" s="366"/>
      <c r="AV271" s="366"/>
      <c r="AW271" s="366"/>
      <c r="AX271" s="366"/>
      <c r="AY271" s="366"/>
      <c r="AZ271" s="366"/>
      <c r="BA271" s="366"/>
      <c r="BB271" s="366"/>
      <c r="BC271" s="366"/>
      <c r="BD271" s="366"/>
      <c r="BE271" s="366"/>
      <c r="BF271" s="366"/>
      <c r="BG271" s="366"/>
      <c r="BH271" s="366"/>
      <c r="BI271" s="366"/>
      <c r="BJ271" s="366"/>
      <c r="BK271" s="366"/>
      <c r="BL271" s="366"/>
      <c r="BM271" s="366"/>
      <c r="BN271" s="366"/>
      <c r="BO271" s="366"/>
      <c r="BP271" s="366"/>
      <c r="BQ271" s="366"/>
      <c r="BR271" s="366"/>
      <c r="BS271" s="366"/>
      <c r="BT271" s="366"/>
      <c r="BU271" s="366"/>
      <c r="BV271" s="366"/>
      <c r="BW271" s="366"/>
      <c r="BX271" s="366"/>
      <c r="BY271" s="367"/>
      <c r="BZ271" s="367"/>
      <c r="CA271" s="367"/>
      <c r="CB271" s="367"/>
    </row>
    <row r="272" spans="1:80" ht="14.25" x14ac:dyDescent="0.2">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c r="AE272" s="366"/>
      <c r="AF272" s="366"/>
      <c r="AG272" s="366"/>
      <c r="AH272" s="366"/>
      <c r="AI272" s="366"/>
      <c r="AJ272" s="366"/>
      <c r="AK272" s="366"/>
      <c r="AL272" s="366"/>
      <c r="AM272" s="366"/>
      <c r="AN272" s="366"/>
      <c r="AO272" s="366"/>
      <c r="AP272" s="366"/>
      <c r="AQ272" s="366"/>
      <c r="AR272" s="366"/>
      <c r="AS272" s="366"/>
      <c r="AT272" s="366"/>
      <c r="AU272" s="366"/>
      <c r="AV272" s="366"/>
      <c r="AW272" s="366"/>
      <c r="AX272" s="366"/>
      <c r="AY272" s="366"/>
      <c r="AZ272" s="366"/>
      <c r="BA272" s="366"/>
      <c r="BB272" s="366"/>
      <c r="BC272" s="366"/>
      <c r="BD272" s="366"/>
      <c r="BE272" s="366"/>
      <c r="BF272" s="366"/>
      <c r="BG272" s="366"/>
      <c r="BH272" s="366"/>
      <c r="BI272" s="366"/>
      <c r="BJ272" s="366"/>
      <c r="BK272" s="366"/>
      <c r="BL272" s="366"/>
      <c r="BM272" s="366"/>
      <c r="BN272" s="366"/>
      <c r="BO272" s="366"/>
      <c r="BP272" s="366"/>
      <c r="BQ272" s="366"/>
      <c r="BR272" s="366"/>
      <c r="BS272" s="366"/>
      <c r="BT272" s="366"/>
      <c r="BU272" s="366"/>
      <c r="BV272" s="366"/>
      <c r="BW272" s="366"/>
      <c r="BX272" s="366"/>
      <c r="BY272" s="367"/>
      <c r="BZ272" s="367"/>
      <c r="CA272" s="367"/>
      <c r="CB272" s="367"/>
    </row>
    <row r="273" spans="1:80" ht="14.25" x14ac:dyDescent="0.2">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c r="AI273" s="366"/>
      <c r="AJ273" s="366"/>
      <c r="AK273" s="366"/>
      <c r="AL273" s="366"/>
      <c r="AM273" s="366"/>
      <c r="AN273" s="366"/>
      <c r="AO273" s="366"/>
      <c r="AP273" s="366"/>
      <c r="AQ273" s="366"/>
      <c r="AR273" s="366"/>
      <c r="AS273" s="366"/>
      <c r="AT273" s="366"/>
      <c r="AU273" s="366"/>
      <c r="AV273" s="366"/>
      <c r="AW273" s="366"/>
      <c r="AX273" s="366"/>
      <c r="AY273" s="366"/>
      <c r="AZ273" s="366"/>
      <c r="BA273" s="366"/>
      <c r="BB273" s="366"/>
      <c r="BC273" s="366"/>
      <c r="BD273" s="366"/>
      <c r="BE273" s="366"/>
      <c r="BF273" s="366"/>
      <c r="BG273" s="366"/>
      <c r="BH273" s="366"/>
      <c r="BI273" s="366"/>
      <c r="BJ273" s="366"/>
      <c r="BK273" s="366"/>
      <c r="BL273" s="366"/>
      <c r="BM273" s="366"/>
      <c r="BN273" s="366"/>
      <c r="BO273" s="366"/>
      <c r="BP273" s="366"/>
      <c r="BQ273" s="366"/>
      <c r="BR273" s="366"/>
      <c r="BS273" s="366"/>
      <c r="BT273" s="366"/>
      <c r="BU273" s="366"/>
      <c r="BV273" s="366"/>
      <c r="BW273" s="366"/>
      <c r="BX273" s="366"/>
      <c r="BY273" s="367"/>
      <c r="BZ273" s="367"/>
      <c r="CA273" s="367"/>
      <c r="CB273" s="367"/>
    </row>
    <row r="274" spans="1:80" ht="14.25" x14ac:dyDescent="0.2">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c r="AI274" s="366"/>
      <c r="AJ274" s="366"/>
      <c r="AK274" s="366"/>
      <c r="AL274" s="366"/>
      <c r="AM274" s="366"/>
      <c r="AN274" s="366"/>
      <c r="AO274" s="366"/>
      <c r="AP274" s="366"/>
      <c r="AQ274" s="366"/>
      <c r="AR274" s="366"/>
      <c r="AS274" s="366"/>
      <c r="AT274" s="366"/>
      <c r="AU274" s="366"/>
      <c r="AV274" s="366"/>
      <c r="AW274" s="366"/>
      <c r="AX274" s="366"/>
      <c r="AY274" s="366"/>
      <c r="AZ274" s="366"/>
      <c r="BA274" s="366"/>
      <c r="BB274" s="366"/>
      <c r="BC274" s="366"/>
      <c r="BD274" s="366"/>
      <c r="BE274" s="366"/>
      <c r="BF274" s="366"/>
      <c r="BG274" s="366"/>
      <c r="BH274" s="366"/>
      <c r="BI274" s="366"/>
      <c r="BJ274" s="366"/>
      <c r="BK274" s="366"/>
      <c r="BL274" s="366"/>
      <c r="BM274" s="366"/>
      <c r="BN274" s="366"/>
      <c r="BO274" s="366"/>
      <c r="BP274" s="366"/>
      <c r="BQ274" s="366"/>
      <c r="BR274" s="366"/>
      <c r="BS274" s="366"/>
      <c r="BT274" s="366"/>
      <c r="BU274" s="366"/>
      <c r="BV274" s="366"/>
      <c r="BW274" s="366"/>
      <c r="BX274" s="366"/>
      <c r="BY274" s="367"/>
      <c r="BZ274" s="367"/>
      <c r="CA274" s="367"/>
      <c r="CB274" s="367"/>
    </row>
    <row r="275" spans="1:80" ht="14.25" x14ac:dyDescent="0.2">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66"/>
      <c r="AR275" s="366"/>
      <c r="AS275" s="366"/>
      <c r="AT275" s="366"/>
      <c r="AU275" s="366"/>
      <c r="AV275" s="366"/>
      <c r="AW275" s="366"/>
      <c r="AX275" s="366"/>
      <c r="AY275" s="366"/>
      <c r="AZ275" s="366"/>
      <c r="BA275" s="366"/>
      <c r="BB275" s="366"/>
      <c r="BC275" s="366"/>
      <c r="BD275" s="366"/>
      <c r="BE275" s="366"/>
      <c r="BF275" s="366"/>
      <c r="BG275" s="366"/>
      <c r="BH275" s="366"/>
      <c r="BI275" s="366"/>
      <c r="BJ275" s="366"/>
      <c r="BK275" s="366"/>
      <c r="BL275" s="366"/>
      <c r="BM275" s="366"/>
      <c r="BN275" s="366"/>
      <c r="BO275" s="366"/>
      <c r="BP275" s="366"/>
      <c r="BQ275" s="366"/>
      <c r="BR275" s="366"/>
      <c r="BS275" s="366"/>
      <c r="BT275" s="366"/>
      <c r="BU275" s="366"/>
      <c r="BV275" s="366"/>
      <c r="BW275" s="366"/>
      <c r="BX275" s="366"/>
      <c r="BY275" s="367"/>
      <c r="BZ275" s="367"/>
      <c r="CA275" s="367"/>
      <c r="CB275" s="367"/>
    </row>
    <row r="276" spans="1:80" ht="14.25" x14ac:dyDescent="0.2">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c r="AE276" s="366"/>
      <c r="AF276" s="366"/>
      <c r="AG276" s="366"/>
      <c r="AH276" s="366"/>
      <c r="AI276" s="366"/>
      <c r="AJ276" s="366"/>
      <c r="AK276" s="366"/>
      <c r="AL276" s="366"/>
      <c r="AM276" s="366"/>
      <c r="AN276" s="366"/>
      <c r="AO276" s="366"/>
      <c r="AP276" s="366"/>
      <c r="AQ276" s="366"/>
      <c r="AR276" s="366"/>
      <c r="AS276" s="366"/>
      <c r="AT276" s="366"/>
      <c r="AU276" s="366"/>
      <c r="AV276" s="366"/>
      <c r="AW276" s="366"/>
      <c r="AX276" s="366"/>
      <c r="AY276" s="366"/>
      <c r="AZ276" s="366"/>
      <c r="BA276" s="366"/>
      <c r="BB276" s="366"/>
      <c r="BC276" s="366"/>
      <c r="BD276" s="366"/>
      <c r="BE276" s="366"/>
      <c r="BF276" s="366"/>
      <c r="BG276" s="366"/>
      <c r="BH276" s="366"/>
      <c r="BI276" s="366"/>
      <c r="BJ276" s="366"/>
      <c r="BK276" s="366"/>
      <c r="BL276" s="366"/>
      <c r="BM276" s="366"/>
      <c r="BN276" s="366"/>
      <c r="BO276" s="366"/>
      <c r="BP276" s="366"/>
      <c r="BQ276" s="366"/>
      <c r="BR276" s="366"/>
      <c r="BS276" s="366"/>
      <c r="BT276" s="366"/>
      <c r="BU276" s="366"/>
      <c r="BV276" s="366"/>
      <c r="BW276" s="366"/>
      <c r="BX276" s="366"/>
      <c r="BY276" s="367"/>
      <c r="BZ276" s="367"/>
      <c r="CA276" s="367"/>
      <c r="CB276" s="367"/>
    </row>
    <row r="277" spans="1:80" ht="14.25" x14ac:dyDescent="0.2">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c r="AE277" s="366"/>
      <c r="AF277" s="366"/>
      <c r="AG277" s="366"/>
      <c r="AH277" s="366"/>
      <c r="AI277" s="366"/>
      <c r="AJ277" s="366"/>
      <c r="AK277" s="366"/>
      <c r="AL277" s="366"/>
      <c r="AM277" s="366"/>
      <c r="AN277" s="366"/>
      <c r="AO277" s="366"/>
      <c r="AP277" s="366"/>
      <c r="AQ277" s="366"/>
      <c r="AR277" s="366"/>
      <c r="AS277" s="366"/>
      <c r="AT277" s="366"/>
      <c r="AU277" s="366"/>
      <c r="AV277" s="366"/>
      <c r="AW277" s="366"/>
      <c r="AX277" s="366"/>
      <c r="AY277" s="366"/>
      <c r="AZ277" s="366"/>
      <c r="BA277" s="366"/>
      <c r="BB277" s="366"/>
      <c r="BC277" s="366"/>
      <c r="BD277" s="366"/>
      <c r="BE277" s="366"/>
      <c r="BF277" s="366"/>
      <c r="BG277" s="366"/>
      <c r="BH277" s="366"/>
      <c r="BI277" s="366"/>
      <c r="BJ277" s="366"/>
      <c r="BK277" s="366"/>
      <c r="BL277" s="366"/>
      <c r="BM277" s="366"/>
      <c r="BN277" s="366"/>
      <c r="BO277" s="366"/>
      <c r="BP277" s="366"/>
      <c r="BQ277" s="366"/>
      <c r="BR277" s="366"/>
      <c r="BS277" s="366"/>
      <c r="BT277" s="366"/>
      <c r="BU277" s="366"/>
      <c r="BV277" s="366"/>
      <c r="BW277" s="366"/>
      <c r="BX277" s="366"/>
      <c r="BY277" s="367"/>
      <c r="BZ277" s="367"/>
      <c r="CA277" s="367"/>
      <c r="CB277" s="367"/>
    </row>
    <row r="278" spans="1:80" ht="14.25" x14ac:dyDescent="0.2">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c r="AE278" s="366"/>
      <c r="AF278" s="366"/>
      <c r="AG278" s="366"/>
      <c r="AH278" s="366"/>
      <c r="AI278" s="366"/>
      <c r="AJ278" s="366"/>
      <c r="AK278" s="366"/>
      <c r="AL278" s="366"/>
      <c r="AM278" s="366"/>
      <c r="AN278" s="366"/>
      <c r="AO278" s="366"/>
      <c r="AP278" s="366"/>
      <c r="AQ278" s="366"/>
      <c r="AR278" s="366"/>
      <c r="AS278" s="366"/>
      <c r="AT278" s="366"/>
      <c r="AU278" s="366"/>
      <c r="AV278" s="366"/>
      <c r="AW278" s="366"/>
      <c r="AX278" s="366"/>
      <c r="AY278" s="366"/>
      <c r="AZ278" s="366"/>
      <c r="BA278" s="366"/>
      <c r="BB278" s="366"/>
      <c r="BC278" s="366"/>
      <c r="BD278" s="366"/>
      <c r="BE278" s="366"/>
      <c r="BF278" s="366"/>
      <c r="BG278" s="366"/>
      <c r="BH278" s="366"/>
      <c r="BI278" s="366"/>
      <c r="BJ278" s="366"/>
      <c r="BK278" s="366"/>
      <c r="BL278" s="366"/>
      <c r="BM278" s="366"/>
      <c r="BN278" s="366"/>
      <c r="BO278" s="366"/>
      <c r="BP278" s="366"/>
      <c r="BQ278" s="366"/>
      <c r="BR278" s="366"/>
      <c r="BS278" s="366"/>
      <c r="BT278" s="366"/>
      <c r="BU278" s="366"/>
      <c r="BV278" s="366"/>
      <c r="BW278" s="366"/>
      <c r="BX278" s="366"/>
      <c r="BY278" s="367"/>
      <c r="BZ278" s="367"/>
      <c r="CA278" s="367"/>
      <c r="CB278" s="367"/>
    </row>
    <row r="279" spans="1:80" ht="14.25" x14ac:dyDescent="0.2">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c r="AE279" s="366"/>
      <c r="AF279" s="366"/>
      <c r="AG279" s="366"/>
      <c r="AH279" s="366"/>
      <c r="AI279" s="366"/>
      <c r="AJ279" s="366"/>
      <c r="AK279" s="366"/>
      <c r="AL279" s="366"/>
      <c r="AM279" s="366"/>
      <c r="AN279" s="366"/>
      <c r="AO279" s="366"/>
      <c r="AP279" s="366"/>
      <c r="AQ279" s="366"/>
      <c r="AR279" s="366"/>
      <c r="AS279" s="366"/>
      <c r="AT279" s="366"/>
      <c r="AU279" s="366"/>
      <c r="AV279" s="366"/>
      <c r="AW279" s="366"/>
      <c r="AX279" s="366"/>
      <c r="AY279" s="366"/>
      <c r="AZ279" s="366"/>
      <c r="BA279" s="366"/>
      <c r="BB279" s="366"/>
      <c r="BC279" s="366"/>
      <c r="BD279" s="366"/>
      <c r="BE279" s="366"/>
      <c r="BF279" s="366"/>
      <c r="BG279" s="366"/>
      <c r="BH279" s="366"/>
      <c r="BI279" s="366"/>
      <c r="BJ279" s="366"/>
      <c r="BK279" s="366"/>
      <c r="BL279" s="366"/>
      <c r="BM279" s="366"/>
      <c r="BN279" s="366"/>
      <c r="BO279" s="366"/>
      <c r="BP279" s="366"/>
      <c r="BQ279" s="366"/>
      <c r="BR279" s="366"/>
      <c r="BS279" s="366"/>
      <c r="BT279" s="366"/>
      <c r="BU279" s="366"/>
      <c r="BV279" s="366"/>
      <c r="BW279" s="366"/>
      <c r="BX279" s="366"/>
      <c r="BY279" s="367"/>
      <c r="BZ279" s="367"/>
      <c r="CA279" s="367"/>
      <c r="CB279" s="367"/>
    </row>
    <row r="280" spans="1:80" ht="14.25" x14ac:dyDescent="0.2">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c r="AI280" s="366"/>
      <c r="AJ280" s="366"/>
      <c r="AK280" s="366"/>
      <c r="AL280" s="366"/>
      <c r="AM280" s="366"/>
      <c r="AN280" s="366"/>
      <c r="AO280" s="366"/>
      <c r="AP280" s="366"/>
      <c r="AQ280" s="366"/>
      <c r="AR280" s="366"/>
      <c r="AS280" s="366"/>
      <c r="AT280" s="366"/>
      <c r="AU280" s="366"/>
      <c r="AV280" s="366"/>
      <c r="AW280" s="366"/>
      <c r="AX280" s="366"/>
      <c r="AY280" s="366"/>
      <c r="AZ280" s="366"/>
      <c r="BA280" s="366"/>
      <c r="BB280" s="366"/>
      <c r="BC280" s="366"/>
      <c r="BD280" s="366"/>
      <c r="BE280" s="366"/>
      <c r="BF280" s="366"/>
      <c r="BG280" s="366"/>
      <c r="BH280" s="366"/>
      <c r="BI280" s="366"/>
      <c r="BJ280" s="366"/>
      <c r="BK280" s="366"/>
      <c r="BL280" s="366"/>
      <c r="BM280" s="366"/>
      <c r="BN280" s="366"/>
      <c r="BO280" s="366"/>
      <c r="BP280" s="366"/>
      <c r="BQ280" s="366"/>
      <c r="BR280" s="366"/>
      <c r="BS280" s="366"/>
      <c r="BT280" s="366"/>
      <c r="BU280" s="366"/>
      <c r="BV280" s="366"/>
      <c r="BW280" s="366"/>
      <c r="BX280" s="366"/>
      <c r="BY280" s="367"/>
      <c r="BZ280" s="367"/>
      <c r="CA280" s="367"/>
      <c r="CB280" s="367"/>
    </row>
    <row r="281" spans="1:80" ht="14.25" x14ac:dyDescent="0.2">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c r="AE281" s="366"/>
      <c r="AF281" s="366"/>
      <c r="AG281" s="366"/>
      <c r="AH281" s="366"/>
      <c r="AI281" s="366"/>
      <c r="AJ281" s="366"/>
      <c r="AK281" s="366"/>
      <c r="AL281" s="366"/>
      <c r="AM281" s="366"/>
      <c r="AN281" s="366"/>
      <c r="AO281" s="366"/>
      <c r="AP281" s="366"/>
      <c r="AQ281" s="366"/>
      <c r="AR281" s="366"/>
      <c r="AS281" s="366"/>
      <c r="AT281" s="366"/>
      <c r="AU281" s="366"/>
      <c r="AV281" s="366"/>
      <c r="AW281" s="366"/>
      <c r="AX281" s="366"/>
      <c r="AY281" s="366"/>
      <c r="AZ281" s="366"/>
      <c r="BA281" s="366"/>
      <c r="BB281" s="366"/>
      <c r="BC281" s="366"/>
      <c r="BD281" s="366"/>
      <c r="BE281" s="366"/>
      <c r="BF281" s="366"/>
      <c r="BG281" s="366"/>
      <c r="BH281" s="366"/>
      <c r="BI281" s="366"/>
      <c r="BJ281" s="366"/>
      <c r="BK281" s="366"/>
      <c r="BL281" s="366"/>
      <c r="BM281" s="366"/>
      <c r="BN281" s="366"/>
      <c r="BO281" s="366"/>
      <c r="BP281" s="366"/>
      <c r="BQ281" s="366"/>
      <c r="BR281" s="366"/>
      <c r="BS281" s="366"/>
      <c r="BT281" s="366"/>
      <c r="BU281" s="366"/>
      <c r="BV281" s="366"/>
      <c r="BW281" s="366"/>
      <c r="BX281" s="366"/>
      <c r="BY281" s="367"/>
      <c r="BZ281" s="367"/>
      <c r="CA281" s="367"/>
      <c r="CB281" s="367"/>
    </row>
    <row r="282" spans="1:80" ht="14.25" x14ac:dyDescent="0.2">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c r="AH282" s="366"/>
      <c r="AI282" s="366"/>
      <c r="AJ282" s="366"/>
      <c r="AK282" s="366"/>
      <c r="AL282" s="366"/>
      <c r="AM282" s="366"/>
      <c r="AN282" s="366"/>
      <c r="AO282" s="366"/>
      <c r="AP282" s="366"/>
      <c r="AQ282" s="366"/>
      <c r="AR282" s="366"/>
      <c r="AS282" s="366"/>
      <c r="AT282" s="366"/>
      <c r="AU282" s="366"/>
      <c r="AV282" s="366"/>
      <c r="AW282" s="366"/>
      <c r="AX282" s="366"/>
      <c r="AY282" s="366"/>
      <c r="AZ282" s="366"/>
      <c r="BA282" s="366"/>
      <c r="BB282" s="366"/>
      <c r="BC282" s="366"/>
      <c r="BD282" s="366"/>
      <c r="BE282" s="366"/>
      <c r="BF282" s="366"/>
      <c r="BG282" s="366"/>
      <c r="BH282" s="366"/>
      <c r="BI282" s="366"/>
      <c r="BJ282" s="366"/>
      <c r="BK282" s="366"/>
      <c r="BL282" s="366"/>
      <c r="BM282" s="366"/>
      <c r="BN282" s="366"/>
      <c r="BO282" s="366"/>
      <c r="BP282" s="366"/>
      <c r="BQ282" s="366"/>
      <c r="BR282" s="366"/>
      <c r="BS282" s="366"/>
      <c r="BT282" s="366"/>
      <c r="BU282" s="366"/>
      <c r="BV282" s="366"/>
      <c r="BW282" s="366"/>
      <c r="BX282" s="366"/>
      <c r="BY282" s="367"/>
      <c r="BZ282" s="367"/>
      <c r="CA282" s="367"/>
      <c r="CB282" s="367"/>
    </row>
    <row r="283" spans="1:80" ht="14.25" x14ac:dyDescent="0.2">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c r="AE283" s="366"/>
      <c r="AF283" s="366"/>
      <c r="AG283" s="366"/>
      <c r="AH283" s="366"/>
      <c r="AI283" s="366"/>
      <c r="AJ283" s="366"/>
      <c r="AK283" s="366"/>
      <c r="AL283" s="366"/>
      <c r="AM283" s="366"/>
      <c r="AN283" s="366"/>
      <c r="AO283" s="366"/>
      <c r="AP283" s="366"/>
      <c r="AQ283" s="366"/>
      <c r="AR283" s="366"/>
      <c r="AS283" s="366"/>
      <c r="AT283" s="366"/>
      <c r="AU283" s="366"/>
      <c r="AV283" s="366"/>
      <c r="AW283" s="366"/>
      <c r="AX283" s="366"/>
      <c r="AY283" s="366"/>
      <c r="AZ283" s="366"/>
      <c r="BA283" s="366"/>
      <c r="BB283" s="366"/>
      <c r="BC283" s="366"/>
      <c r="BD283" s="366"/>
      <c r="BE283" s="366"/>
      <c r="BF283" s="366"/>
      <c r="BG283" s="366"/>
      <c r="BH283" s="366"/>
      <c r="BI283" s="366"/>
      <c r="BJ283" s="366"/>
      <c r="BK283" s="366"/>
      <c r="BL283" s="366"/>
      <c r="BM283" s="366"/>
      <c r="BN283" s="366"/>
      <c r="BO283" s="366"/>
      <c r="BP283" s="366"/>
      <c r="BQ283" s="366"/>
      <c r="BR283" s="366"/>
      <c r="BS283" s="366"/>
      <c r="BT283" s="366"/>
      <c r="BU283" s="366"/>
      <c r="BV283" s="366"/>
      <c r="BW283" s="366"/>
      <c r="BX283" s="366"/>
      <c r="BY283" s="367"/>
      <c r="BZ283" s="367"/>
      <c r="CA283" s="367"/>
      <c r="CB283" s="367"/>
    </row>
    <row r="284" spans="1:80" ht="14.25" x14ac:dyDescent="0.2">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c r="AE284" s="366"/>
      <c r="AF284" s="366"/>
      <c r="AG284" s="366"/>
      <c r="AH284" s="366"/>
      <c r="AI284" s="366"/>
      <c r="AJ284" s="366"/>
      <c r="AK284" s="366"/>
      <c r="AL284" s="366"/>
      <c r="AM284" s="366"/>
      <c r="AN284" s="366"/>
      <c r="AO284" s="366"/>
      <c r="AP284" s="366"/>
      <c r="AQ284" s="366"/>
      <c r="AR284" s="366"/>
      <c r="AS284" s="366"/>
      <c r="AT284" s="366"/>
      <c r="AU284" s="366"/>
      <c r="AV284" s="366"/>
      <c r="AW284" s="366"/>
      <c r="AX284" s="366"/>
      <c r="AY284" s="366"/>
      <c r="AZ284" s="366"/>
      <c r="BA284" s="366"/>
      <c r="BB284" s="366"/>
      <c r="BC284" s="366"/>
      <c r="BD284" s="366"/>
      <c r="BE284" s="366"/>
      <c r="BF284" s="366"/>
      <c r="BG284" s="366"/>
      <c r="BH284" s="366"/>
      <c r="BI284" s="366"/>
      <c r="BJ284" s="366"/>
      <c r="BK284" s="366"/>
      <c r="BL284" s="366"/>
      <c r="BM284" s="366"/>
      <c r="BN284" s="366"/>
      <c r="BO284" s="366"/>
      <c r="BP284" s="366"/>
      <c r="BQ284" s="366"/>
      <c r="BR284" s="366"/>
      <c r="BS284" s="366"/>
      <c r="BT284" s="366"/>
      <c r="BU284" s="366"/>
      <c r="BV284" s="366"/>
      <c r="BW284" s="366"/>
      <c r="BX284" s="366"/>
      <c r="BY284" s="367"/>
      <c r="BZ284" s="367"/>
      <c r="CA284" s="367"/>
      <c r="CB284" s="367"/>
    </row>
    <row r="285" spans="1:80" ht="14.25" x14ac:dyDescent="0.2">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c r="AE285" s="366"/>
      <c r="AF285" s="366"/>
      <c r="AG285" s="366"/>
      <c r="AH285" s="366"/>
      <c r="AI285" s="366"/>
      <c r="AJ285" s="366"/>
      <c r="AK285" s="366"/>
      <c r="AL285" s="366"/>
      <c r="AM285" s="366"/>
      <c r="AN285" s="366"/>
      <c r="AO285" s="366"/>
      <c r="AP285" s="366"/>
      <c r="AQ285" s="366"/>
      <c r="AR285" s="366"/>
      <c r="AS285" s="366"/>
      <c r="AT285" s="366"/>
      <c r="AU285" s="366"/>
      <c r="AV285" s="366"/>
      <c r="AW285" s="366"/>
      <c r="AX285" s="366"/>
      <c r="AY285" s="366"/>
      <c r="AZ285" s="366"/>
      <c r="BA285" s="366"/>
      <c r="BB285" s="366"/>
      <c r="BC285" s="366"/>
      <c r="BD285" s="366"/>
      <c r="BE285" s="366"/>
      <c r="BF285" s="366"/>
      <c r="BG285" s="366"/>
      <c r="BH285" s="366"/>
      <c r="BI285" s="366"/>
      <c r="BJ285" s="366"/>
      <c r="BK285" s="366"/>
      <c r="BL285" s="366"/>
      <c r="BM285" s="366"/>
      <c r="BN285" s="366"/>
      <c r="BO285" s="366"/>
      <c r="BP285" s="366"/>
      <c r="BQ285" s="366"/>
      <c r="BR285" s="366"/>
      <c r="BS285" s="366"/>
      <c r="BT285" s="366"/>
      <c r="BU285" s="366"/>
      <c r="BV285" s="366"/>
      <c r="BW285" s="366"/>
      <c r="BX285" s="366"/>
      <c r="BY285" s="367"/>
      <c r="BZ285" s="367"/>
      <c r="CA285" s="367"/>
      <c r="CB285" s="367"/>
    </row>
    <row r="286" spans="1:80" ht="14.25" x14ac:dyDescent="0.2">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366"/>
      <c r="AF286" s="366"/>
      <c r="AG286" s="366"/>
      <c r="AH286" s="366"/>
      <c r="AI286" s="366"/>
      <c r="AJ286" s="366"/>
      <c r="AK286" s="366"/>
      <c r="AL286" s="366"/>
      <c r="AM286" s="366"/>
      <c r="AN286" s="366"/>
      <c r="AO286" s="366"/>
      <c r="AP286" s="366"/>
      <c r="AQ286" s="366"/>
      <c r="AR286" s="366"/>
      <c r="AS286" s="366"/>
      <c r="AT286" s="366"/>
      <c r="AU286" s="366"/>
      <c r="AV286" s="366"/>
      <c r="AW286" s="366"/>
      <c r="AX286" s="366"/>
      <c r="AY286" s="366"/>
      <c r="AZ286" s="366"/>
      <c r="BA286" s="366"/>
      <c r="BB286" s="366"/>
      <c r="BC286" s="366"/>
      <c r="BD286" s="366"/>
      <c r="BE286" s="366"/>
      <c r="BF286" s="366"/>
      <c r="BG286" s="366"/>
      <c r="BH286" s="366"/>
      <c r="BI286" s="366"/>
      <c r="BJ286" s="366"/>
      <c r="BK286" s="366"/>
      <c r="BL286" s="366"/>
      <c r="BM286" s="366"/>
      <c r="BN286" s="366"/>
      <c r="BO286" s="366"/>
      <c r="BP286" s="366"/>
      <c r="BQ286" s="366"/>
      <c r="BR286" s="366"/>
      <c r="BS286" s="366"/>
      <c r="BT286" s="366"/>
      <c r="BU286" s="366"/>
      <c r="BV286" s="366"/>
      <c r="BW286" s="366"/>
      <c r="BX286" s="366"/>
      <c r="BY286" s="367"/>
      <c r="BZ286" s="367"/>
      <c r="CA286" s="367"/>
      <c r="CB286" s="367"/>
    </row>
    <row r="287" spans="1:80" ht="14.25" x14ac:dyDescent="0.2">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366"/>
      <c r="AF287" s="366"/>
      <c r="AG287" s="366"/>
      <c r="AH287" s="366"/>
      <c r="AI287" s="366"/>
      <c r="AJ287" s="366"/>
      <c r="AK287" s="366"/>
      <c r="AL287" s="366"/>
      <c r="AM287" s="366"/>
      <c r="AN287" s="366"/>
      <c r="AO287" s="366"/>
      <c r="AP287" s="366"/>
      <c r="AQ287" s="366"/>
      <c r="AR287" s="366"/>
      <c r="AS287" s="366"/>
      <c r="AT287" s="366"/>
      <c r="AU287" s="366"/>
      <c r="AV287" s="366"/>
      <c r="AW287" s="366"/>
      <c r="AX287" s="366"/>
      <c r="AY287" s="366"/>
      <c r="AZ287" s="366"/>
      <c r="BA287" s="366"/>
      <c r="BB287" s="366"/>
      <c r="BC287" s="366"/>
      <c r="BD287" s="366"/>
      <c r="BE287" s="366"/>
      <c r="BF287" s="366"/>
      <c r="BG287" s="366"/>
      <c r="BH287" s="366"/>
      <c r="BI287" s="366"/>
      <c r="BJ287" s="366"/>
      <c r="BK287" s="366"/>
      <c r="BL287" s="366"/>
      <c r="BM287" s="366"/>
      <c r="BN287" s="366"/>
      <c r="BO287" s="366"/>
      <c r="BP287" s="366"/>
      <c r="BQ287" s="366"/>
      <c r="BR287" s="366"/>
      <c r="BS287" s="366"/>
      <c r="BT287" s="366"/>
      <c r="BU287" s="366"/>
      <c r="BV287" s="366"/>
      <c r="BW287" s="366"/>
      <c r="BX287" s="366"/>
      <c r="BY287" s="367"/>
      <c r="BZ287" s="367"/>
      <c r="CA287" s="367"/>
      <c r="CB287" s="367"/>
    </row>
    <row r="288" spans="1:80" ht="14.25" x14ac:dyDescent="0.2">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c r="AE288" s="366"/>
      <c r="AF288" s="366"/>
      <c r="AG288" s="366"/>
      <c r="AH288" s="366"/>
      <c r="AI288" s="366"/>
      <c r="AJ288" s="366"/>
      <c r="AK288" s="366"/>
      <c r="AL288" s="366"/>
      <c r="AM288" s="366"/>
      <c r="AN288" s="366"/>
      <c r="AO288" s="366"/>
      <c r="AP288" s="366"/>
      <c r="AQ288" s="366"/>
      <c r="AR288" s="366"/>
      <c r="AS288" s="366"/>
      <c r="AT288" s="366"/>
      <c r="AU288" s="366"/>
      <c r="AV288" s="366"/>
      <c r="AW288" s="366"/>
      <c r="AX288" s="366"/>
      <c r="AY288" s="366"/>
      <c r="AZ288" s="366"/>
      <c r="BA288" s="366"/>
      <c r="BB288" s="366"/>
      <c r="BC288" s="366"/>
      <c r="BD288" s="366"/>
      <c r="BE288" s="366"/>
      <c r="BF288" s="366"/>
      <c r="BG288" s="366"/>
      <c r="BH288" s="366"/>
      <c r="BI288" s="366"/>
      <c r="BJ288" s="366"/>
      <c r="BK288" s="366"/>
      <c r="BL288" s="366"/>
      <c r="BM288" s="366"/>
      <c r="BN288" s="366"/>
      <c r="BO288" s="366"/>
      <c r="BP288" s="366"/>
      <c r="BQ288" s="366"/>
      <c r="BR288" s="366"/>
      <c r="BS288" s="366"/>
      <c r="BT288" s="366"/>
      <c r="BU288" s="366"/>
      <c r="BV288" s="366"/>
      <c r="BW288" s="366"/>
      <c r="BX288" s="366"/>
      <c r="BY288" s="367"/>
      <c r="BZ288" s="367"/>
      <c r="CA288" s="367"/>
      <c r="CB288" s="367"/>
    </row>
    <row r="289" spans="1:80" ht="14.25" x14ac:dyDescent="0.2">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c r="AE289" s="366"/>
      <c r="AF289" s="366"/>
      <c r="AG289" s="366"/>
      <c r="AH289" s="366"/>
      <c r="AI289" s="366"/>
      <c r="AJ289" s="366"/>
      <c r="AK289" s="366"/>
      <c r="AL289" s="366"/>
      <c r="AM289" s="366"/>
      <c r="AN289" s="366"/>
      <c r="AO289" s="366"/>
      <c r="AP289" s="366"/>
      <c r="AQ289" s="366"/>
      <c r="AR289" s="366"/>
      <c r="AS289" s="366"/>
      <c r="AT289" s="366"/>
      <c r="AU289" s="366"/>
      <c r="AV289" s="366"/>
      <c r="AW289" s="366"/>
      <c r="AX289" s="366"/>
      <c r="AY289" s="366"/>
      <c r="AZ289" s="366"/>
      <c r="BA289" s="366"/>
      <c r="BB289" s="366"/>
      <c r="BC289" s="366"/>
      <c r="BD289" s="366"/>
      <c r="BE289" s="366"/>
      <c r="BF289" s="366"/>
      <c r="BG289" s="366"/>
      <c r="BH289" s="366"/>
      <c r="BI289" s="366"/>
      <c r="BJ289" s="366"/>
      <c r="BK289" s="366"/>
      <c r="BL289" s="366"/>
      <c r="BM289" s="366"/>
      <c r="BN289" s="366"/>
      <c r="BO289" s="366"/>
      <c r="BP289" s="366"/>
      <c r="BQ289" s="366"/>
      <c r="BR289" s="366"/>
      <c r="BS289" s="366"/>
      <c r="BT289" s="366"/>
      <c r="BU289" s="366"/>
      <c r="BV289" s="366"/>
      <c r="BW289" s="366"/>
      <c r="BX289" s="366"/>
      <c r="BY289" s="367"/>
      <c r="BZ289" s="367"/>
      <c r="CA289" s="367"/>
      <c r="CB289" s="367"/>
    </row>
    <row r="290" spans="1:80" ht="14.25" x14ac:dyDescent="0.2">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c r="AF290" s="366"/>
      <c r="AG290" s="366"/>
      <c r="AH290" s="366"/>
      <c r="AI290" s="366"/>
      <c r="AJ290" s="366"/>
      <c r="AK290" s="366"/>
      <c r="AL290" s="366"/>
      <c r="AM290" s="366"/>
      <c r="AN290" s="366"/>
      <c r="AO290" s="366"/>
      <c r="AP290" s="366"/>
      <c r="AQ290" s="366"/>
      <c r="AR290" s="366"/>
      <c r="AS290" s="366"/>
      <c r="AT290" s="366"/>
      <c r="AU290" s="366"/>
      <c r="AV290" s="366"/>
      <c r="AW290" s="366"/>
      <c r="AX290" s="366"/>
      <c r="AY290" s="366"/>
      <c r="AZ290" s="366"/>
      <c r="BA290" s="366"/>
      <c r="BB290" s="366"/>
      <c r="BC290" s="366"/>
      <c r="BD290" s="366"/>
      <c r="BE290" s="366"/>
      <c r="BF290" s="366"/>
      <c r="BG290" s="366"/>
      <c r="BH290" s="366"/>
      <c r="BI290" s="366"/>
      <c r="BJ290" s="366"/>
      <c r="BK290" s="366"/>
      <c r="BL290" s="366"/>
      <c r="BM290" s="366"/>
      <c r="BN290" s="366"/>
      <c r="BO290" s="366"/>
      <c r="BP290" s="366"/>
      <c r="BQ290" s="366"/>
      <c r="BR290" s="366"/>
      <c r="BS290" s="366"/>
      <c r="BT290" s="366"/>
      <c r="BU290" s="366"/>
      <c r="BV290" s="366"/>
      <c r="BW290" s="366"/>
      <c r="BX290" s="366"/>
      <c r="BY290" s="367"/>
      <c r="BZ290" s="367"/>
      <c r="CA290" s="367"/>
      <c r="CB290" s="367"/>
    </row>
    <row r="291" spans="1:80" ht="14.25" x14ac:dyDescent="0.2">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c r="AI291" s="366"/>
      <c r="AJ291" s="366"/>
      <c r="AK291" s="366"/>
      <c r="AL291" s="366"/>
      <c r="AM291" s="366"/>
      <c r="AN291" s="366"/>
      <c r="AO291" s="366"/>
      <c r="AP291" s="366"/>
      <c r="AQ291" s="366"/>
      <c r="AR291" s="366"/>
      <c r="AS291" s="366"/>
      <c r="AT291" s="366"/>
      <c r="AU291" s="366"/>
      <c r="AV291" s="366"/>
      <c r="AW291" s="366"/>
      <c r="AX291" s="366"/>
      <c r="AY291" s="366"/>
      <c r="AZ291" s="366"/>
      <c r="BA291" s="366"/>
      <c r="BB291" s="366"/>
      <c r="BC291" s="366"/>
      <c r="BD291" s="366"/>
      <c r="BE291" s="366"/>
      <c r="BF291" s="366"/>
      <c r="BG291" s="366"/>
      <c r="BH291" s="366"/>
      <c r="BI291" s="366"/>
      <c r="BJ291" s="366"/>
      <c r="BK291" s="366"/>
      <c r="BL291" s="366"/>
      <c r="BM291" s="366"/>
      <c r="BN291" s="366"/>
      <c r="BO291" s="366"/>
      <c r="BP291" s="366"/>
      <c r="BQ291" s="366"/>
      <c r="BR291" s="366"/>
      <c r="BS291" s="366"/>
      <c r="BT291" s="366"/>
      <c r="BU291" s="366"/>
      <c r="BV291" s="366"/>
      <c r="BW291" s="366"/>
      <c r="BX291" s="366"/>
      <c r="BY291" s="367"/>
      <c r="BZ291" s="367"/>
      <c r="CA291" s="367"/>
      <c r="CB291" s="367"/>
    </row>
    <row r="292" spans="1:80" ht="14.25" x14ac:dyDescent="0.2">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366"/>
      <c r="AF292" s="366"/>
      <c r="AG292" s="366"/>
      <c r="AH292" s="366"/>
      <c r="AI292" s="366"/>
      <c r="AJ292" s="366"/>
      <c r="AK292" s="366"/>
      <c r="AL292" s="366"/>
      <c r="AM292" s="366"/>
      <c r="AN292" s="366"/>
      <c r="AO292" s="366"/>
      <c r="AP292" s="366"/>
      <c r="AQ292" s="366"/>
      <c r="AR292" s="366"/>
      <c r="AS292" s="366"/>
      <c r="AT292" s="366"/>
      <c r="AU292" s="366"/>
      <c r="AV292" s="366"/>
      <c r="AW292" s="366"/>
      <c r="AX292" s="366"/>
      <c r="AY292" s="366"/>
      <c r="AZ292" s="366"/>
      <c r="BA292" s="366"/>
      <c r="BB292" s="366"/>
      <c r="BC292" s="366"/>
      <c r="BD292" s="366"/>
      <c r="BE292" s="366"/>
      <c r="BF292" s="366"/>
      <c r="BG292" s="366"/>
      <c r="BH292" s="366"/>
      <c r="BI292" s="366"/>
      <c r="BJ292" s="366"/>
      <c r="BK292" s="366"/>
      <c r="BL292" s="366"/>
      <c r="BM292" s="366"/>
      <c r="BN292" s="366"/>
      <c r="BO292" s="366"/>
      <c r="BP292" s="366"/>
      <c r="BQ292" s="366"/>
      <c r="BR292" s="366"/>
      <c r="BS292" s="366"/>
      <c r="BT292" s="366"/>
      <c r="BU292" s="366"/>
      <c r="BV292" s="366"/>
      <c r="BW292" s="366"/>
      <c r="BX292" s="366"/>
      <c r="BY292" s="367"/>
      <c r="BZ292" s="367"/>
      <c r="CA292" s="367"/>
      <c r="CB292" s="367"/>
    </row>
    <row r="293" spans="1:80" ht="14.25" x14ac:dyDescent="0.2">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366"/>
      <c r="AF293" s="366"/>
      <c r="AG293" s="366"/>
      <c r="AH293" s="366"/>
      <c r="AI293" s="366"/>
      <c r="AJ293" s="366"/>
      <c r="AK293" s="366"/>
      <c r="AL293" s="366"/>
      <c r="AM293" s="366"/>
      <c r="AN293" s="366"/>
      <c r="AO293" s="366"/>
      <c r="AP293" s="366"/>
      <c r="AQ293" s="366"/>
      <c r="AR293" s="366"/>
      <c r="AS293" s="366"/>
      <c r="AT293" s="366"/>
      <c r="AU293" s="366"/>
      <c r="AV293" s="366"/>
      <c r="AW293" s="366"/>
      <c r="AX293" s="366"/>
      <c r="AY293" s="366"/>
      <c r="AZ293" s="366"/>
      <c r="BA293" s="366"/>
      <c r="BB293" s="366"/>
      <c r="BC293" s="366"/>
      <c r="BD293" s="366"/>
      <c r="BE293" s="366"/>
      <c r="BF293" s="366"/>
      <c r="BG293" s="366"/>
      <c r="BH293" s="366"/>
      <c r="BI293" s="366"/>
      <c r="BJ293" s="366"/>
      <c r="BK293" s="366"/>
      <c r="BL293" s="366"/>
      <c r="BM293" s="366"/>
      <c r="BN293" s="366"/>
      <c r="BO293" s="366"/>
      <c r="BP293" s="366"/>
      <c r="BQ293" s="366"/>
      <c r="BR293" s="366"/>
      <c r="BS293" s="366"/>
      <c r="BT293" s="366"/>
      <c r="BU293" s="366"/>
      <c r="BV293" s="366"/>
      <c r="BW293" s="366"/>
      <c r="BX293" s="366"/>
      <c r="BY293" s="367"/>
      <c r="BZ293" s="367"/>
      <c r="CA293" s="367"/>
      <c r="CB293" s="367"/>
    </row>
    <row r="294" spans="1:80" ht="14.25" x14ac:dyDescent="0.2">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c r="AH294" s="366"/>
      <c r="AI294" s="366"/>
      <c r="AJ294" s="366"/>
      <c r="AK294" s="366"/>
      <c r="AL294" s="366"/>
      <c r="AM294" s="366"/>
      <c r="AN294" s="366"/>
      <c r="AO294" s="366"/>
      <c r="AP294" s="366"/>
      <c r="AQ294" s="366"/>
      <c r="AR294" s="366"/>
      <c r="AS294" s="366"/>
      <c r="AT294" s="366"/>
      <c r="AU294" s="366"/>
      <c r="AV294" s="366"/>
      <c r="AW294" s="366"/>
      <c r="AX294" s="366"/>
      <c r="AY294" s="366"/>
      <c r="AZ294" s="366"/>
      <c r="BA294" s="366"/>
      <c r="BB294" s="366"/>
      <c r="BC294" s="366"/>
      <c r="BD294" s="366"/>
      <c r="BE294" s="366"/>
      <c r="BF294" s="366"/>
      <c r="BG294" s="366"/>
      <c r="BH294" s="366"/>
      <c r="BI294" s="366"/>
      <c r="BJ294" s="366"/>
      <c r="BK294" s="366"/>
      <c r="BL294" s="366"/>
      <c r="BM294" s="366"/>
      <c r="BN294" s="366"/>
      <c r="BO294" s="366"/>
      <c r="BP294" s="366"/>
      <c r="BQ294" s="366"/>
      <c r="BR294" s="366"/>
      <c r="BS294" s="366"/>
      <c r="BT294" s="366"/>
      <c r="BU294" s="366"/>
      <c r="BV294" s="366"/>
      <c r="BW294" s="366"/>
      <c r="BX294" s="366"/>
      <c r="BY294" s="367"/>
      <c r="BZ294" s="367"/>
      <c r="CA294" s="367"/>
      <c r="CB294" s="367"/>
    </row>
    <row r="295" spans="1:80" ht="14.25" x14ac:dyDescent="0.2">
      <c r="A295" s="679"/>
      <c r="B295" s="679"/>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c r="AE295" s="366"/>
      <c r="AF295" s="366"/>
      <c r="AG295" s="366"/>
      <c r="AH295" s="366"/>
      <c r="AI295" s="366"/>
      <c r="AJ295" s="366"/>
      <c r="AK295" s="366"/>
      <c r="AL295" s="366"/>
      <c r="AM295" s="366"/>
      <c r="AN295" s="366"/>
      <c r="AO295" s="366"/>
      <c r="AP295" s="366"/>
      <c r="AQ295" s="366"/>
      <c r="AR295" s="366"/>
      <c r="AS295" s="366"/>
      <c r="AT295" s="366"/>
      <c r="AU295" s="366"/>
      <c r="AV295" s="366"/>
      <c r="AW295" s="366"/>
      <c r="AX295" s="366"/>
      <c r="AY295" s="366"/>
      <c r="AZ295" s="366"/>
      <c r="BA295" s="366"/>
      <c r="BB295" s="366"/>
      <c r="BC295" s="366"/>
      <c r="BD295" s="366"/>
      <c r="BE295" s="366"/>
      <c r="BF295" s="366"/>
      <c r="BG295" s="366"/>
      <c r="BH295" s="366"/>
      <c r="BI295" s="366"/>
      <c r="BJ295" s="366"/>
      <c r="BK295" s="366"/>
      <c r="BL295" s="366"/>
      <c r="BM295" s="366"/>
      <c r="BN295" s="366"/>
      <c r="BO295" s="366"/>
      <c r="BP295" s="366"/>
      <c r="BQ295" s="366"/>
      <c r="BR295" s="366"/>
      <c r="BS295" s="366"/>
      <c r="BT295" s="366"/>
      <c r="BU295" s="366"/>
      <c r="BV295" s="366"/>
      <c r="BW295" s="366"/>
      <c r="BX295" s="366"/>
      <c r="BY295" s="367"/>
      <c r="BZ295" s="367"/>
      <c r="CA295" s="367"/>
      <c r="CB295" s="367"/>
    </row>
    <row r="296" spans="1:80" ht="14.25" x14ac:dyDescent="0.2">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66"/>
      <c r="AR296" s="366"/>
      <c r="AS296" s="366"/>
      <c r="AT296" s="366"/>
      <c r="AU296" s="366"/>
      <c r="AV296" s="366"/>
      <c r="AW296" s="366"/>
      <c r="AX296" s="366"/>
      <c r="AY296" s="366"/>
      <c r="AZ296" s="366"/>
      <c r="BA296" s="366"/>
      <c r="BB296" s="366"/>
      <c r="BC296" s="366"/>
      <c r="BD296" s="366"/>
      <c r="BE296" s="366"/>
      <c r="BF296" s="366"/>
      <c r="BG296" s="366"/>
      <c r="BH296" s="366"/>
      <c r="BI296" s="366"/>
      <c r="BJ296" s="366"/>
      <c r="BK296" s="366"/>
      <c r="BL296" s="366"/>
      <c r="BM296" s="366"/>
      <c r="BN296" s="366"/>
      <c r="BO296" s="366"/>
      <c r="BP296" s="366"/>
      <c r="BQ296" s="366"/>
      <c r="BR296" s="366"/>
      <c r="BS296" s="366"/>
      <c r="BT296" s="366"/>
      <c r="BU296" s="366"/>
      <c r="BV296" s="366"/>
      <c r="BW296" s="366"/>
      <c r="BX296" s="366"/>
      <c r="BY296" s="367"/>
      <c r="BZ296" s="367"/>
      <c r="CA296" s="367"/>
      <c r="CB296" s="367"/>
    </row>
  </sheetData>
  <mergeCells count="158">
    <mergeCell ref="A10:A12"/>
    <mergeCell ref="B10:D11"/>
    <mergeCell ref="E10:AP10"/>
    <mergeCell ref="AG11:AH11"/>
    <mergeCell ref="AI11:AJ11"/>
    <mergeCell ref="AK11:AL11"/>
    <mergeCell ref="AM11:AN11"/>
    <mergeCell ref="AO11:AP11"/>
    <mergeCell ref="A6:N6"/>
    <mergeCell ref="A52:A54"/>
    <mergeCell ref="B52:D53"/>
    <mergeCell ref="E52:AP52"/>
    <mergeCell ref="B43:C43"/>
    <mergeCell ref="B44:C44"/>
    <mergeCell ref="B45:C45"/>
    <mergeCell ref="B29:C29"/>
    <mergeCell ref="B31:C31"/>
    <mergeCell ref="B32:C32"/>
    <mergeCell ref="B33:C33"/>
    <mergeCell ref="B34:C34"/>
    <mergeCell ref="B35:C35"/>
    <mergeCell ref="B36:C36"/>
    <mergeCell ref="B37:C37"/>
    <mergeCell ref="B38:C38"/>
    <mergeCell ref="B39:C39"/>
    <mergeCell ref="B42:C42"/>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A112:B112"/>
    <mergeCell ref="A113:B113"/>
    <mergeCell ref="B46:C46"/>
    <mergeCell ref="A44:A46"/>
    <mergeCell ref="A47:A49"/>
    <mergeCell ref="B47:C47"/>
    <mergeCell ref="B48:C48"/>
    <mergeCell ref="B49:C49"/>
    <mergeCell ref="B50:C50"/>
    <mergeCell ref="AT53:AT54"/>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40:C40"/>
    <mergeCell ref="B41:C4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G53:AH53"/>
    <mergeCell ref="AQ52:AQ54"/>
    <mergeCell ref="AR52:AT52"/>
    <mergeCell ref="AI53:AJ53"/>
    <mergeCell ref="AK53:AL53"/>
    <mergeCell ref="AM53:AN53"/>
    <mergeCell ref="AO53:AP53"/>
    <mergeCell ref="AR53:AR54"/>
    <mergeCell ref="AS53:AS54"/>
    <mergeCell ref="A128:A131"/>
    <mergeCell ref="A132:A136"/>
    <mergeCell ref="A137:A142"/>
    <mergeCell ref="A143:A144"/>
    <mergeCell ref="A147:A149"/>
    <mergeCell ref="L120:L121"/>
    <mergeCell ref="A126:A127"/>
    <mergeCell ref="B126:B127"/>
    <mergeCell ref="C126:D126"/>
    <mergeCell ref="E126:F126"/>
    <mergeCell ref="G126:H126"/>
    <mergeCell ref="I126:J126"/>
    <mergeCell ref="B147:D148"/>
    <mergeCell ref="E147:AP147"/>
    <mergeCell ref="K120:K121"/>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R148:AS148"/>
    <mergeCell ref="AI148:AJ148"/>
    <mergeCell ref="AK148:AL148"/>
    <mergeCell ref="AM148:AN148"/>
    <mergeCell ref="AO148:AP148"/>
    <mergeCell ref="AQ148:AQ149"/>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W177:X177"/>
    <mergeCell ref="AI177:AJ177"/>
    <mergeCell ref="AK177:AL177"/>
    <mergeCell ref="AM177:AN177"/>
    <mergeCell ref="AO177:AP177"/>
    <mergeCell ref="Y177:Z177"/>
    <mergeCell ref="AA177:AB177"/>
    <mergeCell ref="AC177:AD177"/>
    <mergeCell ref="AE177:AF177"/>
    <mergeCell ref="AG177:AH177"/>
  </mergeCells>
  <dataValidations count="2">
    <dataValidation type="whole" allowBlank="1" showInputMessage="1" showErrorMessage="1" errorTitle="ERROR" error="Por favor ingrese solo Números." sqref="A27:A296 A1:A24 AV151:AV296 AT152:AT296 AV1:AV149 B1:D296 E176:AP296 CB151:CB296 AQ1:AS296 AU1:AU296 AT1:AT150 AW1:CA29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Z297:AA1048576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TKS983135:TKS983159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TUO983135:TUO983159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UEK983135:UEK983159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UOG983135:UOG983159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UYC983135:UYC983159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VHY983135:VHY983159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VRU983135:VRU983159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A297:A65536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WBQ983135:WBQ983159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WLM983135:WLM983159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WVI983135:WVI983159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xm:sqref>
        </x14:dataValidation>
        <x14:dataValidation type="whole" allowBlank="1" showInputMessage="1" showErrorMessage="1" errorTitle="Error" error="Por favor ingrese números enteros">
          <x14:formula1>
            <xm:f>0</xm:f>
          </x14:formula1>
          <x14:formula2>
            <xm:f>1000000000</xm:f>
          </x14:formula2>
          <xm:sqref>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OWW983161:OWX983177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I297:I65562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PGS983161:PGT983177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BP297:CB65650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PQO983161:PQP983177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CC1:IV65650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QAK983161:QAL983177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QKG983161:QKH983177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QUC983161:QUD983177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RDY983161:RDZ983177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RNU983161:RNV983177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RXQ983161:RXR983177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SHM983161:SHN983177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SRI983161:SRJ983177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TBE983161:TBF983177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TLA983161:TLB983177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TUW983161:TUX983177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B297:H65536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UES983161:UET983177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UOO983161:UOP983177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UYK983161:UYL983177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VIG983161:VIH983177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VSC983161:VSD983177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WBY983161:WBZ983177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J297:Y65536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WLU983161:WLV983177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WVQ983161:WVR983177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AB297:AW65650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96"/>
  <sheetViews>
    <sheetView topLeftCell="A180" workbookViewId="0">
      <selection activeCell="E17" sqref="E17"/>
    </sheetView>
  </sheetViews>
  <sheetFormatPr baseColWidth="10" defaultRowHeight="12.75" x14ac:dyDescent="0.2"/>
  <cols>
    <col min="1" max="1" width="35.42578125" style="171" customWidth="1"/>
    <col min="2" max="2" width="23.5703125" style="171" customWidth="1"/>
    <col min="3" max="3" width="15" style="171" customWidth="1"/>
    <col min="4" max="4" width="15.7109375" style="171" customWidth="1"/>
    <col min="5" max="5" width="13.42578125" style="171" customWidth="1"/>
    <col min="6" max="6" width="13.5703125" style="171" customWidth="1"/>
    <col min="7" max="7" width="14.7109375" style="171" customWidth="1"/>
    <col min="8" max="8" width="13.85546875" style="171" customWidth="1"/>
    <col min="9" max="9" width="12.5703125" style="171" customWidth="1"/>
    <col min="10" max="10" width="11.85546875" style="171" customWidth="1"/>
    <col min="11" max="11" width="10.28515625" style="171" customWidth="1"/>
    <col min="12" max="12" width="9.28515625" style="171" customWidth="1"/>
    <col min="13" max="13" width="9.42578125" style="171" customWidth="1"/>
    <col min="14" max="14" width="9.140625" style="171" customWidth="1"/>
    <col min="15" max="15" width="9.28515625" style="45" customWidth="1"/>
    <col min="16" max="16" width="9.42578125" style="45" customWidth="1"/>
    <col min="17" max="17" width="9.7109375" style="45" customWidth="1"/>
    <col min="18" max="18" width="9.5703125" style="45" customWidth="1"/>
    <col min="19" max="19" width="9.28515625" style="45" customWidth="1"/>
    <col min="20" max="20" width="8.5703125" style="45" customWidth="1"/>
    <col min="21" max="21" width="8.85546875" style="45" customWidth="1"/>
    <col min="22" max="22" width="9.7109375" style="45" customWidth="1"/>
    <col min="23" max="23" width="8.7109375" style="45" customWidth="1"/>
    <col min="24" max="24" width="13.5703125" style="45" customWidth="1"/>
    <col min="25" max="25" width="16.28515625" style="45" customWidth="1"/>
    <col min="26" max="43" width="9.42578125" style="45" customWidth="1"/>
    <col min="44" max="47" width="10.28515625" style="45" customWidth="1"/>
    <col min="48" max="48" width="9.140625" style="45" customWidth="1"/>
    <col min="49" max="49" width="11.42578125" style="46" hidden="1" customWidth="1"/>
    <col min="50" max="67" width="11.42578125" style="45" hidden="1" customWidth="1"/>
    <col min="68" max="68" width="11.42578125" style="46" hidden="1" customWidth="1"/>
    <col min="69" max="78" width="11.42578125" style="45" customWidth="1"/>
    <col min="79" max="83" width="10.28515625" style="45" customWidth="1"/>
    <col min="84" max="92" width="9.42578125" style="45" customWidth="1"/>
    <col min="93" max="256" width="11.42578125" style="45"/>
    <col min="257" max="257" width="35.42578125" style="45" customWidth="1"/>
    <col min="258" max="258" width="23.5703125" style="45" customWidth="1"/>
    <col min="259" max="259" width="15" style="45" customWidth="1"/>
    <col min="260" max="260" width="15.7109375" style="45" customWidth="1"/>
    <col min="261" max="261" width="13.42578125" style="45" customWidth="1"/>
    <col min="262" max="262" width="13.5703125" style="45" customWidth="1"/>
    <col min="263" max="263" width="14.7109375" style="45" customWidth="1"/>
    <col min="264" max="264" width="13.85546875" style="45" customWidth="1"/>
    <col min="265" max="265" width="12.5703125" style="45" customWidth="1"/>
    <col min="266" max="266" width="11.85546875" style="45" customWidth="1"/>
    <col min="267" max="267" width="10.28515625" style="45" customWidth="1"/>
    <col min="268" max="268" width="9.28515625" style="45" customWidth="1"/>
    <col min="269" max="269" width="9.42578125" style="45" customWidth="1"/>
    <col min="270" max="270" width="9.140625" style="45" customWidth="1"/>
    <col min="271" max="271" width="9.28515625" style="45" customWidth="1"/>
    <col min="272" max="272" width="9.42578125" style="45" customWidth="1"/>
    <col min="273" max="273" width="9.7109375" style="45" customWidth="1"/>
    <col min="274" max="274" width="9.5703125" style="45" customWidth="1"/>
    <col min="275" max="275" width="9.28515625" style="45" customWidth="1"/>
    <col min="276" max="276" width="8.5703125" style="45" customWidth="1"/>
    <col min="277" max="277" width="8.85546875" style="45" customWidth="1"/>
    <col min="278" max="278" width="9.7109375" style="45" customWidth="1"/>
    <col min="279" max="279" width="8.7109375" style="45" customWidth="1"/>
    <col min="280" max="280" width="13.5703125" style="45" customWidth="1"/>
    <col min="281" max="281" width="16.28515625" style="45" customWidth="1"/>
    <col min="282" max="299" width="9.42578125" style="45" customWidth="1"/>
    <col min="300" max="303" width="10.28515625" style="45" customWidth="1"/>
    <col min="304" max="304" width="9.140625" style="45" customWidth="1"/>
    <col min="305" max="324" width="0" style="45" hidden="1" customWidth="1"/>
    <col min="325" max="334" width="11.42578125" style="45" customWidth="1"/>
    <col min="335" max="339" width="10.28515625" style="45" customWidth="1"/>
    <col min="340" max="348" width="9.42578125" style="45" customWidth="1"/>
    <col min="349" max="512" width="11.42578125" style="45"/>
    <col min="513" max="513" width="35.42578125" style="45" customWidth="1"/>
    <col min="514" max="514" width="23.5703125" style="45" customWidth="1"/>
    <col min="515" max="515" width="15" style="45" customWidth="1"/>
    <col min="516" max="516" width="15.7109375" style="45" customWidth="1"/>
    <col min="517" max="517" width="13.42578125" style="45" customWidth="1"/>
    <col min="518" max="518" width="13.5703125" style="45" customWidth="1"/>
    <col min="519" max="519" width="14.7109375" style="45" customWidth="1"/>
    <col min="520" max="520" width="13.85546875" style="45" customWidth="1"/>
    <col min="521" max="521" width="12.5703125" style="45" customWidth="1"/>
    <col min="522" max="522" width="11.85546875" style="45" customWidth="1"/>
    <col min="523" max="523" width="10.28515625" style="45" customWidth="1"/>
    <col min="524" max="524" width="9.28515625" style="45" customWidth="1"/>
    <col min="525" max="525" width="9.42578125" style="45" customWidth="1"/>
    <col min="526" max="526" width="9.140625" style="45" customWidth="1"/>
    <col min="527" max="527" width="9.28515625" style="45" customWidth="1"/>
    <col min="528" max="528" width="9.42578125" style="45" customWidth="1"/>
    <col min="529" max="529" width="9.7109375" style="45" customWidth="1"/>
    <col min="530" max="530" width="9.5703125" style="45" customWidth="1"/>
    <col min="531" max="531" width="9.28515625" style="45" customWidth="1"/>
    <col min="532" max="532" width="8.5703125" style="45" customWidth="1"/>
    <col min="533" max="533" width="8.85546875" style="45" customWidth="1"/>
    <col min="534" max="534" width="9.7109375" style="45" customWidth="1"/>
    <col min="535" max="535" width="8.7109375" style="45" customWidth="1"/>
    <col min="536" max="536" width="13.5703125" style="45" customWidth="1"/>
    <col min="537" max="537" width="16.28515625" style="45" customWidth="1"/>
    <col min="538" max="555" width="9.42578125" style="45" customWidth="1"/>
    <col min="556" max="559" width="10.28515625" style="45" customWidth="1"/>
    <col min="560" max="560" width="9.140625" style="45" customWidth="1"/>
    <col min="561" max="580" width="0" style="45" hidden="1" customWidth="1"/>
    <col min="581" max="590" width="11.42578125" style="45" customWidth="1"/>
    <col min="591" max="595" width="10.28515625" style="45" customWidth="1"/>
    <col min="596" max="604" width="9.42578125" style="45" customWidth="1"/>
    <col min="605" max="768" width="11.42578125" style="45"/>
    <col min="769" max="769" width="35.42578125" style="45" customWidth="1"/>
    <col min="770" max="770" width="23.5703125" style="45" customWidth="1"/>
    <col min="771" max="771" width="15" style="45" customWidth="1"/>
    <col min="772" max="772" width="15.7109375" style="45" customWidth="1"/>
    <col min="773" max="773" width="13.42578125" style="45" customWidth="1"/>
    <col min="774" max="774" width="13.5703125" style="45" customWidth="1"/>
    <col min="775" max="775" width="14.7109375" style="45" customWidth="1"/>
    <col min="776" max="776" width="13.85546875" style="45" customWidth="1"/>
    <col min="777" max="777" width="12.5703125" style="45" customWidth="1"/>
    <col min="778" max="778" width="11.85546875" style="45" customWidth="1"/>
    <col min="779" max="779" width="10.28515625" style="45" customWidth="1"/>
    <col min="780" max="780" width="9.28515625" style="45" customWidth="1"/>
    <col min="781" max="781" width="9.42578125" style="45" customWidth="1"/>
    <col min="782" max="782" width="9.140625" style="45" customWidth="1"/>
    <col min="783" max="783" width="9.28515625" style="45" customWidth="1"/>
    <col min="784" max="784" width="9.42578125" style="45" customWidth="1"/>
    <col min="785" max="785" width="9.7109375" style="45" customWidth="1"/>
    <col min="786" max="786" width="9.5703125" style="45" customWidth="1"/>
    <col min="787" max="787" width="9.28515625" style="45" customWidth="1"/>
    <col min="788" max="788" width="8.5703125" style="45" customWidth="1"/>
    <col min="789" max="789" width="8.85546875" style="45" customWidth="1"/>
    <col min="790" max="790" width="9.7109375" style="45" customWidth="1"/>
    <col min="791" max="791" width="8.7109375" style="45" customWidth="1"/>
    <col min="792" max="792" width="13.5703125" style="45" customWidth="1"/>
    <col min="793" max="793" width="16.28515625" style="45" customWidth="1"/>
    <col min="794" max="811" width="9.42578125" style="45" customWidth="1"/>
    <col min="812" max="815" width="10.28515625" style="45" customWidth="1"/>
    <col min="816" max="816" width="9.140625" style="45" customWidth="1"/>
    <col min="817" max="836" width="0" style="45" hidden="1" customWidth="1"/>
    <col min="837" max="846" width="11.42578125" style="45" customWidth="1"/>
    <col min="847" max="851" width="10.28515625" style="45" customWidth="1"/>
    <col min="852" max="860" width="9.42578125" style="45" customWidth="1"/>
    <col min="861" max="1024" width="11.42578125" style="45"/>
    <col min="1025" max="1025" width="35.42578125" style="45" customWidth="1"/>
    <col min="1026" max="1026" width="23.5703125" style="45" customWidth="1"/>
    <col min="1027" max="1027" width="15" style="45" customWidth="1"/>
    <col min="1028" max="1028" width="15.7109375" style="45" customWidth="1"/>
    <col min="1029" max="1029" width="13.42578125" style="45" customWidth="1"/>
    <col min="1030" max="1030" width="13.5703125" style="45" customWidth="1"/>
    <col min="1031" max="1031" width="14.7109375" style="45" customWidth="1"/>
    <col min="1032" max="1032" width="13.85546875" style="45" customWidth="1"/>
    <col min="1033" max="1033" width="12.5703125" style="45" customWidth="1"/>
    <col min="1034" max="1034" width="11.85546875" style="45" customWidth="1"/>
    <col min="1035" max="1035" width="10.28515625" style="45" customWidth="1"/>
    <col min="1036" max="1036" width="9.28515625" style="45" customWidth="1"/>
    <col min="1037" max="1037" width="9.42578125" style="45" customWidth="1"/>
    <col min="1038" max="1038" width="9.140625" style="45" customWidth="1"/>
    <col min="1039" max="1039" width="9.28515625" style="45" customWidth="1"/>
    <col min="1040" max="1040" width="9.42578125" style="45" customWidth="1"/>
    <col min="1041" max="1041" width="9.7109375" style="45" customWidth="1"/>
    <col min="1042" max="1042" width="9.5703125" style="45" customWidth="1"/>
    <col min="1043" max="1043" width="9.28515625" style="45" customWidth="1"/>
    <col min="1044" max="1044" width="8.5703125" style="45" customWidth="1"/>
    <col min="1045" max="1045" width="8.85546875" style="45" customWidth="1"/>
    <col min="1046" max="1046" width="9.7109375" style="45" customWidth="1"/>
    <col min="1047" max="1047" width="8.7109375" style="45" customWidth="1"/>
    <col min="1048" max="1048" width="13.5703125" style="45" customWidth="1"/>
    <col min="1049" max="1049" width="16.28515625" style="45" customWidth="1"/>
    <col min="1050" max="1067" width="9.42578125" style="45" customWidth="1"/>
    <col min="1068" max="1071" width="10.28515625" style="45" customWidth="1"/>
    <col min="1072" max="1072" width="9.140625" style="45" customWidth="1"/>
    <col min="1073" max="1092" width="0" style="45" hidden="1" customWidth="1"/>
    <col min="1093" max="1102" width="11.42578125" style="45" customWidth="1"/>
    <col min="1103" max="1107" width="10.28515625" style="45" customWidth="1"/>
    <col min="1108" max="1116" width="9.42578125" style="45" customWidth="1"/>
    <col min="1117" max="1280" width="11.42578125" style="45"/>
    <col min="1281" max="1281" width="35.42578125" style="45" customWidth="1"/>
    <col min="1282" max="1282" width="23.5703125" style="45" customWidth="1"/>
    <col min="1283" max="1283" width="15" style="45" customWidth="1"/>
    <col min="1284" max="1284" width="15.7109375" style="45" customWidth="1"/>
    <col min="1285" max="1285" width="13.42578125" style="45" customWidth="1"/>
    <col min="1286" max="1286" width="13.5703125" style="45" customWidth="1"/>
    <col min="1287" max="1287" width="14.7109375" style="45" customWidth="1"/>
    <col min="1288" max="1288" width="13.85546875" style="45" customWidth="1"/>
    <col min="1289" max="1289" width="12.5703125" style="45" customWidth="1"/>
    <col min="1290" max="1290" width="11.85546875" style="45" customWidth="1"/>
    <col min="1291" max="1291" width="10.28515625" style="45" customWidth="1"/>
    <col min="1292" max="1292" width="9.28515625" style="45" customWidth="1"/>
    <col min="1293" max="1293" width="9.42578125" style="45" customWidth="1"/>
    <col min="1294" max="1294" width="9.140625" style="45" customWidth="1"/>
    <col min="1295" max="1295" width="9.28515625" style="45" customWidth="1"/>
    <col min="1296" max="1296" width="9.42578125" style="45" customWidth="1"/>
    <col min="1297" max="1297" width="9.7109375" style="45" customWidth="1"/>
    <col min="1298" max="1298" width="9.5703125" style="45" customWidth="1"/>
    <col min="1299" max="1299" width="9.28515625" style="45" customWidth="1"/>
    <col min="1300" max="1300" width="8.5703125" style="45" customWidth="1"/>
    <col min="1301" max="1301" width="8.85546875" style="45" customWidth="1"/>
    <col min="1302" max="1302" width="9.7109375" style="45" customWidth="1"/>
    <col min="1303" max="1303" width="8.7109375" style="45" customWidth="1"/>
    <col min="1304" max="1304" width="13.5703125" style="45" customWidth="1"/>
    <col min="1305" max="1305" width="16.28515625" style="45" customWidth="1"/>
    <col min="1306" max="1323" width="9.42578125" style="45" customWidth="1"/>
    <col min="1324" max="1327" width="10.28515625" style="45" customWidth="1"/>
    <col min="1328" max="1328" width="9.140625" style="45" customWidth="1"/>
    <col min="1329" max="1348" width="0" style="45" hidden="1" customWidth="1"/>
    <col min="1349" max="1358" width="11.42578125" style="45" customWidth="1"/>
    <col min="1359" max="1363" width="10.28515625" style="45" customWidth="1"/>
    <col min="1364" max="1372" width="9.42578125" style="45" customWidth="1"/>
    <col min="1373" max="1536" width="11.42578125" style="45"/>
    <col min="1537" max="1537" width="35.42578125" style="45" customWidth="1"/>
    <col min="1538" max="1538" width="23.5703125" style="45" customWidth="1"/>
    <col min="1539" max="1539" width="15" style="45" customWidth="1"/>
    <col min="1540" max="1540" width="15.7109375" style="45" customWidth="1"/>
    <col min="1541" max="1541" width="13.42578125" style="45" customWidth="1"/>
    <col min="1542" max="1542" width="13.5703125" style="45" customWidth="1"/>
    <col min="1543" max="1543" width="14.7109375" style="45" customWidth="1"/>
    <col min="1544" max="1544" width="13.85546875" style="45" customWidth="1"/>
    <col min="1545" max="1545" width="12.5703125" style="45" customWidth="1"/>
    <col min="1546" max="1546" width="11.85546875" style="45" customWidth="1"/>
    <col min="1547" max="1547" width="10.28515625" style="45" customWidth="1"/>
    <col min="1548" max="1548" width="9.28515625" style="45" customWidth="1"/>
    <col min="1549" max="1549" width="9.42578125" style="45" customWidth="1"/>
    <col min="1550" max="1550" width="9.140625" style="45" customWidth="1"/>
    <col min="1551" max="1551" width="9.28515625" style="45" customWidth="1"/>
    <col min="1552" max="1552" width="9.42578125" style="45" customWidth="1"/>
    <col min="1553" max="1553" width="9.7109375" style="45" customWidth="1"/>
    <col min="1554" max="1554" width="9.5703125" style="45" customWidth="1"/>
    <col min="1555" max="1555" width="9.28515625" style="45" customWidth="1"/>
    <col min="1556" max="1556" width="8.5703125" style="45" customWidth="1"/>
    <col min="1557" max="1557" width="8.85546875" style="45" customWidth="1"/>
    <col min="1558" max="1558" width="9.7109375" style="45" customWidth="1"/>
    <col min="1559" max="1559" width="8.7109375" style="45" customWidth="1"/>
    <col min="1560" max="1560" width="13.5703125" style="45" customWidth="1"/>
    <col min="1561" max="1561" width="16.28515625" style="45" customWidth="1"/>
    <col min="1562" max="1579" width="9.42578125" style="45" customWidth="1"/>
    <col min="1580" max="1583" width="10.28515625" style="45" customWidth="1"/>
    <col min="1584" max="1584" width="9.140625" style="45" customWidth="1"/>
    <col min="1585" max="1604" width="0" style="45" hidden="1" customWidth="1"/>
    <col min="1605" max="1614" width="11.42578125" style="45" customWidth="1"/>
    <col min="1615" max="1619" width="10.28515625" style="45" customWidth="1"/>
    <col min="1620" max="1628" width="9.42578125" style="45" customWidth="1"/>
    <col min="1629" max="1792" width="11.42578125" style="45"/>
    <col min="1793" max="1793" width="35.42578125" style="45" customWidth="1"/>
    <col min="1794" max="1794" width="23.5703125" style="45" customWidth="1"/>
    <col min="1795" max="1795" width="15" style="45" customWidth="1"/>
    <col min="1796" max="1796" width="15.7109375" style="45" customWidth="1"/>
    <col min="1797" max="1797" width="13.42578125" style="45" customWidth="1"/>
    <col min="1798" max="1798" width="13.5703125" style="45" customWidth="1"/>
    <col min="1799" max="1799" width="14.7109375" style="45" customWidth="1"/>
    <col min="1800" max="1800" width="13.85546875" style="45" customWidth="1"/>
    <col min="1801" max="1801" width="12.5703125" style="45" customWidth="1"/>
    <col min="1802" max="1802" width="11.85546875" style="45" customWidth="1"/>
    <col min="1803" max="1803" width="10.28515625" style="45" customWidth="1"/>
    <col min="1804" max="1804" width="9.28515625" style="45" customWidth="1"/>
    <col min="1805" max="1805" width="9.42578125" style="45" customWidth="1"/>
    <col min="1806" max="1806" width="9.140625" style="45" customWidth="1"/>
    <col min="1807" max="1807" width="9.28515625" style="45" customWidth="1"/>
    <col min="1808" max="1808" width="9.42578125" style="45" customWidth="1"/>
    <col min="1809" max="1809" width="9.7109375" style="45" customWidth="1"/>
    <col min="1810" max="1810" width="9.5703125" style="45" customWidth="1"/>
    <col min="1811" max="1811" width="9.28515625" style="45" customWidth="1"/>
    <col min="1812" max="1812" width="8.5703125" style="45" customWidth="1"/>
    <col min="1813" max="1813" width="8.85546875" style="45" customWidth="1"/>
    <col min="1814" max="1814" width="9.7109375" style="45" customWidth="1"/>
    <col min="1815" max="1815" width="8.7109375" style="45" customWidth="1"/>
    <col min="1816" max="1816" width="13.5703125" style="45" customWidth="1"/>
    <col min="1817" max="1817" width="16.28515625" style="45" customWidth="1"/>
    <col min="1818" max="1835" width="9.42578125" style="45" customWidth="1"/>
    <col min="1836" max="1839" width="10.28515625" style="45" customWidth="1"/>
    <col min="1840" max="1840" width="9.140625" style="45" customWidth="1"/>
    <col min="1841" max="1860" width="0" style="45" hidden="1" customWidth="1"/>
    <col min="1861" max="1870" width="11.42578125" style="45" customWidth="1"/>
    <col min="1871" max="1875" width="10.28515625" style="45" customWidth="1"/>
    <col min="1876" max="1884" width="9.42578125" style="45" customWidth="1"/>
    <col min="1885" max="2048" width="11.42578125" style="45"/>
    <col min="2049" max="2049" width="35.42578125" style="45" customWidth="1"/>
    <col min="2050" max="2050" width="23.5703125" style="45" customWidth="1"/>
    <col min="2051" max="2051" width="15" style="45" customWidth="1"/>
    <col min="2052" max="2052" width="15.7109375" style="45" customWidth="1"/>
    <col min="2053" max="2053" width="13.42578125" style="45" customWidth="1"/>
    <col min="2054" max="2054" width="13.5703125" style="45" customWidth="1"/>
    <col min="2055" max="2055" width="14.7109375" style="45" customWidth="1"/>
    <col min="2056" max="2056" width="13.85546875" style="45" customWidth="1"/>
    <col min="2057" max="2057" width="12.5703125" style="45" customWidth="1"/>
    <col min="2058" max="2058" width="11.85546875" style="45" customWidth="1"/>
    <col min="2059" max="2059" width="10.28515625" style="45" customWidth="1"/>
    <col min="2060" max="2060" width="9.28515625" style="45" customWidth="1"/>
    <col min="2061" max="2061" width="9.42578125" style="45" customWidth="1"/>
    <col min="2062" max="2062" width="9.140625" style="45" customWidth="1"/>
    <col min="2063" max="2063" width="9.28515625" style="45" customWidth="1"/>
    <col min="2064" max="2064" width="9.42578125" style="45" customWidth="1"/>
    <col min="2065" max="2065" width="9.7109375" style="45" customWidth="1"/>
    <col min="2066" max="2066" width="9.5703125" style="45" customWidth="1"/>
    <col min="2067" max="2067" width="9.28515625" style="45" customWidth="1"/>
    <col min="2068" max="2068" width="8.5703125" style="45" customWidth="1"/>
    <col min="2069" max="2069" width="8.85546875" style="45" customWidth="1"/>
    <col min="2070" max="2070" width="9.7109375" style="45" customWidth="1"/>
    <col min="2071" max="2071" width="8.7109375" style="45" customWidth="1"/>
    <col min="2072" max="2072" width="13.5703125" style="45" customWidth="1"/>
    <col min="2073" max="2073" width="16.28515625" style="45" customWidth="1"/>
    <col min="2074" max="2091" width="9.42578125" style="45" customWidth="1"/>
    <col min="2092" max="2095" width="10.28515625" style="45" customWidth="1"/>
    <col min="2096" max="2096" width="9.140625" style="45" customWidth="1"/>
    <col min="2097" max="2116" width="0" style="45" hidden="1" customWidth="1"/>
    <col min="2117" max="2126" width="11.42578125" style="45" customWidth="1"/>
    <col min="2127" max="2131" width="10.28515625" style="45" customWidth="1"/>
    <col min="2132" max="2140" width="9.42578125" style="45" customWidth="1"/>
    <col min="2141" max="2304" width="11.42578125" style="45"/>
    <col min="2305" max="2305" width="35.42578125" style="45" customWidth="1"/>
    <col min="2306" max="2306" width="23.5703125" style="45" customWidth="1"/>
    <col min="2307" max="2307" width="15" style="45" customWidth="1"/>
    <col min="2308" max="2308" width="15.7109375" style="45" customWidth="1"/>
    <col min="2309" max="2309" width="13.42578125" style="45" customWidth="1"/>
    <col min="2310" max="2310" width="13.5703125" style="45" customWidth="1"/>
    <col min="2311" max="2311" width="14.7109375" style="45" customWidth="1"/>
    <col min="2312" max="2312" width="13.85546875" style="45" customWidth="1"/>
    <col min="2313" max="2313" width="12.5703125" style="45" customWidth="1"/>
    <col min="2314" max="2314" width="11.85546875" style="45" customWidth="1"/>
    <col min="2315" max="2315" width="10.28515625" style="45" customWidth="1"/>
    <col min="2316" max="2316" width="9.28515625" style="45" customWidth="1"/>
    <col min="2317" max="2317" width="9.42578125" style="45" customWidth="1"/>
    <col min="2318" max="2318" width="9.140625" style="45" customWidth="1"/>
    <col min="2319" max="2319" width="9.28515625" style="45" customWidth="1"/>
    <col min="2320" max="2320" width="9.42578125" style="45" customWidth="1"/>
    <col min="2321" max="2321" width="9.7109375" style="45" customWidth="1"/>
    <col min="2322" max="2322" width="9.5703125" style="45" customWidth="1"/>
    <col min="2323" max="2323" width="9.28515625" style="45" customWidth="1"/>
    <col min="2324" max="2324" width="8.5703125" style="45" customWidth="1"/>
    <col min="2325" max="2325" width="8.85546875" style="45" customWidth="1"/>
    <col min="2326" max="2326" width="9.7109375" style="45" customWidth="1"/>
    <col min="2327" max="2327" width="8.7109375" style="45" customWidth="1"/>
    <col min="2328" max="2328" width="13.5703125" style="45" customWidth="1"/>
    <col min="2329" max="2329" width="16.28515625" style="45" customWidth="1"/>
    <col min="2330" max="2347" width="9.42578125" style="45" customWidth="1"/>
    <col min="2348" max="2351" width="10.28515625" style="45" customWidth="1"/>
    <col min="2352" max="2352" width="9.140625" style="45" customWidth="1"/>
    <col min="2353" max="2372" width="0" style="45" hidden="1" customWidth="1"/>
    <col min="2373" max="2382" width="11.42578125" style="45" customWidth="1"/>
    <col min="2383" max="2387" width="10.28515625" style="45" customWidth="1"/>
    <col min="2388" max="2396" width="9.42578125" style="45" customWidth="1"/>
    <col min="2397" max="2560" width="11.42578125" style="45"/>
    <col min="2561" max="2561" width="35.42578125" style="45" customWidth="1"/>
    <col min="2562" max="2562" width="23.5703125" style="45" customWidth="1"/>
    <col min="2563" max="2563" width="15" style="45" customWidth="1"/>
    <col min="2564" max="2564" width="15.7109375" style="45" customWidth="1"/>
    <col min="2565" max="2565" width="13.42578125" style="45" customWidth="1"/>
    <col min="2566" max="2566" width="13.5703125" style="45" customWidth="1"/>
    <col min="2567" max="2567" width="14.7109375" style="45" customWidth="1"/>
    <col min="2568" max="2568" width="13.85546875" style="45" customWidth="1"/>
    <col min="2569" max="2569" width="12.5703125" style="45" customWidth="1"/>
    <col min="2570" max="2570" width="11.85546875" style="45" customWidth="1"/>
    <col min="2571" max="2571" width="10.28515625" style="45" customWidth="1"/>
    <col min="2572" max="2572" width="9.28515625" style="45" customWidth="1"/>
    <col min="2573" max="2573" width="9.42578125" style="45" customWidth="1"/>
    <col min="2574" max="2574" width="9.140625" style="45" customWidth="1"/>
    <col min="2575" max="2575" width="9.28515625" style="45" customWidth="1"/>
    <col min="2576" max="2576" width="9.42578125" style="45" customWidth="1"/>
    <col min="2577" max="2577" width="9.7109375" style="45" customWidth="1"/>
    <col min="2578" max="2578" width="9.5703125" style="45" customWidth="1"/>
    <col min="2579" max="2579" width="9.28515625" style="45" customWidth="1"/>
    <col min="2580" max="2580" width="8.5703125" style="45" customWidth="1"/>
    <col min="2581" max="2581" width="8.85546875" style="45" customWidth="1"/>
    <col min="2582" max="2582" width="9.7109375" style="45" customWidth="1"/>
    <col min="2583" max="2583" width="8.7109375" style="45" customWidth="1"/>
    <col min="2584" max="2584" width="13.5703125" style="45" customWidth="1"/>
    <col min="2585" max="2585" width="16.28515625" style="45" customWidth="1"/>
    <col min="2586" max="2603" width="9.42578125" style="45" customWidth="1"/>
    <col min="2604" max="2607" width="10.28515625" style="45" customWidth="1"/>
    <col min="2608" max="2608" width="9.140625" style="45" customWidth="1"/>
    <col min="2609" max="2628" width="0" style="45" hidden="1" customWidth="1"/>
    <col min="2629" max="2638" width="11.42578125" style="45" customWidth="1"/>
    <col min="2639" max="2643" width="10.28515625" style="45" customWidth="1"/>
    <col min="2644" max="2652" width="9.42578125" style="45" customWidth="1"/>
    <col min="2653" max="2816" width="11.42578125" style="45"/>
    <col min="2817" max="2817" width="35.42578125" style="45" customWidth="1"/>
    <col min="2818" max="2818" width="23.5703125" style="45" customWidth="1"/>
    <col min="2819" max="2819" width="15" style="45" customWidth="1"/>
    <col min="2820" max="2820" width="15.7109375" style="45" customWidth="1"/>
    <col min="2821" max="2821" width="13.42578125" style="45" customWidth="1"/>
    <col min="2822" max="2822" width="13.5703125" style="45" customWidth="1"/>
    <col min="2823" max="2823" width="14.7109375" style="45" customWidth="1"/>
    <col min="2824" max="2824" width="13.85546875" style="45" customWidth="1"/>
    <col min="2825" max="2825" width="12.5703125" style="45" customWidth="1"/>
    <col min="2826" max="2826" width="11.85546875" style="45" customWidth="1"/>
    <col min="2827" max="2827" width="10.28515625" style="45" customWidth="1"/>
    <col min="2828" max="2828" width="9.28515625" style="45" customWidth="1"/>
    <col min="2829" max="2829" width="9.42578125" style="45" customWidth="1"/>
    <col min="2830" max="2830" width="9.140625" style="45" customWidth="1"/>
    <col min="2831" max="2831" width="9.28515625" style="45" customWidth="1"/>
    <col min="2832" max="2832" width="9.42578125" style="45" customWidth="1"/>
    <col min="2833" max="2833" width="9.7109375" style="45" customWidth="1"/>
    <col min="2834" max="2834" width="9.5703125" style="45" customWidth="1"/>
    <col min="2835" max="2835" width="9.28515625" style="45" customWidth="1"/>
    <col min="2836" max="2836" width="8.5703125" style="45" customWidth="1"/>
    <col min="2837" max="2837" width="8.85546875" style="45" customWidth="1"/>
    <col min="2838" max="2838" width="9.7109375" style="45" customWidth="1"/>
    <col min="2839" max="2839" width="8.7109375" style="45" customWidth="1"/>
    <col min="2840" max="2840" width="13.5703125" style="45" customWidth="1"/>
    <col min="2841" max="2841" width="16.28515625" style="45" customWidth="1"/>
    <col min="2842" max="2859" width="9.42578125" style="45" customWidth="1"/>
    <col min="2860" max="2863" width="10.28515625" style="45" customWidth="1"/>
    <col min="2864" max="2864" width="9.140625" style="45" customWidth="1"/>
    <col min="2865" max="2884" width="0" style="45" hidden="1" customWidth="1"/>
    <col min="2885" max="2894" width="11.42578125" style="45" customWidth="1"/>
    <col min="2895" max="2899" width="10.28515625" style="45" customWidth="1"/>
    <col min="2900" max="2908" width="9.42578125" style="45" customWidth="1"/>
    <col min="2909" max="3072" width="11.42578125" style="45"/>
    <col min="3073" max="3073" width="35.42578125" style="45" customWidth="1"/>
    <col min="3074" max="3074" width="23.5703125" style="45" customWidth="1"/>
    <col min="3075" max="3075" width="15" style="45" customWidth="1"/>
    <col min="3076" max="3076" width="15.7109375" style="45" customWidth="1"/>
    <col min="3077" max="3077" width="13.42578125" style="45" customWidth="1"/>
    <col min="3078" max="3078" width="13.5703125" style="45" customWidth="1"/>
    <col min="3079" max="3079" width="14.7109375" style="45" customWidth="1"/>
    <col min="3080" max="3080" width="13.85546875" style="45" customWidth="1"/>
    <col min="3081" max="3081" width="12.5703125" style="45" customWidth="1"/>
    <col min="3082" max="3082" width="11.85546875" style="45" customWidth="1"/>
    <col min="3083" max="3083" width="10.28515625" style="45" customWidth="1"/>
    <col min="3084" max="3084" width="9.28515625" style="45" customWidth="1"/>
    <col min="3085" max="3085" width="9.42578125" style="45" customWidth="1"/>
    <col min="3086" max="3086" width="9.140625" style="45" customWidth="1"/>
    <col min="3087" max="3087" width="9.28515625" style="45" customWidth="1"/>
    <col min="3088" max="3088" width="9.42578125" style="45" customWidth="1"/>
    <col min="3089" max="3089" width="9.7109375" style="45" customWidth="1"/>
    <col min="3090" max="3090" width="9.5703125" style="45" customWidth="1"/>
    <col min="3091" max="3091" width="9.28515625" style="45" customWidth="1"/>
    <col min="3092" max="3092" width="8.5703125" style="45" customWidth="1"/>
    <col min="3093" max="3093" width="8.85546875" style="45" customWidth="1"/>
    <col min="3094" max="3094" width="9.7109375" style="45" customWidth="1"/>
    <col min="3095" max="3095" width="8.7109375" style="45" customWidth="1"/>
    <col min="3096" max="3096" width="13.5703125" style="45" customWidth="1"/>
    <col min="3097" max="3097" width="16.28515625" style="45" customWidth="1"/>
    <col min="3098" max="3115" width="9.42578125" style="45" customWidth="1"/>
    <col min="3116" max="3119" width="10.28515625" style="45" customWidth="1"/>
    <col min="3120" max="3120" width="9.140625" style="45" customWidth="1"/>
    <col min="3121" max="3140" width="0" style="45" hidden="1" customWidth="1"/>
    <col min="3141" max="3150" width="11.42578125" style="45" customWidth="1"/>
    <col min="3151" max="3155" width="10.28515625" style="45" customWidth="1"/>
    <col min="3156" max="3164" width="9.42578125" style="45" customWidth="1"/>
    <col min="3165" max="3328" width="11.42578125" style="45"/>
    <col min="3329" max="3329" width="35.42578125" style="45" customWidth="1"/>
    <col min="3330" max="3330" width="23.5703125" style="45" customWidth="1"/>
    <col min="3331" max="3331" width="15" style="45" customWidth="1"/>
    <col min="3332" max="3332" width="15.7109375" style="45" customWidth="1"/>
    <col min="3333" max="3333" width="13.42578125" style="45" customWidth="1"/>
    <col min="3334" max="3334" width="13.5703125" style="45" customWidth="1"/>
    <col min="3335" max="3335" width="14.7109375" style="45" customWidth="1"/>
    <col min="3336" max="3336" width="13.85546875" style="45" customWidth="1"/>
    <col min="3337" max="3337" width="12.5703125" style="45" customWidth="1"/>
    <col min="3338" max="3338" width="11.85546875" style="45" customWidth="1"/>
    <col min="3339" max="3339" width="10.28515625" style="45" customWidth="1"/>
    <col min="3340" max="3340" width="9.28515625" style="45" customWidth="1"/>
    <col min="3341" max="3341" width="9.42578125" style="45" customWidth="1"/>
    <col min="3342" max="3342" width="9.140625" style="45" customWidth="1"/>
    <col min="3343" max="3343" width="9.28515625" style="45" customWidth="1"/>
    <col min="3344" max="3344" width="9.42578125" style="45" customWidth="1"/>
    <col min="3345" max="3345" width="9.7109375" style="45" customWidth="1"/>
    <col min="3346" max="3346" width="9.5703125" style="45" customWidth="1"/>
    <col min="3347" max="3347" width="9.28515625" style="45" customWidth="1"/>
    <col min="3348" max="3348" width="8.5703125" style="45" customWidth="1"/>
    <col min="3349" max="3349" width="8.85546875" style="45" customWidth="1"/>
    <col min="3350" max="3350" width="9.7109375" style="45" customWidth="1"/>
    <col min="3351" max="3351" width="8.7109375" style="45" customWidth="1"/>
    <col min="3352" max="3352" width="13.5703125" style="45" customWidth="1"/>
    <col min="3353" max="3353" width="16.28515625" style="45" customWidth="1"/>
    <col min="3354" max="3371" width="9.42578125" style="45" customWidth="1"/>
    <col min="3372" max="3375" width="10.28515625" style="45" customWidth="1"/>
    <col min="3376" max="3376" width="9.140625" style="45" customWidth="1"/>
    <col min="3377" max="3396" width="0" style="45" hidden="1" customWidth="1"/>
    <col min="3397" max="3406" width="11.42578125" style="45" customWidth="1"/>
    <col min="3407" max="3411" width="10.28515625" style="45" customWidth="1"/>
    <col min="3412" max="3420" width="9.42578125" style="45" customWidth="1"/>
    <col min="3421" max="3584" width="11.42578125" style="45"/>
    <col min="3585" max="3585" width="35.42578125" style="45" customWidth="1"/>
    <col min="3586" max="3586" width="23.5703125" style="45" customWidth="1"/>
    <col min="3587" max="3587" width="15" style="45" customWidth="1"/>
    <col min="3588" max="3588" width="15.7109375" style="45" customWidth="1"/>
    <col min="3589" max="3589" width="13.42578125" style="45" customWidth="1"/>
    <col min="3590" max="3590" width="13.5703125" style="45" customWidth="1"/>
    <col min="3591" max="3591" width="14.7109375" style="45" customWidth="1"/>
    <col min="3592" max="3592" width="13.85546875" style="45" customWidth="1"/>
    <col min="3593" max="3593" width="12.5703125" style="45" customWidth="1"/>
    <col min="3594" max="3594" width="11.85546875" style="45" customWidth="1"/>
    <col min="3595" max="3595" width="10.28515625" style="45" customWidth="1"/>
    <col min="3596" max="3596" width="9.28515625" style="45" customWidth="1"/>
    <col min="3597" max="3597" width="9.42578125" style="45" customWidth="1"/>
    <col min="3598" max="3598" width="9.140625" style="45" customWidth="1"/>
    <col min="3599" max="3599" width="9.28515625" style="45" customWidth="1"/>
    <col min="3600" max="3600" width="9.42578125" style="45" customWidth="1"/>
    <col min="3601" max="3601" width="9.7109375" style="45" customWidth="1"/>
    <col min="3602" max="3602" width="9.5703125" style="45" customWidth="1"/>
    <col min="3603" max="3603" width="9.28515625" style="45" customWidth="1"/>
    <col min="3604" max="3604" width="8.5703125" style="45" customWidth="1"/>
    <col min="3605" max="3605" width="8.85546875" style="45" customWidth="1"/>
    <col min="3606" max="3606" width="9.7109375" style="45" customWidth="1"/>
    <col min="3607" max="3607" width="8.7109375" style="45" customWidth="1"/>
    <col min="3608" max="3608" width="13.5703125" style="45" customWidth="1"/>
    <col min="3609" max="3609" width="16.28515625" style="45" customWidth="1"/>
    <col min="3610" max="3627" width="9.42578125" style="45" customWidth="1"/>
    <col min="3628" max="3631" width="10.28515625" style="45" customWidth="1"/>
    <col min="3632" max="3632" width="9.140625" style="45" customWidth="1"/>
    <col min="3633" max="3652" width="0" style="45" hidden="1" customWidth="1"/>
    <col min="3653" max="3662" width="11.42578125" style="45" customWidth="1"/>
    <col min="3663" max="3667" width="10.28515625" style="45" customWidth="1"/>
    <col min="3668" max="3676" width="9.42578125" style="45" customWidth="1"/>
    <col min="3677" max="3840" width="11.42578125" style="45"/>
    <col min="3841" max="3841" width="35.42578125" style="45" customWidth="1"/>
    <col min="3842" max="3842" width="23.5703125" style="45" customWidth="1"/>
    <col min="3843" max="3843" width="15" style="45" customWidth="1"/>
    <col min="3844" max="3844" width="15.7109375" style="45" customWidth="1"/>
    <col min="3845" max="3845" width="13.42578125" style="45" customWidth="1"/>
    <col min="3846" max="3846" width="13.5703125" style="45" customWidth="1"/>
    <col min="3847" max="3847" width="14.7109375" style="45" customWidth="1"/>
    <col min="3848" max="3848" width="13.85546875" style="45" customWidth="1"/>
    <col min="3849" max="3849" width="12.5703125" style="45" customWidth="1"/>
    <col min="3850" max="3850" width="11.85546875" style="45" customWidth="1"/>
    <col min="3851" max="3851" width="10.28515625" style="45" customWidth="1"/>
    <col min="3852" max="3852" width="9.28515625" style="45" customWidth="1"/>
    <col min="3853" max="3853" width="9.42578125" style="45" customWidth="1"/>
    <col min="3854" max="3854" width="9.140625" style="45" customWidth="1"/>
    <col min="3855" max="3855" width="9.28515625" style="45" customWidth="1"/>
    <col min="3856" max="3856" width="9.42578125" style="45" customWidth="1"/>
    <col min="3857" max="3857" width="9.7109375" style="45" customWidth="1"/>
    <col min="3858" max="3858" width="9.5703125" style="45" customWidth="1"/>
    <col min="3859" max="3859" width="9.28515625" style="45" customWidth="1"/>
    <col min="3860" max="3860" width="8.5703125" style="45" customWidth="1"/>
    <col min="3861" max="3861" width="8.85546875" style="45" customWidth="1"/>
    <col min="3862" max="3862" width="9.7109375" style="45" customWidth="1"/>
    <col min="3863" max="3863" width="8.7109375" style="45" customWidth="1"/>
    <col min="3864" max="3864" width="13.5703125" style="45" customWidth="1"/>
    <col min="3865" max="3865" width="16.28515625" style="45" customWidth="1"/>
    <col min="3866" max="3883" width="9.42578125" style="45" customWidth="1"/>
    <col min="3884" max="3887" width="10.28515625" style="45" customWidth="1"/>
    <col min="3888" max="3888" width="9.140625" style="45" customWidth="1"/>
    <col min="3889" max="3908" width="0" style="45" hidden="1" customWidth="1"/>
    <col min="3909" max="3918" width="11.42578125" style="45" customWidth="1"/>
    <col min="3919" max="3923" width="10.28515625" style="45" customWidth="1"/>
    <col min="3924" max="3932" width="9.42578125" style="45" customWidth="1"/>
    <col min="3933" max="4096" width="11.42578125" style="45"/>
    <col min="4097" max="4097" width="35.42578125" style="45" customWidth="1"/>
    <col min="4098" max="4098" width="23.5703125" style="45" customWidth="1"/>
    <col min="4099" max="4099" width="15" style="45" customWidth="1"/>
    <col min="4100" max="4100" width="15.7109375" style="45" customWidth="1"/>
    <col min="4101" max="4101" width="13.42578125" style="45" customWidth="1"/>
    <col min="4102" max="4102" width="13.5703125" style="45" customWidth="1"/>
    <col min="4103" max="4103" width="14.7109375" style="45" customWidth="1"/>
    <col min="4104" max="4104" width="13.85546875" style="45" customWidth="1"/>
    <col min="4105" max="4105" width="12.5703125" style="45" customWidth="1"/>
    <col min="4106" max="4106" width="11.85546875" style="45" customWidth="1"/>
    <col min="4107" max="4107" width="10.28515625" style="45" customWidth="1"/>
    <col min="4108" max="4108" width="9.28515625" style="45" customWidth="1"/>
    <col min="4109" max="4109" width="9.42578125" style="45" customWidth="1"/>
    <col min="4110" max="4110" width="9.140625" style="45" customWidth="1"/>
    <col min="4111" max="4111" width="9.28515625" style="45" customWidth="1"/>
    <col min="4112" max="4112" width="9.42578125" style="45" customWidth="1"/>
    <col min="4113" max="4113" width="9.7109375" style="45" customWidth="1"/>
    <col min="4114" max="4114" width="9.5703125" style="45" customWidth="1"/>
    <col min="4115" max="4115" width="9.28515625" style="45" customWidth="1"/>
    <col min="4116" max="4116" width="8.5703125" style="45" customWidth="1"/>
    <col min="4117" max="4117" width="8.85546875" style="45" customWidth="1"/>
    <col min="4118" max="4118" width="9.7109375" style="45" customWidth="1"/>
    <col min="4119" max="4119" width="8.7109375" style="45" customWidth="1"/>
    <col min="4120" max="4120" width="13.5703125" style="45" customWidth="1"/>
    <col min="4121" max="4121" width="16.28515625" style="45" customWidth="1"/>
    <col min="4122" max="4139" width="9.42578125" style="45" customWidth="1"/>
    <col min="4140" max="4143" width="10.28515625" style="45" customWidth="1"/>
    <col min="4144" max="4144" width="9.140625" style="45" customWidth="1"/>
    <col min="4145" max="4164" width="0" style="45" hidden="1" customWidth="1"/>
    <col min="4165" max="4174" width="11.42578125" style="45" customWidth="1"/>
    <col min="4175" max="4179" width="10.28515625" style="45" customWidth="1"/>
    <col min="4180" max="4188" width="9.42578125" style="45" customWidth="1"/>
    <col min="4189" max="4352" width="11.42578125" style="45"/>
    <col min="4353" max="4353" width="35.42578125" style="45" customWidth="1"/>
    <col min="4354" max="4354" width="23.5703125" style="45" customWidth="1"/>
    <col min="4355" max="4355" width="15" style="45" customWidth="1"/>
    <col min="4356" max="4356" width="15.7109375" style="45" customWidth="1"/>
    <col min="4357" max="4357" width="13.42578125" style="45" customWidth="1"/>
    <col min="4358" max="4358" width="13.5703125" style="45" customWidth="1"/>
    <col min="4359" max="4359" width="14.7109375" style="45" customWidth="1"/>
    <col min="4360" max="4360" width="13.85546875" style="45" customWidth="1"/>
    <col min="4361" max="4361" width="12.5703125" style="45" customWidth="1"/>
    <col min="4362" max="4362" width="11.85546875" style="45" customWidth="1"/>
    <col min="4363" max="4363" width="10.28515625" style="45" customWidth="1"/>
    <col min="4364" max="4364" width="9.28515625" style="45" customWidth="1"/>
    <col min="4365" max="4365" width="9.42578125" style="45" customWidth="1"/>
    <col min="4366" max="4366" width="9.140625" style="45" customWidth="1"/>
    <col min="4367" max="4367" width="9.28515625" style="45" customWidth="1"/>
    <col min="4368" max="4368" width="9.42578125" style="45" customWidth="1"/>
    <col min="4369" max="4369" width="9.7109375" style="45" customWidth="1"/>
    <col min="4370" max="4370" width="9.5703125" style="45" customWidth="1"/>
    <col min="4371" max="4371" width="9.28515625" style="45" customWidth="1"/>
    <col min="4372" max="4372" width="8.5703125" style="45" customWidth="1"/>
    <col min="4373" max="4373" width="8.85546875" style="45" customWidth="1"/>
    <col min="4374" max="4374" width="9.7109375" style="45" customWidth="1"/>
    <col min="4375" max="4375" width="8.7109375" style="45" customWidth="1"/>
    <col min="4376" max="4376" width="13.5703125" style="45" customWidth="1"/>
    <col min="4377" max="4377" width="16.28515625" style="45" customWidth="1"/>
    <col min="4378" max="4395" width="9.42578125" style="45" customWidth="1"/>
    <col min="4396" max="4399" width="10.28515625" style="45" customWidth="1"/>
    <col min="4400" max="4400" width="9.140625" style="45" customWidth="1"/>
    <col min="4401" max="4420" width="0" style="45" hidden="1" customWidth="1"/>
    <col min="4421" max="4430" width="11.42578125" style="45" customWidth="1"/>
    <col min="4431" max="4435" width="10.28515625" style="45" customWidth="1"/>
    <col min="4436" max="4444" width="9.42578125" style="45" customWidth="1"/>
    <col min="4445" max="4608" width="11.42578125" style="45"/>
    <col min="4609" max="4609" width="35.42578125" style="45" customWidth="1"/>
    <col min="4610" max="4610" width="23.5703125" style="45" customWidth="1"/>
    <col min="4611" max="4611" width="15" style="45" customWidth="1"/>
    <col min="4612" max="4612" width="15.7109375" style="45" customWidth="1"/>
    <col min="4613" max="4613" width="13.42578125" style="45" customWidth="1"/>
    <col min="4614" max="4614" width="13.5703125" style="45" customWidth="1"/>
    <col min="4615" max="4615" width="14.7109375" style="45" customWidth="1"/>
    <col min="4616" max="4616" width="13.85546875" style="45" customWidth="1"/>
    <col min="4617" max="4617" width="12.5703125" style="45" customWidth="1"/>
    <col min="4618" max="4618" width="11.85546875" style="45" customWidth="1"/>
    <col min="4619" max="4619" width="10.28515625" style="45" customWidth="1"/>
    <col min="4620" max="4620" width="9.28515625" style="45" customWidth="1"/>
    <col min="4621" max="4621" width="9.42578125" style="45" customWidth="1"/>
    <col min="4622" max="4622" width="9.140625" style="45" customWidth="1"/>
    <col min="4623" max="4623" width="9.28515625" style="45" customWidth="1"/>
    <col min="4624" max="4624" width="9.42578125" style="45" customWidth="1"/>
    <col min="4625" max="4625" width="9.7109375" style="45" customWidth="1"/>
    <col min="4626" max="4626" width="9.5703125" style="45" customWidth="1"/>
    <col min="4627" max="4627" width="9.28515625" style="45" customWidth="1"/>
    <col min="4628" max="4628" width="8.5703125" style="45" customWidth="1"/>
    <col min="4629" max="4629" width="8.85546875" style="45" customWidth="1"/>
    <col min="4630" max="4630" width="9.7109375" style="45" customWidth="1"/>
    <col min="4631" max="4631" width="8.7109375" style="45" customWidth="1"/>
    <col min="4632" max="4632" width="13.5703125" style="45" customWidth="1"/>
    <col min="4633" max="4633" width="16.28515625" style="45" customWidth="1"/>
    <col min="4634" max="4651" width="9.42578125" style="45" customWidth="1"/>
    <col min="4652" max="4655" width="10.28515625" style="45" customWidth="1"/>
    <col min="4656" max="4656" width="9.140625" style="45" customWidth="1"/>
    <col min="4657" max="4676" width="0" style="45" hidden="1" customWidth="1"/>
    <col min="4677" max="4686" width="11.42578125" style="45" customWidth="1"/>
    <col min="4687" max="4691" width="10.28515625" style="45" customWidth="1"/>
    <col min="4692" max="4700" width="9.42578125" style="45" customWidth="1"/>
    <col min="4701" max="4864" width="11.42578125" style="45"/>
    <col min="4865" max="4865" width="35.42578125" style="45" customWidth="1"/>
    <col min="4866" max="4866" width="23.5703125" style="45" customWidth="1"/>
    <col min="4867" max="4867" width="15" style="45" customWidth="1"/>
    <col min="4868" max="4868" width="15.7109375" style="45" customWidth="1"/>
    <col min="4869" max="4869" width="13.42578125" style="45" customWidth="1"/>
    <col min="4870" max="4870" width="13.5703125" style="45" customWidth="1"/>
    <col min="4871" max="4871" width="14.7109375" style="45" customWidth="1"/>
    <col min="4872" max="4872" width="13.85546875" style="45" customWidth="1"/>
    <col min="4873" max="4873" width="12.5703125" style="45" customWidth="1"/>
    <col min="4874" max="4874" width="11.85546875" style="45" customWidth="1"/>
    <col min="4875" max="4875" width="10.28515625" style="45" customWidth="1"/>
    <col min="4876" max="4876" width="9.28515625" style="45" customWidth="1"/>
    <col min="4877" max="4877" width="9.42578125" style="45" customWidth="1"/>
    <col min="4878" max="4878" width="9.140625" style="45" customWidth="1"/>
    <col min="4879" max="4879" width="9.28515625" style="45" customWidth="1"/>
    <col min="4880" max="4880" width="9.42578125" style="45" customWidth="1"/>
    <col min="4881" max="4881" width="9.7109375" style="45" customWidth="1"/>
    <col min="4882" max="4882" width="9.5703125" style="45" customWidth="1"/>
    <col min="4883" max="4883" width="9.28515625" style="45" customWidth="1"/>
    <col min="4884" max="4884" width="8.5703125" style="45" customWidth="1"/>
    <col min="4885" max="4885" width="8.85546875" style="45" customWidth="1"/>
    <col min="4886" max="4886" width="9.7109375" style="45" customWidth="1"/>
    <col min="4887" max="4887" width="8.7109375" style="45" customWidth="1"/>
    <col min="4888" max="4888" width="13.5703125" style="45" customWidth="1"/>
    <col min="4889" max="4889" width="16.28515625" style="45" customWidth="1"/>
    <col min="4890" max="4907" width="9.42578125" style="45" customWidth="1"/>
    <col min="4908" max="4911" width="10.28515625" style="45" customWidth="1"/>
    <col min="4912" max="4912" width="9.140625" style="45" customWidth="1"/>
    <col min="4913" max="4932" width="0" style="45" hidden="1" customWidth="1"/>
    <col min="4933" max="4942" width="11.42578125" style="45" customWidth="1"/>
    <col min="4943" max="4947" width="10.28515625" style="45" customWidth="1"/>
    <col min="4948" max="4956" width="9.42578125" style="45" customWidth="1"/>
    <col min="4957" max="5120" width="11.42578125" style="45"/>
    <col min="5121" max="5121" width="35.42578125" style="45" customWidth="1"/>
    <col min="5122" max="5122" width="23.5703125" style="45" customWidth="1"/>
    <col min="5123" max="5123" width="15" style="45" customWidth="1"/>
    <col min="5124" max="5124" width="15.7109375" style="45" customWidth="1"/>
    <col min="5125" max="5125" width="13.42578125" style="45" customWidth="1"/>
    <col min="5126" max="5126" width="13.5703125" style="45" customWidth="1"/>
    <col min="5127" max="5127" width="14.7109375" style="45" customWidth="1"/>
    <col min="5128" max="5128" width="13.85546875" style="45" customWidth="1"/>
    <col min="5129" max="5129" width="12.5703125" style="45" customWidth="1"/>
    <col min="5130" max="5130" width="11.85546875" style="45" customWidth="1"/>
    <col min="5131" max="5131" width="10.28515625" style="45" customWidth="1"/>
    <col min="5132" max="5132" width="9.28515625" style="45" customWidth="1"/>
    <col min="5133" max="5133" width="9.42578125" style="45" customWidth="1"/>
    <col min="5134" max="5134" width="9.140625" style="45" customWidth="1"/>
    <col min="5135" max="5135" width="9.28515625" style="45" customWidth="1"/>
    <col min="5136" max="5136" width="9.42578125" style="45" customWidth="1"/>
    <col min="5137" max="5137" width="9.7109375" style="45" customWidth="1"/>
    <col min="5138" max="5138" width="9.5703125" style="45" customWidth="1"/>
    <col min="5139" max="5139" width="9.28515625" style="45" customWidth="1"/>
    <col min="5140" max="5140" width="8.5703125" style="45" customWidth="1"/>
    <col min="5141" max="5141" width="8.85546875" style="45" customWidth="1"/>
    <col min="5142" max="5142" width="9.7109375" style="45" customWidth="1"/>
    <col min="5143" max="5143" width="8.7109375" style="45" customWidth="1"/>
    <col min="5144" max="5144" width="13.5703125" style="45" customWidth="1"/>
    <col min="5145" max="5145" width="16.28515625" style="45" customWidth="1"/>
    <col min="5146" max="5163" width="9.42578125" style="45" customWidth="1"/>
    <col min="5164" max="5167" width="10.28515625" style="45" customWidth="1"/>
    <col min="5168" max="5168" width="9.140625" style="45" customWidth="1"/>
    <col min="5169" max="5188" width="0" style="45" hidden="1" customWidth="1"/>
    <col min="5189" max="5198" width="11.42578125" style="45" customWidth="1"/>
    <col min="5199" max="5203" width="10.28515625" style="45" customWidth="1"/>
    <col min="5204" max="5212" width="9.42578125" style="45" customWidth="1"/>
    <col min="5213" max="5376" width="11.42578125" style="45"/>
    <col min="5377" max="5377" width="35.42578125" style="45" customWidth="1"/>
    <col min="5378" max="5378" width="23.5703125" style="45" customWidth="1"/>
    <col min="5379" max="5379" width="15" style="45" customWidth="1"/>
    <col min="5380" max="5380" width="15.7109375" style="45" customWidth="1"/>
    <col min="5381" max="5381" width="13.42578125" style="45" customWidth="1"/>
    <col min="5382" max="5382" width="13.5703125" style="45" customWidth="1"/>
    <col min="5383" max="5383" width="14.7109375" style="45" customWidth="1"/>
    <col min="5384" max="5384" width="13.85546875" style="45" customWidth="1"/>
    <col min="5385" max="5385" width="12.5703125" style="45" customWidth="1"/>
    <col min="5386" max="5386" width="11.85546875" style="45" customWidth="1"/>
    <col min="5387" max="5387" width="10.28515625" style="45" customWidth="1"/>
    <col min="5388" max="5388" width="9.28515625" style="45" customWidth="1"/>
    <col min="5389" max="5389" width="9.42578125" style="45" customWidth="1"/>
    <col min="5390" max="5390" width="9.140625" style="45" customWidth="1"/>
    <col min="5391" max="5391" width="9.28515625" style="45" customWidth="1"/>
    <col min="5392" max="5392" width="9.42578125" style="45" customWidth="1"/>
    <col min="5393" max="5393" width="9.7109375" style="45" customWidth="1"/>
    <col min="5394" max="5394" width="9.5703125" style="45" customWidth="1"/>
    <col min="5395" max="5395" width="9.28515625" style="45" customWidth="1"/>
    <col min="5396" max="5396" width="8.5703125" style="45" customWidth="1"/>
    <col min="5397" max="5397" width="8.85546875" style="45" customWidth="1"/>
    <col min="5398" max="5398" width="9.7109375" style="45" customWidth="1"/>
    <col min="5399" max="5399" width="8.7109375" style="45" customWidth="1"/>
    <col min="5400" max="5400" width="13.5703125" style="45" customWidth="1"/>
    <col min="5401" max="5401" width="16.28515625" style="45" customWidth="1"/>
    <col min="5402" max="5419" width="9.42578125" style="45" customWidth="1"/>
    <col min="5420" max="5423" width="10.28515625" style="45" customWidth="1"/>
    <col min="5424" max="5424" width="9.140625" style="45" customWidth="1"/>
    <col min="5425" max="5444" width="0" style="45" hidden="1" customWidth="1"/>
    <col min="5445" max="5454" width="11.42578125" style="45" customWidth="1"/>
    <col min="5455" max="5459" width="10.28515625" style="45" customWidth="1"/>
    <col min="5460" max="5468" width="9.42578125" style="45" customWidth="1"/>
    <col min="5469" max="5632" width="11.42578125" style="45"/>
    <col min="5633" max="5633" width="35.42578125" style="45" customWidth="1"/>
    <col min="5634" max="5634" width="23.5703125" style="45" customWidth="1"/>
    <col min="5635" max="5635" width="15" style="45" customWidth="1"/>
    <col min="5636" max="5636" width="15.7109375" style="45" customWidth="1"/>
    <col min="5637" max="5637" width="13.42578125" style="45" customWidth="1"/>
    <col min="5638" max="5638" width="13.5703125" style="45" customWidth="1"/>
    <col min="5639" max="5639" width="14.7109375" style="45" customWidth="1"/>
    <col min="5640" max="5640" width="13.85546875" style="45" customWidth="1"/>
    <col min="5641" max="5641" width="12.5703125" style="45" customWidth="1"/>
    <col min="5642" max="5642" width="11.85546875" style="45" customWidth="1"/>
    <col min="5643" max="5643" width="10.28515625" style="45" customWidth="1"/>
    <col min="5644" max="5644" width="9.28515625" style="45" customWidth="1"/>
    <col min="5645" max="5645" width="9.42578125" style="45" customWidth="1"/>
    <col min="5646" max="5646" width="9.140625" style="45" customWidth="1"/>
    <col min="5647" max="5647" width="9.28515625" style="45" customWidth="1"/>
    <col min="5648" max="5648" width="9.42578125" style="45" customWidth="1"/>
    <col min="5649" max="5649" width="9.7109375" style="45" customWidth="1"/>
    <col min="5650" max="5650" width="9.5703125" style="45" customWidth="1"/>
    <col min="5651" max="5651" width="9.28515625" style="45" customWidth="1"/>
    <col min="5652" max="5652" width="8.5703125" style="45" customWidth="1"/>
    <col min="5653" max="5653" width="8.85546875" style="45" customWidth="1"/>
    <col min="5654" max="5654" width="9.7109375" style="45" customWidth="1"/>
    <col min="5655" max="5655" width="8.7109375" style="45" customWidth="1"/>
    <col min="5656" max="5656" width="13.5703125" style="45" customWidth="1"/>
    <col min="5657" max="5657" width="16.28515625" style="45" customWidth="1"/>
    <col min="5658" max="5675" width="9.42578125" style="45" customWidth="1"/>
    <col min="5676" max="5679" width="10.28515625" style="45" customWidth="1"/>
    <col min="5680" max="5680" width="9.140625" style="45" customWidth="1"/>
    <col min="5681" max="5700" width="0" style="45" hidden="1" customWidth="1"/>
    <col min="5701" max="5710" width="11.42578125" style="45" customWidth="1"/>
    <col min="5711" max="5715" width="10.28515625" style="45" customWidth="1"/>
    <col min="5716" max="5724" width="9.42578125" style="45" customWidth="1"/>
    <col min="5725" max="5888" width="11.42578125" style="45"/>
    <col min="5889" max="5889" width="35.42578125" style="45" customWidth="1"/>
    <col min="5890" max="5890" width="23.5703125" style="45" customWidth="1"/>
    <col min="5891" max="5891" width="15" style="45" customWidth="1"/>
    <col min="5892" max="5892" width="15.7109375" style="45" customWidth="1"/>
    <col min="5893" max="5893" width="13.42578125" style="45" customWidth="1"/>
    <col min="5894" max="5894" width="13.5703125" style="45" customWidth="1"/>
    <col min="5895" max="5895" width="14.7109375" style="45" customWidth="1"/>
    <col min="5896" max="5896" width="13.85546875" style="45" customWidth="1"/>
    <col min="5897" max="5897" width="12.5703125" style="45" customWidth="1"/>
    <col min="5898" max="5898" width="11.85546875" style="45" customWidth="1"/>
    <col min="5899" max="5899" width="10.28515625" style="45" customWidth="1"/>
    <col min="5900" max="5900" width="9.28515625" style="45" customWidth="1"/>
    <col min="5901" max="5901" width="9.42578125" style="45" customWidth="1"/>
    <col min="5902" max="5902" width="9.140625" style="45" customWidth="1"/>
    <col min="5903" max="5903" width="9.28515625" style="45" customWidth="1"/>
    <col min="5904" max="5904" width="9.42578125" style="45" customWidth="1"/>
    <col min="5905" max="5905" width="9.7109375" style="45" customWidth="1"/>
    <col min="5906" max="5906" width="9.5703125" style="45" customWidth="1"/>
    <col min="5907" max="5907" width="9.28515625" style="45" customWidth="1"/>
    <col min="5908" max="5908" width="8.5703125" style="45" customWidth="1"/>
    <col min="5909" max="5909" width="8.85546875" style="45" customWidth="1"/>
    <col min="5910" max="5910" width="9.7109375" style="45" customWidth="1"/>
    <col min="5911" max="5911" width="8.7109375" style="45" customWidth="1"/>
    <col min="5912" max="5912" width="13.5703125" style="45" customWidth="1"/>
    <col min="5913" max="5913" width="16.28515625" style="45" customWidth="1"/>
    <col min="5914" max="5931" width="9.42578125" style="45" customWidth="1"/>
    <col min="5932" max="5935" width="10.28515625" style="45" customWidth="1"/>
    <col min="5936" max="5936" width="9.140625" style="45" customWidth="1"/>
    <col min="5937" max="5956" width="0" style="45" hidden="1" customWidth="1"/>
    <col min="5957" max="5966" width="11.42578125" style="45" customWidth="1"/>
    <col min="5967" max="5971" width="10.28515625" style="45" customWidth="1"/>
    <col min="5972" max="5980" width="9.42578125" style="45" customWidth="1"/>
    <col min="5981" max="6144" width="11.42578125" style="45"/>
    <col min="6145" max="6145" width="35.42578125" style="45" customWidth="1"/>
    <col min="6146" max="6146" width="23.5703125" style="45" customWidth="1"/>
    <col min="6147" max="6147" width="15" style="45" customWidth="1"/>
    <col min="6148" max="6148" width="15.7109375" style="45" customWidth="1"/>
    <col min="6149" max="6149" width="13.42578125" style="45" customWidth="1"/>
    <col min="6150" max="6150" width="13.5703125" style="45" customWidth="1"/>
    <col min="6151" max="6151" width="14.7109375" style="45" customWidth="1"/>
    <col min="6152" max="6152" width="13.85546875" style="45" customWidth="1"/>
    <col min="6153" max="6153" width="12.5703125" style="45" customWidth="1"/>
    <col min="6154" max="6154" width="11.85546875" style="45" customWidth="1"/>
    <col min="6155" max="6155" width="10.28515625" style="45" customWidth="1"/>
    <col min="6156" max="6156" width="9.28515625" style="45" customWidth="1"/>
    <col min="6157" max="6157" width="9.42578125" style="45" customWidth="1"/>
    <col min="6158" max="6158" width="9.140625" style="45" customWidth="1"/>
    <col min="6159" max="6159" width="9.28515625" style="45" customWidth="1"/>
    <col min="6160" max="6160" width="9.42578125" style="45" customWidth="1"/>
    <col min="6161" max="6161" width="9.7109375" style="45" customWidth="1"/>
    <col min="6162" max="6162" width="9.5703125" style="45" customWidth="1"/>
    <col min="6163" max="6163" width="9.28515625" style="45" customWidth="1"/>
    <col min="6164" max="6164" width="8.5703125" style="45" customWidth="1"/>
    <col min="6165" max="6165" width="8.85546875" style="45" customWidth="1"/>
    <col min="6166" max="6166" width="9.7109375" style="45" customWidth="1"/>
    <col min="6167" max="6167" width="8.7109375" style="45" customWidth="1"/>
    <col min="6168" max="6168" width="13.5703125" style="45" customWidth="1"/>
    <col min="6169" max="6169" width="16.28515625" style="45" customWidth="1"/>
    <col min="6170" max="6187" width="9.42578125" style="45" customWidth="1"/>
    <col min="6188" max="6191" width="10.28515625" style="45" customWidth="1"/>
    <col min="6192" max="6192" width="9.140625" style="45" customWidth="1"/>
    <col min="6193" max="6212" width="0" style="45" hidden="1" customWidth="1"/>
    <col min="6213" max="6222" width="11.42578125" style="45" customWidth="1"/>
    <col min="6223" max="6227" width="10.28515625" style="45" customWidth="1"/>
    <col min="6228" max="6236" width="9.42578125" style="45" customWidth="1"/>
    <col min="6237" max="6400" width="11.42578125" style="45"/>
    <col min="6401" max="6401" width="35.42578125" style="45" customWidth="1"/>
    <col min="6402" max="6402" width="23.5703125" style="45" customWidth="1"/>
    <col min="6403" max="6403" width="15" style="45" customWidth="1"/>
    <col min="6404" max="6404" width="15.7109375" style="45" customWidth="1"/>
    <col min="6405" max="6405" width="13.42578125" style="45" customWidth="1"/>
    <col min="6406" max="6406" width="13.5703125" style="45" customWidth="1"/>
    <col min="6407" max="6407" width="14.7109375" style="45" customWidth="1"/>
    <col min="6408" max="6408" width="13.85546875" style="45" customWidth="1"/>
    <col min="6409" max="6409" width="12.5703125" style="45" customWidth="1"/>
    <col min="6410" max="6410" width="11.85546875" style="45" customWidth="1"/>
    <col min="6411" max="6411" width="10.28515625" style="45" customWidth="1"/>
    <col min="6412" max="6412" width="9.28515625" style="45" customWidth="1"/>
    <col min="6413" max="6413" width="9.42578125" style="45" customWidth="1"/>
    <col min="6414" max="6414" width="9.140625" style="45" customWidth="1"/>
    <col min="6415" max="6415" width="9.28515625" style="45" customWidth="1"/>
    <col min="6416" max="6416" width="9.42578125" style="45" customWidth="1"/>
    <col min="6417" max="6417" width="9.7109375" style="45" customWidth="1"/>
    <col min="6418" max="6418" width="9.5703125" style="45" customWidth="1"/>
    <col min="6419" max="6419" width="9.28515625" style="45" customWidth="1"/>
    <col min="6420" max="6420" width="8.5703125" style="45" customWidth="1"/>
    <col min="6421" max="6421" width="8.85546875" style="45" customWidth="1"/>
    <col min="6422" max="6422" width="9.7109375" style="45" customWidth="1"/>
    <col min="6423" max="6423" width="8.7109375" style="45" customWidth="1"/>
    <col min="6424" max="6424" width="13.5703125" style="45" customWidth="1"/>
    <col min="6425" max="6425" width="16.28515625" style="45" customWidth="1"/>
    <col min="6426" max="6443" width="9.42578125" style="45" customWidth="1"/>
    <col min="6444" max="6447" width="10.28515625" style="45" customWidth="1"/>
    <col min="6448" max="6448" width="9.140625" style="45" customWidth="1"/>
    <col min="6449" max="6468" width="0" style="45" hidden="1" customWidth="1"/>
    <col min="6469" max="6478" width="11.42578125" style="45" customWidth="1"/>
    <col min="6479" max="6483" width="10.28515625" style="45" customWidth="1"/>
    <col min="6484" max="6492" width="9.42578125" style="45" customWidth="1"/>
    <col min="6493" max="6656" width="11.42578125" style="45"/>
    <col min="6657" max="6657" width="35.42578125" style="45" customWidth="1"/>
    <col min="6658" max="6658" width="23.5703125" style="45" customWidth="1"/>
    <col min="6659" max="6659" width="15" style="45" customWidth="1"/>
    <col min="6660" max="6660" width="15.7109375" style="45" customWidth="1"/>
    <col min="6661" max="6661" width="13.42578125" style="45" customWidth="1"/>
    <col min="6662" max="6662" width="13.5703125" style="45" customWidth="1"/>
    <col min="6663" max="6663" width="14.7109375" style="45" customWidth="1"/>
    <col min="6664" max="6664" width="13.85546875" style="45" customWidth="1"/>
    <col min="6665" max="6665" width="12.5703125" style="45" customWidth="1"/>
    <col min="6666" max="6666" width="11.85546875" style="45" customWidth="1"/>
    <col min="6667" max="6667" width="10.28515625" style="45" customWidth="1"/>
    <col min="6668" max="6668" width="9.28515625" style="45" customWidth="1"/>
    <col min="6669" max="6669" width="9.42578125" style="45" customWidth="1"/>
    <col min="6670" max="6670" width="9.140625" style="45" customWidth="1"/>
    <col min="6671" max="6671" width="9.28515625" style="45" customWidth="1"/>
    <col min="6672" max="6672" width="9.42578125" style="45" customWidth="1"/>
    <col min="6673" max="6673" width="9.7109375" style="45" customWidth="1"/>
    <col min="6674" max="6674" width="9.5703125" style="45" customWidth="1"/>
    <col min="6675" max="6675" width="9.28515625" style="45" customWidth="1"/>
    <col min="6676" max="6676" width="8.5703125" style="45" customWidth="1"/>
    <col min="6677" max="6677" width="8.85546875" style="45" customWidth="1"/>
    <col min="6678" max="6678" width="9.7109375" style="45" customWidth="1"/>
    <col min="6679" max="6679" width="8.7109375" style="45" customWidth="1"/>
    <col min="6680" max="6680" width="13.5703125" style="45" customWidth="1"/>
    <col min="6681" max="6681" width="16.28515625" style="45" customWidth="1"/>
    <col min="6682" max="6699" width="9.42578125" style="45" customWidth="1"/>
    <col min="6700" max="6703" width="10.28515625" style="45" customWidth="1"/>
    <col min="6704" max="6704" width="9.140625" style="45" customWidth="1"/>
    <col min="6705" max="6724" width="0" style="45" hidden="1" customWidth="1"/>
    <col min="6725" max="6734" width="11.42578125" style="45" customWidth="1"/>
    <col min="6735" max="6739" width="10.28515625" style="45" customWidth="1"/>
    <col min="6740" max="6748" width="9.42578125" style="45" customWidth="1"/>
    <col min="6749" max="6912" width="11.42578125" style="45"/>
    <col min="6913" max="6913" width="35.42578125" style="45" customWidth="1"/>
    <col min="6914" max="6914" width="23.5703125" style="45" customWidth="1"/>
    <col min="6915" max="6915" width="15" style="45" customWidth="1"/>
    <col min="6916" max="6916" width="15.7109375" style="45" customWidth="1"/>
    <col min="6917" max="6917" width="13.42578125" style="45" customWidth="1"/>
    <col min="6918" max="6918" width="13.5703125" style="45" customWidth="1"/>
    <col min="6919" max="6919" width="14.7109375" style="45" customWidth="1"/>
    <col min="6920" max="6920" width="13.85546875" style="45" customWidth="1"/>
    <col min="6921" max="6921" width="12.5703125" style="45" customWidth="1"/>
    <col min="6922" max="6922" width="11.85546875" style="45" customWidth="1"/>
    <col min="6923" max="6923" width="10.28515625" style="45" customWidth="1"/>
    <col min="6924" max="6924" width="9.28515625" style="45" customWidth="1"/>
    <col min="6925" max="6925" width="9.42578125" style="45" customWidth="1"/>
    <col min="6926" max="6926" width="9.140625" style="45" customWidth="1"/>
    <col min="6927" max="6927" width="9.28515625" style="45" customWidth="1"/>
    <col min="6928" max="6928" width="9.42578125" style="45" customWidth="1"/>
    <col min="6929" max="6929" width="9.7109375" style="45" customWidth="1"/>
    <col min="6930" max="6930" width="9.5703125" style="45" customWidth="1"/>
    <col min="6931" max="6931" width="9.28515625" style="45" customWidth="1"/>
    <col min="6932" max="6932" width="8.5703125" style="45" customWidth="1"/>
    <col min="6933" max="6933" width="8.85546875" style="45" customWidth="1"/>
    <col min="6934" max="6934" width="9.7109375" style="45" customWidth="1"/>
    <col min="6935" max="6935" width="8.7109375" style="45" customWidth="1"/>
    <col min="6936" max="6936" width="13.5703125" style="45" customWidth="1"/>
    <col min="6937" max="6937" width="16.28515625" style="45" customWidth="1"/>
    <col min="6938" max="6955" width="9.42578125" style="45" customWidth="1"/>
    <col min="6956" max="6959" width="10.28515625" style="45" customWidth="1"/>
    <col min="6960" max="6960" width="9.140625" style="45" customWidth="1"/>
    <col min="6961" max="6980" width="0" style="45" hidden="1" customWidth="1"/>
    <col min="6981" max="6990" width="11.42578125" style="45" customWidth="1"/>
    <col min="6991" max="6995" width="10.28515625" style="45" customWidth="1"/>
    <col min="6996" max="7004" width="9.42578125" style="45" customWidth="1"/>
    <col min="7005" max="7168" width="11.42578125" style="45"/>
    <col min="7169" max="7169" width="35.42578125" style="45" customWidth="1"/>
    <col min="7170" max="7170" width="23.5703125" style="45" customWidth="1"/>
    <col min="7171" max="7171" width="15" style="45" customWidth="1"/>
    <col min="7172" max="7172" width="15.7109375" style="45" customWidth="1"/>
    <col min="7173" max="7173" width="13.42578125" style="45" customWidth="1"/>
    <col min="7174" max="7174" width="13.5703125" style="45" customWidth="1"/>
    <col min="7175" max="7175" width="14.7109375" style="45" customWidth="1"/>
    <col min="7176" max="7176" width="13.85546875" style="45" customWidth="1"/>
    <col min="7177" max="7177" width="12.5703125" style="45" customWidth="1"/>
    <col min="7178" max="7178" width="11.85546875" style="45" customWidth="1"/>
    <col min="7179" max="7179" width="10.28515625" style="45" customWidth="1"/>
    <col min="7180" max="7180" width="9.28515625" style="45" customWidth="1"/>
    <col min="7181" max="7181" width="9.42578125" style="45" customWidth="1"/>
    <col min="7182" max="7182" width="9.140625" style="45" customWidth="1"/>
    <col min="7183" max="7183" width="9.28515625" style="45" customWidth="1"/>
    <col min="7184" max="7184" width="9.42578125" style="45" customWidth="1"/>
    <col min="7185" max="7185" width="9.7109375" style="45" customWidth="1"/>
    <col min="7186" max="7186" width="9.5703125" style="45" customWidth="1"/>
    <col min="7187" max="7187" width="9.28515625" style="45" customWidth="1"/>
    <col min="7188" max="7188" width="8.5703125" style="45" customWidth="1"/>
    <col min="7189" max="7189" width="8.85546875" style="45" customWidth="1"/>
    <col min="7190" max="7190" width="9.7109375" style="45" customWidth="1"/>
    <col min="7191" max="7191" width="8.7109375" style="45" customWidth="1"/>
    <col min="7192" max="7192" width="13.5703125" style="45" customWidth="1"/>
    <col min="7193" max="7193" width="16.28515625" style="45" customWidth="1"/>
    <col min="7194" max="7211" width="9.42578125" style="45" customWidth="1"/>
    <col min="7212" max="7215" width="10.28515625" style="45" customWidth="1"/>
    <col min="7216" max="7216" width="9.140625" style="45" customWidth="1"/>
    <col min="7217" max="7236" width="0" style="45" hidden="1" customWidth="1"/>
    <col min="7237" max="7246" width="11.42578125" style="45" customWidth="1"/>
    <col min="7247" max="7251" width="10.28515625" style="45" customWidth="1"/>
    <col min="7252" max="7260" width="9.42578125" style="45" customWidth="1"/>
    <col min="7261" max="7424" width="11.42578125" style="45"/>
    <col min="7425" max="7425" width="35.42578125" style="45" customWidth="1"/>
    <col min="7426" max="7426" width="23.5703125" style="45" customWidth="1"/>
    <col min="7427" max="7427" width="15" style="45" customWidth="1"/>
    <col min="7428" max="7428" width="15.7109375" style="45" customWidth="1"/>
    <col min="7429" max="7429" width="13.42578125" style="45" customWidth="1"/>
    <col min="7430" max="7430" width="13.5703125" style="45" customWidth="1"/>
    <col min="7431" max="7431" width="14.7109375" style="45" customWidth="1"/>
    <col min="7432" max="7432" width="13.85546875" style="45" customWidth="1"/>
    <col min="7433" max="7433" width="12.5703125" style="45" customWidth="1"/>
    <col min="7434" max="7434" width="11.85546875" style="45" customWidth="1"/>
    <col min="7435" max="7435" width="10.28515625" style="45" customWidth="1"/>
    <col min="7436" max="7436" width="9.28515625" style="45" customWidth="1"/>
    <col min="7437" max="7437" width="9.42578125" style="45" customWidth="1"/>
    <col min="7438" max="7438" width="9.140625" style="45" customWidth="1"/>
    <col min="7439" max="7439" width="9.28515625" style="45" customWidth="1"/>
    <col min="7440" max="7440" width="9.42578125" style="45" customWidth="1"/>
    <col min="7441" max="7441" width="9.7109375" style="45" customWidth="1"/>
    <col min="7442" max="7442" width="9.5703125" style="45" customWidth="1"/>
    <col min="7443" max="7443" width="9.28515625" style="45" customWidth="1"/>
    <col min="7444" max="7444" width="8.5703125" style="45" customWidth="1"/>
    <col min="7445" max="7445" width="8.85546875" style="45" customWidth="1"/>
    <col min="7446" max="7446" width="9.7109375" style="45" customWidth="1"/>
    <col min="7447" max="7447" width="8.7109375" style="45" customWidth="1"/>
    <col min="7448" max="7448" width="13.5703125" style="45" customWidth="1"/>
    <col min="7449" max="7449" width="16.28515625" style="45" customWidth="1"/>
    <col min="7450" max="7467" width="9.42578125" style="45" customWidth="1"/>
    <col min="7468" max="7471" width="10.28515625" style="45" customWidth="1"/>
    <col min="7472" max="7472" width="9.140625" style="45" customWidth="1"/>
    <col min="7473" max="7492" width="0" style="45" hidden="1" customWidth="1"/>
    <col min="7493" max="7502" width="11.42578125" style="45" customWidth="1"/>
    <col min="7503" max="7507" width="10.28515625" style="45" customWidth="1"/>
    <col min="7508" max="7516" width="9.42578125" style="45" customWidth="1"/>
    <col min="7517" max="7680" width="11.42578125" style="45"/>
    <col min="7681" max="7681" width="35.42578125" style="45" customWidth="1"/>
    <col min="7682" max="7682" width="23.5703125" style="45" customWidth="1"/>
    <col min="7683" max="7683" width="15" style="45" customWidth="1"/>
    <col min="7684" max="7684" width="15.7109375" style="45" customWidth="1"/>
    <col min="7685" max="7685" width="13.42578125" style="45" customWidth="1"/>
    <col min="7686" max="7686" width="13.5703125" style="45" customWidth="1"/>
    <col min="7687" max="7687" width="14.7109375" style="45" customWidth="1"/>
    <col min="7688" max="7688" width="13.85546875" style="45" customWidth="1"/>
    <col min="7689" max="7689" width="12.5703125" style="45" customWidth="1"/>
    <col min="7690" max="7690" width="11.85546875" style="45" customWidth="1"/>
    <col min="7691" max="7691" width="10.28515625" style="45" customWidth="1"/>
    <col min="7692" max="7692" width="9.28515625" style="45" customWidth="1"/>
    <col min="7693" max="7693" width="9.42578125" style="45" customWidth="1"/>
    <col min="7694" max="7694" width="9.140625" style="45" customWidth="1"/>
    <col min="7695" max="7695" width="9.28515625" style="45" customWidth="1"/>
    <col min="7696" max="7696" width="9.42578125" style="45" customWidth="1"/>
    <col min="7697" max="7697" width="9.7109375" style="45" customWidth="1"/>
    <col min="7698" max="7698" width="9.5703125" style="45" customWidth="1"/>
    <col min="7699" max="7699" width="9.28515625" style="45" customWidth="1"/>
    <col min="7700" max="7700" width="8.5703125" style="45" customWidth="1"/>
    <col min="7701" max="7701" width="8.85546875" style="45" customWidth="1"/>
    <col min="7702" max="7702" width="9.7109375" style="45" customWidth="1"/>
    <col min="7703" max="7703" width="8.7109375" style="45" customWidth="1"/>
    <col min="7704" max="7704" width="13.5703125" style="45" customWidth="1"/>
    <col min="7705" max="7705" width="16.28515625" style="45" customWidth="1"/>
    <col min="7706" max="7723" width="9.42578125" style="45" customWidth="1"/>
    <col min="7724" max="7727" width="10.28515625" style="45" customWidth="1"/>
    <col min="7728" max="7728" width="9.140625" style="45" customWidth="1"/>
    <col min="7729" max="7748" width="0" style="45" hidden="1" customWidth="1"/>
    <col min="7749" max="7758" width="11.42578125" style="45" customWidth="1"/>
    <col min="7759" max="7763" width="10.28515625" style="45" customWidth="1"/>
    <col min="7764" max="7772" width="9.42578125" style="45" customWidth="1"/>
    <col min="7773" max="7936" width="11.42578125" style="45"/>
    <col min="7937" max="7937" width="35.42578125" style="45" customWidth="1"/>
    <col min="7938" max="7938" width="23.5703125" style="45" customWidth="1"/>
    <col min="7939" max="7939" width="15" style="45" customWidth="1"/>
    <col min="7940" max="7940" width="15.7109375" style="45" customWidth="1"/>
    <col min="7941" max="7941" width="13.42578125" style="45" customWidth="1"/>
    <col min="7942" max="7942" width="13.5703125" style="45" customWidth="1"/>
    <col min="7943" max="7943" width="14.7109375" style="45" customWidth="1"/>
    <col min="7944" max="7944" width="13.85546875" style="45" customWidth="1"/>
    <col min="7945" max="7945" width="12.5703125" style="45" customWidth="1"/>
    <col min="7946" max="7946" width="11.85546875" style="45" customWidth="1"/>
    <col min="7947" max="7947" width="10.28515625" style="45" customWidth="1"/>
    <col min="7948" max="7948" width="9.28515625" style="45" customWidth="1"/>
    <col min="7949" max="7949" width="9.42578125" style="45" customWidth="1"/>
    <col min="7950" max="7950" width="9.140625" style="45" customWidth="1"/>
    <col min="7951" max="7951" width="9.28515625" style="45" customWidth="1"/>
    <col min="7952" max="7952" width="9.42578125" style="45" customWidth="1"/>
    <col min="7953" max="7953" width="9.7109375" style="45" customWidth="1"/>
    <col min="7954" max="7954" width="9.5703125" style="45" customWidth="1"/>
    <col min="7955" max="7955" width="9.28515625" style="45" customWidth="1"/>
    <col min="7956" max="7956" width="8.5703125" style="45" customWidth="1"/>
    <col min="7957" max="7957" width="8.85546875" style="45" customWidth="1"/>
    <col min="7958" max="7958" width="9.7109375" style="45" customWidth="1"/>
    <col min="7959" max="7959" width="8.7109375" style="45" customWidth="1"/>
    <col min="7960" max="7960" width="13.5703125" style="45" customWidth="1"/>
    <col min="7961" max="7961" width="16.28515625" style="45" customWidth="1"/>
    <col min="7962" max="7979" width="9.42578125" style="45" customWidth="1"/>
    <col min="7980" max="7983" width="10.28515625" style="45" customWidth="1"/>
    <col min="7984" max="7984" width="9.140625" style="45" customWidth="1"/>
    <col min="7985" max="8004" width="0" style="45" hidden="1" customWidth="1"/>
    <col min="8005" max="8014" width="11.42578125" style="45" customWidth="1"/>
    <col min="8015" max="8019" width="10.28515625" style="45" customWidth="1"/>
    <col min="8020" max="8028" width="9.42578125" style="45" customWidth="1"/>
    <col min="8029" max="8192" width="11.42578125" style="45"/>
    <col min="8193" max="8193" width="35.42578125" style="45" customWidth="1"/>
    <col min="8194" max="8194" width="23.5703125" style="45" customWidth="1"/>
    <col min="8195" max="8195" width="15" style="45" customWidth="1"/>
    <col min="8196" max="8196" width="15.7109375" style="45" customWidth="1"/>
    <col min="8197" max="8197" width="13.42578125" style="45" customWidth="1"/>
    <col min="8198" max="8198" width="13.5703125" style="45" customWidth="1"/>
    <col min="8199" max="8199" width="14.7109375" style="45" customWidth="1"/>
    <col min="8200" max="8200" width="13.85546875" style="45" customWidth="1"/>
    <col min="8201" max="8201" width="12.5703125" style="45" customWidth="1"/>
    <col min="8202" max="8202" width="11.85546875" style="45" customWidth="1"/>
    <col min="8203" max="8203" width="10.28515625" style="45" customWidth="1"/>
    <col min="8204" max="8204" width="9.28515625" style="45" customWidth="1"/>
    <col min="8205" max="8205" width="9.42578125" style="45" customWidth="1"/>
    <col min="8206" max="8206" width="9.140625" style="45" customWidth="1"/>
    <col min="8207" max="8207" width="9.28515625" style="45" customWidth="1"/>
    <col min="8208" max="8208" width="9.42578125" style="45" customWidth="1"/>
    <col min="8209" max="8209" width="9.7109375" style="45" customWidth="1"/>
    <col min="8210" max="8210" width="9.5703125" style="45" customWidth="1"/>
    <col min="8211" max="8211" width="9.28515625" style="45" customWidth="1"/>
    <col min="8212" max="8212" width="8.5703125" style="45" customWidth="1"/>
    <col min="8213" max="8213" width="8.85546875" style="45" customWidth="1"/>
    <col min="8214" max="8214" width="9.7109375" style="45" customWidth="1"/>
    <col min="8215" max="8215" width="8.7109375" style="45" customWidth="1"/>
    <col min="8216" max="8216" width="13.5703125" style="45" customWidth="1"/>
    <col min="8217" max="8217" width="16.28515625" style="45" customWidth="1"/>
    <col min="8218" max="8235" width="9.42578125" style="45" customWidth="1"/>
    <col min="8236" max="8239" width="10.28515625" style="45" customWidth="1"/>
    <col min="8240" max="8240" width="9.140625" style="45" customWidth="1"/>
    <col min="8241" max="8260" width="0" style="45" hidden="1" customWidth="1"/>
    <col min="8261" max="8270" width="11.42578125" style="45" customWidth="1"/>
    <col min="8271" max="8275" width="10.28515625" style="45" customWidth="1"/>
    <col min="8276" max="8284" width="9.42578125" style="45" customWidth="1"/>
    <col min="8285" max="8448" width="11.42578125" style="45"/>
    <col min="8449" max="8449" width="35.42578125" style="45" customWidth="1"/>
    <col min="8450" max="8450" width="23.5703125" style="45" customWidth="1"/>
    <col min="8451" max="8451" width="15" style="45" customWidth="1"/>
    <col min="8452" max="8452" width="15.7109375" style="45" customWidth="1"/>
    <col min="8453" max="8453" width="13.42578125" style="45" customWidth="1"/>
    <col min="8454" max="8454" width="13.5703125" style="45" customWidth="1"/>
    <col min="8455" max="8455" width="14.7109375" style="45" customWidth="1"/>
    <col min="8456" max="8456" width="13.85546875" style="45" customWidth="1"/>
    <col min="8457" max="8457" width="12.5703125" style="45" customWidth="1"/>
    <col min="8458" max="8458" width="11.85546875" style="45" customWidth="1"/>
    <col min="8459" max="8459" width="10.28515625" style="45" customWidth="1"/>
    <col min="8460" max="8460" width="9.28515625" style="45" customWidth="1"/>
    <col min="8461" max="8461" width="9.42578125" style="45" customWidth="1"/>
    <col min="8462" max="8462" width="9.140625" style="45" customWidth="1"/>
    <col min="8463" max="8463" width="9.28515625" style="45" customWidth="1"/>
    <col min="8464" max="8464" width="9.42578125" style="45" customWidth="1"/>
    <col min="8465" max="8465" width="9.7109375" style="45" customWidth="1"/>
    <col min="8466" max="8466" width="9.5703125" style="45" customWidth="1"/>
    <col min="8467" max="8467" width="9.28515625" style="45" customWidth="1"/>
    <col min="8468" max="8468" width="8.5703125" style="45" customWidth="1"/>
    <col min="8469" max="8469" width="8.85546875" style="45" customWidth="1"/>
    <col min="8470" max="8470" width="9.7109375" style="45" customWidth="1"/>
    <col min="8471" max="8471" width="8.7109375" style="45" customWidth="1"/>
    <col min="8472" max="8472" width="13.5703125" style="45" customWidth="1"/>
    <col min="8473" max="8473" width="16.28515625" style="45" customWidth="1"/>
    <col min="8474" max="8491" width="9.42578125" style="45" customWidth="1"/>
    <col min="8492" max="8495" width="10.28515625" style="45" customWidth="1"/>
    <col min="8496" max="8496" width="9.140625" style="45" customWidth="1"/>
    <col min="8497" max="8516" width="0" style="45" hidden="1" customWidth="1"/>
    <col min="8517" max="8526" width="11.42578125" style="45" customWidth="1"/>
    <col min="8527" max="8531" width="10.28515625" style="45" customWidth="1"/>
    <col min="8532" max="8540" width="9.42578125" style="45" customWidth="1"/>
    <col min="8541" max="8704" width="11.42578125" style="45"/>
    <col min="8705" max="8705" width="35.42578125" style="45" customWidth="1"/>
    <col min="8706" max="8706" width="23.5703125" style="45" customWidth="1"/>
    <col min="8707" max="8707" width="15" style="45" customWidth="1"/>
    <col min="8708" max="8708" width="15.7109375" style="45" customWidth="1"/>
    <col min="8709" max="8709" width="13.42578125" style="45" customWidth="1"/>
    <col min="8710" max="8710" width="13.5703125" style="45" customWidth="1"/>
    <col min="8711" max="8711" width="14.7109375" style="45" customWidth="1"/>
    <col min="8712" max="8712" width="13.85546875" style="45" customWidth="1"/>
    <col min="8713" max="8713" width="12.5703125" style="45" customWidth="1"/>
    <col min="8714" max="8714" width="11.85546875" style="45" customWidth="1"/>
    <col min="8715" max="8715" width="10.28515625" style="45" customWidth="1"/>
    <col min="8716" max="8716" width="9.28515625" style="45" customWidth="1"/>
    <col min="8717" max="8717" width="9.42578125" style="45" customWidth="1"/>
    <col min="8718" max="8718" width="9.140625" style="45" customWidth="1"/>
    <col min="8719" max="8719" width="9.28515625" style="45" customWidth="1"/>
    <col min="8720" max="8720" width="9.42578125" style="45" customWidth="1"/>
    <col min="8721" max="8721" width="9.7109375" style="45" customWidth="1"/>
    <col min="8722" max="8722" width="9.5703125" style="45" customWidth="1"/>
    <col min="8723" max="8723" width="9.28515625" style="45" customWidth="1"/>
    <col min="8724" max="8724" width="8.5703125" style="45" customWidth="1"/>
    <col min="8725" max="8725" width="8.85546875" style="45" customWidth="1"/>
    <col min="8726" max="8726" width="9.7109375" style="45" customWidth="1"/>
    <col min="8727" max="8727" width="8.7109375" style="45" customWidth="1"/>
    <col min="8728" max="8728" width="13.5703125" style="45" customWidth="1"/>
    <col min="8729" max="8729" width="16.28515625" style="45" customWidth="1"/>
    <col min="8730" max="8747" width="9.42578125" style="45" customWidth="1"/>
    <col min="8748" max="8751" width="10.28515625" style="45" customWidth="1"/>
    <col min="8752" max="8752" width="9.140625" style="45" customWidth="1"/>
    <col min="8753" max="8772" width="0" style="45" hidden="1" customWidth="1"/>
    <col min="8773" max="8782" width="11.42578125" style="45" customWidth="1"/>
    <col min="8783" max="8787" width="10.28515625" style="45" customWidth="1"/>
    <col min="8788" max="8796" width="9.42578125" style="45" customWidth="1"/>
    <col min="8797" max="8960" width="11.42578125" style="45"/>
    <col min="8961" max="8961" width="35.42578125" style="45" customWidth="1"/>
    <col min="8962" max="8962" width="23.5703125" style="45" customWidth="1"/>
    <col min="8963" max="8963" width="15" style="45" customWidth="1"/>
    <col min="8964" max="8964" width="15.7109375" style="45" customWidth="1"/>
    <col min="8965" max="8965" width="13.42578125" style="45" customWidth="1"/>
    <col min="8966" max="8966" width="13.5703125" style="45" customWidth="1"/>
    <col min="8967" max="8967" width="14.7109375" style="45" customWidth="1"/>
    <col min="8968" max="8968" width="13.85546875" style="45" customWidth="1"/>
    <col min="8969" max="8969" width="12.5703125" style="45" customWidth="1"/>
    <col min="8970" max="8970" width="11.85546875" style="45" customWidth="1"/>
    <col min="8971" max="8971" width="10.28515625" style="45" customWidth="1"/>
    <col min="8972" max="8972" width="9.28515625" style="45" customWidth="1"/>
    <col min="8973" max="8973" width="9.42578125" style="45" customWidth="1"/>
    <col min="8974" max="8974" width="9.140625" style="45" customWidth="1"/>
    <col min="8975" max="8975" width="9.28515625" style="45" customWidth="1"/>
    <col min="8976" max="8976" width="9.42578125" style="45" customWidth="1"/>
    <col min="8977" max="8977" width="9.7109375" style="45" customWidth="1"/>
    <col min="8978" max="8978" width="9.5703125" style="45" customWidth="1"/>
    <col min="8979" max="8979" width="9.28515625" style="45" customWidth="1"/>
    <col min="8980" max="8980" width="8.5703125" style="45" customWidth="1"/>
    <col min="8981" max="8981" width="8.85546875" style="45" customWidth="1"/>
    <col min="8982" max="8982" width="9.7109375" style="45" customWidth="1"/>
    <col min="8983" max="8983" width="8.7109375" style="45" customWidth="1"/>
    <col min="8984" max="8984" width="13.5703125" style="45" customWidth="1"/>
    <col min="8985" max="8985" width="16.28515625" style="45" customWidth="1"/>
    <col min="8986" max="9003" width="9.42578125" style="45" customWidth="1"/>
    <col min="9004" max="9007" width="10.28515625" style="45" customWidth="1"/>
    <col min="9008" max="9008" width="9.140625" style="45" customWidth="1"/>
    <col min="9009" max="9028" width="0" style="45" hidden="1" customWidth="1"/>
    <col min="9029" max="9038" width="11.42578125" style="45" customWidth="1"/>
    <col min="9039" max="9043" width="10.28515625" style="45" customWidth="1"/>
    <col min="9044" max="9052" width="9.42578125" style="45" customWidth="1"/>
    <col min="9053" max="9216" width="11.42578125" style="45"/>
    <col min="9217" max="9217" width="35.42578125" style="45" customWidth="1"/>
    <col min="9218" max="9218" width="23.5703125" style="45" customWidth="1"/>
    <col min="9219" max="9219" width="15" style="45" customWidth="1"/>
    <col min="9220" max="9220" width="15.7109375" style="45" customWidth="1"/>
    <col min="9221" max="9221" width="13.42578125" style="45" customWidth="1"/>
    <col min="9222" max="9222" width="13.5703125" style="45" customWidth="1"/>
    <col min="9223" max="9223" width="14.7109375" style="45" customWidth="1"/>
    <col min="9224" max="9224" width="13.85546875" style="45" customWidth="1"/>
    <col min="9225" max="9225" width="12.5703125" style="45" customWidth="1"/>
    <col min="9226" max="9226" width="11.85546875" style="45" customWidth="1"/>
    <col min="9227" max="9227" width="10.28515625" style="45" customWidth="1"/>
    <col min="9228" max="9228" width="9.28515625" style="45" customWidth="1"/>
    <col min="9229" max="9229" width="9.42578125" style="45" customWidth="1"/>
    <col min="9230" max="9230" width="9.140625" style="45" customWidth="1"/>
    <col min="9231" max="9231" width="9.28515625" style="45" customWidth="1"/>
    <col min="9232" max="9232" width="9.42578125" style="45" customWidth="1"/>
    <col min="9233" max="9233" width="9.7109375" style="45" customWidth="1"/>
    <col min="9234" max="9234" width="9.5703125" style="45" customWidth="1"/>
    <col min="9235" max="9235" width="9.28515625" style="45" customWidth="1"/>
    <col min="9236" max="9236" width="8.5703125" style="45" customWidth="1"/>
    <col min="9237" max="9237" width="8.85546875" style="45" customWidth="1"/>
    <col min="9238" max="9238" width="9.7109375" style="45" customWidth="1"/>
    <col min="9239" max="9239" width="8.7109375" style="45" customWidth="1"/>
    <col min="9240" max="9240" width="13.5703125" style="45" customWidth="1"/>
    <col min="9241" max="9241" width="16.28515625" style="45" customWidth="1"/>
    <col min="9242" max="9259" width="9.42578125" style="45" customWidth="1"/>
    <col min="9260" max="9263" width="10.28515625" style="45" customWidth="1"/>
    <col min="9264" max="9264" width="9.140625" style="45" customWidth="1"/>
    <col min="9265" max="9284" width="0" style="45" hidden="1" customWidth="1"/>
    <col min="9285" max="9294" width="11.42578125" style="45" customWidth="1"/>
    <col min="9295" max="9299" width="10.28515625" style="45" customWidth="1"/>
    <col min="9300" max="9308" width="9.42578125" style="45" customWidth="1"/>
    <col min="9309" max="9472" width="11.42578125" style="45"/>
    <col min="9473" max="9473" width="35.42578125" style="45" customWidth="1"/>
    <col min="9474" max="9474" width="23.5703125" style="45" customWidth="1"/>
    <col min="9475" max="9475" width="15" style="45" customWidth="1"/>
    <col min="9476" max="9476" width="15.7109375" style="45" customWidth="1"/>
    <col min="9477" max="9477" width="13.42578125" style="45" customWidth="1"/>
    <col min="9478" max="9478" width="13.5703125" style="45" customWidth="1"/>
    <col min="9479" max="9479" width="14.7109375" style="45" customWidth="1"/>
    <col min="9480" max="9480" width="13.85546875" style="45" customWidth="1"/>
    <col min="9481" max="9481" width="12.5703125" style="45" customWidth="1"/>
    <col min="9482" max="9482" width="11.85546875" style="45" customWidth="1"/>
    <col min="9483" max="9483" width="10.28515625" style="45" customWidth="1"/>
    <col min="9484" max="9484" width="9.28515625" style="45" customWidth="1"/>
    <col min="9485" max="9485" width="9.42578125" style="45" customWidth="1"/>
    <col min="9486" max="9486" width="9.140625" style="45" customWidth="1"/>
    <col min="9487" max="9487" width="9.28515625" style="45" customWidth="1"/>
    <col min="9488" max="9488" width="9.42578125" style="45" customWidth="1"/>
    <col min="9489" max="9489" width="9.7109375" style="45" customWidth="1"/>
    <col min="9490" max="9490" width="9.5703125" style="45" customWidth="1"/>
    <col min="9491" max="9491" width="9.28515625" style="45" customWidth="1"/>
    <col min="9492" max="9492" width="8.5703125" style="45" customWidth="1"/>
    <col min="9493" max="9493" width="8.85546875" style="45" customWidth="1"/>
    <col min="9494" max="9494" width="9.7109375" style="45" customWidth="1"/>
    <col min="9495" max="9495" width="8.7109375" style="45" customWidth="1"/>
    <col min="9496" max="9496" width="13.5703125" style="45" customWidth="1"/>
    <col min="9497" max="9497" width="16.28515625" style="45" customWidth="1"/>
    <col min="9498" max="9515" width="9.42578125" style="45" customWidth="1"/>
    <col min="9516" max="9519" width="10.28515625" style="45" customWidth="1"/>
    <col min="9520" max="9520" width="9.140625" style="45" customWidth="1"/>
    <col min="9521" max="9540" width="0" style="45" hidden="1" customWidth="1"/>
    <col min="9541" max="9550" width="11.42578125" style="45" customWidth="1"/>
    <col min="9551" max="9555" width="10.28515625" style="45" customWidth="1"/>
    <col min="9556" max="9564" width="9.42578125" style="45" customWidth="1"/>
    <col min="9565" max="9728" width="11.42578125" style="45"/>
    <col min="9729" max="9729" width="35.42578125" style="45" customWidth="1"/>
    <col min="9730" max="9730" width="23.5703125" style="45" customWidth="1"/>
    <col min="9731" max="9731" width="15" style="45" customWidth="1"/>
    <col min="9732" max="9732" width="15.7109375" style="45" customWidth="1"/>
    <col min="9733" max="9733" width="13.42578125" style="45" customWidth="1"/>
    <col min="9734" max="9734" width="13.5703125" style="45" customWidth="1"/>
    <col min="9735" max="9735" width="14.7109375" style="45" customWidth="1"/>
    <col min="9736" max="9736" width="13.85546875" style="45" customWidth="1"/>
    <col min="9737" max="9737" width="12.5703125" style="45" customWidth="1"/>
    <col min="9738" max="9738" width="11.85546875" style="45" customWidth="1"/>
    <col min="9739" max="9739" width="10.28515625" style="45" customWidth="1"/>
    <col min="9740" max="9740" width="9.28515625" style="45" customWidth="1"/>
    <col min="9741" max="9741" width="9.42578125" style="45" customWidth="1"/>
    <col min="9742" max="9742" width="9.140625" style="45" customWidth="1"/>
    <col min="9743" max="9743" width="9.28515625" style="45" customWidth="1"/>
    <col min="9744" max="9744" width="9.42578125" style="45" customWidth="1"/>
    <col min="9745" max="9745" width="9.7109375" style="45" customWidth="1"/>
    <col min="9746" max="9746" width="9.5703125" style="45" customWidth="1"/>
    <col min="9747" max="9747" width="9.28515625" style="45" customWidth="1"/>
    <col min="9748" max="9748" width="8.5703125" style="45" customWidth="1"/>
    <col min="9749" max="9749" width="8.85546875" style="45" customWidth="1"/>
    <col min="9750" max="9750" width="9.7109375" style="45" customWidth="1"/>
    <col min="9751" max="9751" width="8.7109375" style="45" customWidth="1"/>
    <col min="9752" max="9752" width="13.5703125" style="45" customWidth="1"/>
    <col min="9753" max="9753" width="16.28515625" style="45" customWidth="1"/>
    <col min="9754" max="9771" width="9.42578125" style="45" customWidth="1"/>
    <col min="9772" max="9775" width="10.28515625" style="45" customWidth="1"/>
    <col min="9776" max="9776" width="9.140625" style="45" customWidth="1"/>
    <col min="9777" max="9796" width="0" style="45" hidden="1" customWidth="1"/>
    <col min="9797" max="9806" width="11.42578125" style="45" customWidth="1"/>
    <col min="9807" max="9811" width="10.28515625" style="45" customWidth="1"/>
    <col min="9812" max="9820" width="9.42578125" style="45" customWidth="1"/>
    <col min="9821" max="9984" width="11.42578125" style="45"/>
    <col min="9985" max="9985" width="35.42578125" style="45" customWidth="1"/>
    <col min="9986" max="9986" width="23.5703125" style="45" customWidth="1"/>
    <col min="9987" max="9987" width="15" style="45" customWidth="1"/>
    <col min="9988" max="9988" width="15.7109375" style="45" customWidth="1"/>
    <col min="9989" max="9989" width="13.42578125" style="45" customWidth="1"/>
    <col min="9990" max="9990" width="13.5703125" style="45" customWidth="1"/>
    <col min="9991" max="9991" width="14.7109375" style="45" customWidth="1"/>
    <col min="9992" max="9992" width="13.85546875" style="45" customWidth="1"/>
    <col min="9993" max="9993" width="12.5703125" style="45" customWidth="1"/>
    <col min="9994" max="9994" width="11.85546875" style="45" customWidth="1"/>
    <col min="9995" max="9995" width="10.28515625" style="45" customWidth="1"/>
    <col min="9996" max="9996" width="9.28515625" style="45" customWidth="1"/>
    <col min="9997" max="9997" width="9.42578125" style="45" customWidth="1"/>
    <col min="9998" max="9998" width="9.140625" style="45" customWidth="1"/>
    <col min="9999" max="9999" width="9.28515625" style="45" customWidth="1"/>
    <col min="10000" max="10000" width="9.42578125" style="45" customWidth="1"/>
    <col min="10001" max="10001" width="9.7109375" style="45" customWidth="1"/>
    <col min="10002" max="10002" width="9.5703125" style="45" customWidth="1"/>
    <col min="10003" max="10003" width="9.28515625" style="45" customWidth="1"/>
    <col min="10004" max="10004" width="8.5703125" style="45" customWidth="1"/>
    <col min="10005" max="10005" width="8.85546875" style="45" customWidth="1"/>
    <col min="10006" max="10006" width="9.7109375" style="45" customWidth="1"/>
    <col min="10007" max="10007" width="8.7109375" style="45" customWidth="1"/>
    <col min="10008" max="10008" width="13.5703125" style="45" customWidth="1"/>
    <col min="10009" max="10009" width="16.28515625" style="45" customWidth="1"/>
    <col min="10010" max="10027" width="9.42578125" style="45" customWidth="1"/>
    <col min="10028" max="10031" width="10.28515625" style="45" customWidth="1"/>
    <col min="10032" max="10032" width="9.140625" style="45" customWidth="1"/>
    <col min="10033" max="10052" width="0" style="45" hidden="1" customWidth="1"/>
    <col min="10053" max="10062" width="11.42578125" style="45" customWidth="1"/>
    <col min="10063" max="10067" width="10.28515625" style="45" customWidth="1"/>
    <col min="10068" max="10076" width="9.42578125" style="45" customWidth="1"/>
    <col min="10077" max="10240" width="11.42578125" style="45"/>
    <col min="10241" max="10241" width="35.42578125" style="45" customWidth="1"/>
    <col min="10242" max="10242" width="23.5703125" style="45" customWidth="1"/>
    <col min="10243" max="10243" width="15" style="45" customWidth="1"/>
    <col min="10244" max="10244" width="15.7109375" style="45" customWidth="1"/>
    <col min="10245" max="10245" width="13.42578125" style="45" customWidth="1"/>
    <col min="10246" max="10246" width="13.5703125" style="45" customWidth="1"/>
    <col min="10247" max="10247" width="14.7109375" style="45" customWidth="1"/>
    <col min="10248" max="10248" width="13.85546875" style="45" customWidth="1"/>
    <col min="10249" max="10249" width="12.5703125" style="45" customWidth="1"/>
    <col min="10250" max="10250" width="11.85546875" style="45" customWidth="1"/>
    <col min="10251" max="10251" width="10.28515625" style="45" customWidth="1"/>
    <col min="10252" max="10252" width="9.28515625" style="45" customWidth="1"/>
    <col min="10253" max="10253" width="9.42578125" style="45" customWidth="1"/>
    <col min="10254" max="10254" width="9.140625" style="45" customWidth="1"/>
    <col min="10255" max="10255" width="9.28515625" style="45" customWidth="1"/>
    <col min="10256" max="10256" width="9.42578125" style="45" customWidth="1"/>
    <col min="10257" max="10257" width="9.7109375" style="45" customWidth="1"/>
    <col min="10258" max="10258" width="9.5703125" style="45" customWidth="1"/>
    <col min="10259" max="10259" width="9.28515625" style="45" customWidth="1"/>
    <col min="10260" max="10260" width="8.5703125" style="45" customWidth="1"/>
    <col min="10261" max="10261" width="8.85546875" style="45" customWidth="1"/>
    <col min="10262" max="10262" width="9.7109375" style="45" customWidth="1"/>
    <col min="10263" max="10263" width="8.7109375" style="45" customWidth="1"/>
    <col min="10264" max="10264" width="13.5703125" style="45" customWidth="1"/>
    <col min="10265" max="10265" width="16.28515625" style="45" customWidth="1"/>
    <col min="10266" max="10283" width="9.42578125" style="45" customWidth="1"/>
    <col min="10284" max="10287" width="10.28515625" style="45" customWidth="1"/>
    <col min="10288" max="10288" width="9.140625" style="45" customWidth="1"/>
    <col min="10289" max="10308" width="0" style="45" hidden="1" customWidth="1"/>
    <col min="10309" max="10318" width="11.42578125" style="45" customWidth="1"/>
    <col min="10319" max="10323" width="10.28515625" style="45" customWidth="1"/>
    <col min="10324" max="10332" width="9.42578125" style="45" customWidth="1"/>
    <col min="10333" max="10496" width="11.42578125" style="45"/>
    <col min="10497" max="10497" width="35.42578125" style="45" customWidth="1"/>
    <col min="10498" max="10498" width="23.5703125" style="45" customWidth="1"/>
    <col min="10499" max="10499" width="15" style="45" customWidth="1"/>
    <col min="10500" max="10500" width="15.7109375" style="45" customWidth="1"/>
    <col min="10501" max="10501" width="13.42578125" style="45" customWidth="1"/>
    <col min="10502" max="10502" width="13.5703125" style="45" customWidth="1"/>
    <col min="10503" max="10503" width="14.7109375" style="45" customWidth="1"/>
    <col min="10504" max="10504" width="13.85546875" style="45" customWidth="1"/>
    <col min="10505" max="10505" width="12.5703125" style="45" customWidth="1"/>
    <col min="10506" max="10506" width="11.85546875" style="45" customWidth="1"/>
    <col min="10507" max="10507" width="10.28515625" style="45" customWidth="1"/>
    <col min="10508" max="10508" width="9.28515625" style="45" customWidth="1"/>
    <col min="10509" max="10509" width="9.42578125" style="45" customWidth="1"/>
    <col min="10510" max="10510" width="9.140625" style="45" customWidth="1"/>
    <col min="10511" max="10511" width="9.28515625" style="45" customWidth="1"/>
    <col min="10512" max="10512" width="9.42578125" style="45" customWidth="1"/>
    <col min="10513" max="10513" width="9.7109375" style="45" customWidth="1"/>
    <col min="10514" max="10514" width="9.5703125" style="45" customWidth="1"/>
    <col min="10515" max="10515" width="9.28515625" style="45" customWidth="1"/>
    <col min="10516" max="10516" width="8.5703125" style="45" customWidth="1"/>
    <col min="10517" max="10517" width="8.85546875" style="45" customWidth="1"/>
    <col min="10518" max="10518" width="9.7109375" style="45" customWidth="1"/>
    <col min="10519" max="10519" width="8.7109375" style="45" customWidth="1"/>
    <col min="10520" max="10520" width="13.5703125" style="45" customWidth="1"/>
    <col min="10521" max="10521" width="16.28515625" style="45" customWidth="1"/>
    <col min="10522" max="10539" width="9.42578125" style="45" customWidth="1"/>
    <col min="10540" max="10543" width="10.28515625" style="45" customWidth="1"/>
    <col min="10544" max="10544" width="9.140625" style="45" customWidth="1"/>
    <col min="10545" max="10564" width="0" style="45" hidden="1" customWidth="1"/>
    <col min="10565" max="10574" width="11.42578125" style="45" customWidth="1"/>
    <col min="10575" max="10579" width="10.28515625" style="45" customWidth="1"/>
    <col min="10580" max="10588" width="9.42578125" style="45" customWidth="1"/>
    <col min="10589" max="10752" width="11.42578125" style="45"/>
    <col min="10753" max="10753" width="35.42578125" style="45" customWidth="1"/>
    <col min="10754" max="10754" width="23.5703125" style="45" customWidth="1"/>
    <col min="10755" max="10755" width="15" style="45" customWidth="1"/>
    <col min="10756" max="10756" width="15.7109375" style="45" customWidth="1"/>
    <col min="10757" max="10757" width="13.42578125" style="45" customWidth="1"/>
    <col min="10758" max="10758" width="13.5703125" style="45" customWidth="1"/>
    <col min="10759" max="10759" width="14.7109375" style="45" customWidth="1"/>
    <col min="10760" max="10760" width="13.85546875" style="45" customWidth="1"/>
    <col min="10761" max="10761" width="12.5703125" style="45" customWidth="1"/>
    <col min="10762" max="10762" width="11.85546875" style="45" customWidth="1"/>
    <col min="10763" max="10763" width="10.28515625" style="45" customWidth="1"/>
    <col min="10764" max="10764" width="9.28515625" style="45" customWidth="1"/>
    <col min="10765" max="10765" width="9.42578125" style="45" customWidth="1"/>
    <col min="10766" max="10766" width="9.140625" style="45" customWidth="1"/>
    <col min="10767" max="10767" width="9.28515625" style="45" customWidth="1"/>
    <col min="10768" max="10768" width="9.42578125" style="45" customWidth="1"/>
    <col min="10769" max="10769" width="9.7109375" style="45" customWidth="1"/>
    <col min="10770" max="10770" width="9.5703125" style="45" customWidth="1"/>
    <col min="10771" max="10771" width="9.28515625" style="45" customWidth="1"/>
    <col min="10772" max="10772" width="8.5703125" style="45" customWidth="1"/>
    <col min="10773" max="10773" width="8.85546875" style="45" customWidth="1"/>
    <col min="10774" max="10774" width="9.7109375" style="45" customWidth="1"/>
    <col min="10775" max="10775" width="8.7109375" style="45" customWidth="1"/>
    <col min="10776" max="10776" width="13.5703125" style="45" customWidth="1"/>
    <col min="10777" max="10777" width="16.28515625" style="45" customWidth="1"/>
    <col min="10778" max="10795" width="9.42578125" style="45" customWidth="1"/>
    <col min="10796" max="10799" width="10.28515625" style="45" customWidth="1"/>
    <col min="10800" max="10800" width="9.140625" style="45" customWidth="1"/>
    <col min="10801" max="10820" width="0" style="45" hidden="1" customWidth="1"/>
    <col min="10821" max="10830" width="11.42578125" style="45" customWidth="1"/>
    <col min="10831" max="10835" width="10.28515625" style="45" customWidth="1"/>
    <col min="10836" max="10844" width="9.42578125" style="45" customWidth="1"/>
    <col min="10845" max="11008" width="11.42578125" style="45"/>
    <col min="11009" max="11009" width="35.42578125" style="45" customWidth="1"/>
    <col min="11010" max="11010" width="23.5703125" style="45" customWidth="1"/>
    <col min="11011" max="11011" width="15" style="45" customWidth="1"/>
    <col min="11012" max="11012" width="15.7109375" style="45" customWidth="1"/>
    <col min="11013" max="11013" width="13.42578125" style="45" customWidth="1"/>
    <col min="11014" max="11014" width="13.5703125" style="45" customWidth="1"/>
    <col min="11015" max="11015" width="14.7109375" style="45" customWidth="1"/>
    <col min="11016" max="11016" width="13.85546875" style="45" customWidth="1"/>
    <col min="11017" max="11017" width="12.5703125" style="45" customWidth="1"/>
    <col min="11018" max="11018" width="11.85546875" style="45" customWidth="1"/>
    <col min="11019" max="11019" width="10.28515625" style="45" customWidth="1"/>
    <col min="11020" max="11020" width="9.28515625" style="45" customWidth="1"/>
    <col min="11021" max="11021" width="9.42578125" style="45" customWidth="1"/>
    <col min="11022" max="11022" width="9.140625" style="45" customWidth="1"/>
    <col min="11023" max="11023" width="9.28515625" style="45" customWidth="1"/>
    <col min="11024" max="11024" width="9.42578125" style="45" customWidth="1"/>
    <col min="11025" max="11025" width="9.7109375" style="45" customWidth="1"/>
    <col min="11026" max="11026" width="9.5703125" style="45" customWidth="1"/>
    <col min="11027" max="11027" width="9.28515625" style="45" customWidth="1"/>
    <col min="11028" max="11028" width="8.5703125" style="45" customWidth="1"/>
    <col min="11029" max="11029" width="8.85546875" style="45" customWidth="1"/>
    <col min="11030" max="11030" width="9.7109375" style="45" customWidth="1"/>
    <col min="11031" max="11031" width="8.7109375" style="45" customWidth="1"/>
    <col min="11032" max="11032" width="13.5703125" style="45" customWidth="1"/>
    <col min="11033" max="11033" width="16.28515625" style="45" customWidth="1"/>
    <col min="11034" max="11051" width="9.42578125" style="45" customWidth="1"/>
    <col min="11052" max="11055" width="10.28515625" style="45" customWidth="1"/>
    <col min="11056" max="11056" width="9.140625" style="45" customWidth="1"/>
    <col min="11057" max="11076" width="0" style="45" hidden="1" customWidth="1"/>
    <col min="11077" max="11086" width="11.42578125" style="45" customWidth="1"/>
    <col min="11087" max="11091" width="10.28515625" style="45" customWidth="1"/>
    <col min="11092" max="11100" width="9.42578125" style="45" customWidth="1"/>
    <col min="11101" max="11264" width="11.42578125" style="45"/>
    <col min="11265" max="11265" width="35.42578125" style="45" customWidth="1"/>
    <col min="11266" max="11266" width="23.5703125" style="45" customWidth="1"/>
    <col min="11267" max="11267" width="15" style="45" customWidth="1"/>
    <col min="11268" max="11268" width="15.7109375" style="45" customWidth="1"/>
    <col min="11269" max="11269" width="13.42578125" style="45" customWidth="1"/>
    <col min="11270" max="11270" width="13.5703125" style="45" customWidth="1"/>
    <col min="11271" max="11271" width="14.7109375" style="45" customWidth="1"/>
    <col min="11272" max="11272" width="13.85546875" style="45" customWidth="1"/>
    <col min="11273" max="11273" width="12.5703125" style="45" customWidth="1"/>
    <col min="11274" max="11274" width="11.85546875" style="45" customWidth="1"/>
    <col min="11275" max="11275" width="10.28515625" style="45" customWidth="1"/>
    <col min="11276" max="11276" width="9.28515625" style="45" customWidth="1"/>
    <col min="11277" max="11277" width="9.42578125" style="45" customWidth="1"/>
    <col min="11278" max="11278" width="9.140625" style="45" customWidth="1"/>
    <col min="11279" max="11279" width="9.28515625" style="45" customWidth="1"/>
    <col min="11280" max="11280" width="9.42578125" style="45" customWidth="1"/>
    <col min="11281" max="11281" width="9.7109375" style="45" customWidth="1"/>
    <col min="11282" max="11282" width="9.5703125" style="45" customWidth="1"/>
    <col min="11283" max="11283" width="9.28515625" style="45" customWidth="1"/>
    <col min="11284" max="11284" width="8.5703125" style="45" customWidth="1"/>
    <col min="11285" max="11285" width="8.85546875" style="45" customWidth="1"/>
    <col min="11286" max="11286" width="9.7109375" style="45" customWidth="1"/>
    <col min="11287" max="11287" width="8.7109375" style="45" customWidth="1"/>
    <col min="11288" max="11288" width="13.5703125" style="45" customWidth="1"/>
    <col min="11289" max="11289" width="16.28515625" style="45" customWidth="1"/>
    <col min="11290" max="11307" width="9.42578125" style="45" customWidth="1"/>
    <col min="11308" max="11311" width="10.28515625" style="45" customWidth="1"/>
    <col min="11312" max="11312" width="9.140625" style="45" customWidth="1"/>
    <col min="11313" max="11332" width="0" style="45" hidden="1" customWidth="1"/>
    <col min="11333" max="11342" width="11.42578125" style="45" customWidth="1"/>
    <col min="11343" max="11347" width="10.28515625" style="45" customWidth="1"/>
    <col min="11348" max="11356" width="9.42578125" style="45" customWidth="1"/>
    <col min="11357" max="11520" width="11.42578125" style="45"/>
    <col min="11521" max="11521" width="35.42578125" style="45" customWidth="1"/>
    <col min="11522" max="11522" width="23.5703125" style="45" customWidth="1"/>
    <col min="11523" max="11523" width="15" style="45" customWidth="1"/>
    <col min="11524" max="11524" width="15.7109375" style="45" customWidth="1"/>
    <col min="11525" max="11525" width="13.42578125" style="45" customWidth="1"/>
    <col min="11526" max="11526" width="13.5703125" style="45" customWidth="1"/>
    <col min="11527" max="11527" width="14.7109375" style="45" customWidth="1"/>
    <col min="11528" max="11528" width="13.85546875" style="45" customWidth="1"/>
    <col min="11529" max="11529" width="12.5703125" style="45" customWidth="1"/>
    <col min="11530" max="11530" width="11.85546875" style="45" customWidth="1"/>
    <col min="11531" max="11531" width="10.28515625" style="45" customWidth="1"/>
    <col min="11532" max="11532" width="9.28515625" style="45" customWidth="1"/>
    <col min="11533" max="11533" width="9.42578125" style="45" customWidth="1"/>
    <col min="11534" max="11534" width="9.140625" style="45" customWidth="1"/>
    <col min="11535" max="11535" width="9.28515625" style="45" customWidth="1"/>
    <col min="11536" max="11536" width="9.42578125" style="45" customWidth="1"/>
    <col min="11537" max="11537" width="9.7109375" style="45" customWidth="1"/>
    <col min="11538" max="11538" width="9.5703125" style="45" customWidth="1"/>
    <col min="11539" max="11539" width="9.28515625" style="45" customWidth="1"/>
    <col min="11540" max="11540" width="8.5703125" style="45" customWidth="1"/>
    <col min="11541" max="11541" width="8.85546875" style="45" customWidth="1"/>
    <col min="11542" max="11542" width="9.7109375" style="45" customWidth="1"/>
    <col min="11543" max="11543" width="8.7109375" style="45" customWidth="1"/>
    <col min="11544" max="11544" width="13.5703125" style="45" customWidth="1"/>
    <col min="11545" max="11545" width="16.28515625" style="45" customWidth="1"/>
    <col min="11546" max="11563" width="9.42578125" style="45" customWidth="1"/>
    <col min="11564" max="11567" width="10.28515625" style="45" customWidth="1"/>
    <col min="11568" max="11568" width="9.140625" style="45" customWidth="1"/>
    <col min="11569" max="11588" width="0" style="45" hidden="1" customWidth="1"/>
    <col min="11589" max="11598" width="11.42578125" style="45" customWidth="1"/>
    <col min="11599" max="11603" width="10.28515625" style="45" customWidth="1"/>
    <col min="11604" max="11612" width="9.42578125" style="45" customWidth="1"/>
    <col min="11613" max="11776" width="11.42578125" style="45"/>
    <col min="11777" max="11777" width="35.42578125" style="45" customWidth="1"/>
    <col min="11778" max="11778" width="23.5703125" style="45" customWidth="1"/>
    <col min="11779" max="11779" width="15" style="45" customWidth="1"/>
    <col min="11780" max="11780" width="15.7109375" style="45" customWidth="1"/>
    <col min="11781" max="11781" width="13.42578125" style="45" customWidth="1"/>
    <col min="11782" max="11782" width="13.5703125" style="45" customWidth="1"/>
    <col min="11783" max="11783" width="14.7109375" style="45" customWidth="1"/>
    <col min="11784" max="11784" width="13.85546875" style="45" customWidth="1"/>
    <col min="11785" max="11785" width="12.5703125" style="45" customWidth="1"/>
    <col min="11786" max="11786" width="11.85546875" style="45" customWidth="1"/>
    <col min="11787" max="11787" width="10.28515625" style="45" customWidth="1"/>
    <col min="11788" max="11788" width="9.28515625" style="45" customWidth="1"/>
    <col min="11789" max="11789" width="9.42578125" style="45" customWidth="1"/>
    <col min="11790" max="11790" width="9.140625" style="45" customWidth="1"/>
    <col min="11791" max="11791" width="9.28515625" style="45" customWidth="1"/>
    <col min="11792" max="11792" width="9.42578125" style="45" customWidth="1"/>
    <col min="11793" max="11793" width="9.7109375" style="45" customWidth="1"/>
    <col min="11794" max="11794" width="9.5703125" style="45" customWidth="1"/>
    <col min="11795" max="11795" width="9.28515625" style="45" customWidth="1"/>
    <col min="11796" max="11796" width="8.5703125" style="45" customWidth="1"/>
    <col min="11797" max="11797" width="8.85546875" style="45" customWidth="1"/>
    <col min="11798" max="11798" width="9.7109375" style="45" customWidth="1"/>
    <col min="11799" max="11799" width="8.7109375" style="45" customWidth="1"/>
    <col min="11800" max="11800" width="13.5703125" style="45" customWidth="1"/>
    <col min="11801" max="11801" width="16.28515625" style="45" customWidth="1"/>
    <col min="11802" max="11819" width="9.42578125" style="45" customWidth="1"/>
    <col min="11820" max="11823" width="10.28515625" style="45" customWidth="1"/>
    <col min="11824" max="11824" width="9.140625" style="45" customWidth="1"/>
    <col min="11825" max="11844" width="0" style="45" hidden="1" customWidth="1"/>
    <col min="11845" max="11854" width="11.42578125" style="45" customWidth="1"/>
    <col min="11855" max="11859" width="10.28515625" style="45" customWidth="1"/>
    <col min="11860" max="11868" width="9.42578125" style="45" customWidth="1"/>
    <col min="11869" max="12032" width="11.42578125" style="45"/>
    <col min="12033" max="12033" width="35.42578125" style="45" customWidth="1"/>
    <col min="12034" max="12034" width="23.5703125" style="45" customWidth="1"/>
    <col min="12035" max="12035" width="15" style="45" customWidth="1"/>
    <col min="12036" max="12036" width="15.7109375" style="45" customWidth="1"/>
    <col min="12037" max="12037" width="13.42578125" style="45" customWidth="1"/>
    <col min="12038" max="12038" width="13.5703125" style="45" customWidth="1"/>
    <col min="12039" max="12039" width="14.7109375" style="45" customWidth="1"/>
    <col min="12040" max="12040" width="13.85546875" style="45" customWidth="1"/>
    <col min="12041" max="12041" width="12.5703125" style="45" customWidth="1"/>
    <col min="12042" max="12042" width="11.85546875" style="45" customWidth="1"/>
    <col min="12043" max="12043" width="10.28515625" style="45" customWidth="1"/>
    <col min="12044" max="12044" width="9.28515625" style="45" customWidth="1"/>
    <col min="12045" max="12045" width="9.42578125" style="45" customWidth="1"/>
    <col min="12046" max="12046" width="9.140625" style="45" customWidth="1"/>
    <col min="12047" max="12047" width="9.28515625" style="45" customWidth="1"/>
    <col min="12048" max="12048" width="9.42578125" style="45" customWidth="1"/>
    <col min="12049" max="12049" width="9.7109375" style="45" customWidth="1"/>
    <col min="12050" max="12050" width="9.5703125" style="45" customWidth="1"/>
    <col min="12051" max="12051" width="9.28515625" style="45" customWidth="1"/>
    <col min="12052" max="12052" width="8.5703125" style="45" customWidth="1"/>
    <col min="12053" max="12053" width="8.85546875" style="45" customWidth="1"/>
    <col min="12054" max="12054" width="9.7109375" style="45" customWidth="1"/>
    <col min="12055" max="12055" width="8.7109375" style="45" customWidth="1"/>
    <col min="12056" max="12056" width="13.5703125" style="45" customWidth="1"/>
    <col min="12057" max="12057" width="16.28515625" style="45" customWidth="1"/>
    <col min="12058" max="12075" width="9.42578125" style="45" customWidth="1"/>
    <col min="12076" max="12079" width="10.28515625" style="45" customWidth="1"/>
    <col min="12080" max="12080" width="9.140625" style="45" customWidth="1"/>
    <col min="12081" max="12100" width="0" style="45" hidden="1" customWidth="1"/>
    <col min="12101" max="12110" width="11.42578125" style="45" customWidth="1"/>
    <col min="12111" max="12115" width="10.28515625" style="45" customWidth="1"/>
    <col min="12116" max="12124" width="9.42578125" style="45" customWidth="1"/>
    <col min="12125" max="12288" width="11.42578125" style="45"/>
    <col min="12289" max="12289" width="35.42578125" style="45" customWidth="1"/>
    <col min="12290" max="12290" width="23.5703125" style="45" customWidth="1"/>
    <col min="12291" max="12291" width="15" style="45" customWidth="1"/>
    <col min="12292" max="12292" width="15.7109375" style="45" customWidth="1"/>
    <col min="12293" max="12293" width="13.42578125" style="45" customWidth="1"/>
    <col min="12294" max="12294" width="13.5703125" style="45" customWidth="1"/>
    <col min="12295" max="12295" width="14.7109375" style="45" customWidth="1"/>
    <col min="12296" max="12296" width="13.85546875" style="45" customWidth="1"/>
    <col min="12297" max="12297" width="12.5703125" style="45" customWidth="1"/>
    <col min="12298" max="12298" width="11.85546875" style="45" customWidth="1"/>
    <col min="12299" max="12299" width="10.28515625" style="45" customWidth="1"/>
    <col min="12300" max="12300" width="9.28515625" style="45" customWidth="1"/>
    <col min="12301" max="12301" width="9.42578125" style="45" customWidth="1"/>
    <col min="12302" max="12302" width="9.140625" style="45" customWidth="1"/>
    <col min="12303" max="12303" width="9.28515625" style="45" customWidth="1"/>
    <col min="12304" max="12304" width="9.42578125" style="45" customWidth="1"/>
    <col min="12305" max="12305" width="9.7109375" style="45" customWidth="1"/>
    <col min="12306" max="12306" width="9.5703125" style="45" customWidth="1"/>
    <col min="12307" max="12307" width="9.28515625" style="45" customWidth="1"/>
    <col min="12308" max="12308" width="8.5703125" style="45" customWidth="1"/>
    <col min="12309" max="12309" width="8.85546875" style="45" customWidth="1"/>
    <col min="12310" max="12310" width="9.7109375" style="45" customWidth="1"/>
    <col min="12311" max="12311" width="8.7109375" style="45" customWidth="1"/>
    <col min="12312" max="12312" width="13.5703125" style="45" customWidth="1"/>
    <col min="12313" max="12313" width="16.28515625" style="45" customWidth="1"/>
    <col min="12314" max="12331" width="9.42578125" style="45" customWidth="1"/>
    <col min="12332" max="12335" width="10.28515625" style="45" customWidth="1"/>
    <col min="12336" max="12336" width="9.140625" style="45" customWidth="1"/>
    <col min="12337" max="12356" width="0" style="45" hidden="1" customWidth="1"/>
    <col min="12357" max="12366" width="11.42578125" style="45" customWidth="1"/>
    <col min="12367" max="12371" width="10.28515625" style="45" customWidth="1"/>
    <col min="12372" max="12380" width="9.42578125" style="45" customWidth="1"/>
    <col min="12381" max="12544" width="11.42578125" style="45"/>
    <col min="12545" max="12545" width="35.42578125" style="45" customWidth="1"/>
    <col min="12546" max="12546" width="23.5703125" style="45" customWidth="1"/>
    <col min="12547" max="12547" width="15" style="45" customWidth="1"/>
    <col min="12548" max="12548" width="15.7109375" style="45" customWidth="1"/>
    <col min="12549" max="12549" width="13.42578125" style="45" customWidth="1"/>
    <col min="12550" max="12550" width="13.5703125" style="45" customWidth="1"/>
    <col min="12551" max="12551" width="14.7109375" style="45" customWidth="1"/>
    <col min="12552" max="12552" width="13.85546875" style="45" customWidth="1"/>
    <col min="12553" max="12553" width="12.5703125" style="45" customWidth="1"/>
    <col min="12554" max="12554" width="11.85546875" style="45" customWidth="1"/>
    <col min="12555" max="12555" width="10.28515625" style="45" customWidth="1"/>
    <col min="12556" max="12556" width="9.28515625" style="45" customWidth="1"/>
    <col min="12557" max="12557" width="9.42578125" style="45" customWidth="1"/>
    <col min="12558" max="12558" width="9.140625" style="45" customWidth="1"/>
    <col min="12559" max="12559" width="9.28515625" style="45" customWidth="1"/>
    <col min="12560" max="12560" width="9.42578125" style="45" customWidth="1"/>
    <col min="12561" max="12561" width="9.7109375" style="45" customWidth="1"/>
    <col min="12562" max="12562" width="9.5703125" style="45" customWidth="1"/>
    <col min="12563" max="12563" width="9.28515625" style="45" customWidth="1"/>
    <col min="12564" max="12564" width="8.5703125" style="45" customWidth="1"/>
    <col min="12565" max="12565" width="8.85546875" style="45" customWidth="1"/>
    <col min="12566" max="12566" width="9.7109375" style="45" customWidth="1"/>
    <col min="12567" max="12567" width="8.7109375" style="45" customWidth="1"/>
    <col min="12568" max="12568" width="13.5703125" style="45" customWidth="1"/>
    <col min="12569" max="12569" width="16.28515625" style="45" customWidth="1"/>
    <col min="12570" max="12587" width="9.42578125" style="45" customWidth="1"/>
    <col min="12588" max="12591" width="10.28515625" style="45" customWidth="1"/>
    <col min="12592" max="12592" width="9.140625" style="45" customWidth="1"/>
    <col min="12593" max="12612" width="0" style="45" hidden="1" customWidth="1"/>
    <col min="12613" max="12622" width="11.42578125" style="45" customWidth="1"/>
    <col min="12623" max="12627" width="10.28515625" style="45" customWidth="1"/>
    <col min="12628" max="12636" width="9.42578125" style="45" customWidth="1"/>
    <col min="12637" max="12800" width="11.42578125" style="45"/>
    <col min="12801" max="12801" width="35.42578125" style="45" customWidth="1"/>
    <col min="12802" max="12802" width="23.5703125" style="45" customWidth="1"/>
    <col min="12803" max="12803" width="15" style="45" customWidth="1"/>
    <col min="12804" max="12804" width="15.7109375" style="45" customWidth="1"/>
    <col min="12805" max="12805" width="13.42578125" style="45" customWidth="1"/>
    <col min="12806" max="12806" width="13.5703125" style="45" customWidth="1"/>
    <col min="12807" max="12807" width="14.7109375" style="45" customWidth="1"/>
    <col min="12808" max="12808" width="13.85546875" style="45" customWidth="1"/>
    <col min="12809" max="12809" width="12.5703125" style="45" customWidth="1"/>
    <col min="12810" max="12810" width="11.85546875" style="45" customWidth="1"/>
    <col min="12811" max="12811" width="10.28515625" style="45" customWidth="1"/>
    <col min="12812" max="12812" width="9.28515625" style="45" customWidth="1"/>
    <col min="12813" max="12813" width="9.42578125" style="45" customWidth="1"/>
    <col min="12814" max="12814" width="9.140625" style="45" customWidth="1"/>
    <col min="12815" max="12815" width="9.28515625" style="45" customWidth="1"/>
    <col min="12816" max="12816" width="9.42578125" style="45" customWidth="1"/>
    <col min="12817" max="12817" width="9.7109375" style="45" customWidth="1"/>
    <col min="12818" max="12818" width="9.5703125" style="45" customWidth="1"/>
    <col min="12819" max="12819" width="9.28515625" style="45" customWidth="1"/>
    <col min="12820" max="12820" width="8.5703125" style="45" customWidth="1"/>
    <col min="12821" max="12821" width="8.85546875" style="45" customWidth="1"/>
    <col min="12822" max="12822" width="9.7109375" style="45" customWidth="1"/>
    <col min="12823" max="12823" width="8.7109375" style="45" customWidth="1"/>
    <col min="12824" max="12824" width="13.5703125" style="45" customWidth="1"/>
    <col min="12825" max="12825" width="16.28515625" style="45" customWidth="1"/>
    <col min="12826" max="12843" width="9.42578125" style="45" customWidth="1"/>
    <col min="12844" max="12847" width="10.28515625" style="45" customWidth="1"/>
    <col min="12848" max="12848" width="9.140625" style="45" customWidth="1"/>
    <col min="12849" max="12868" width="0" style="45" hidden="1" customWidth="1"/>
    <col min="12869" max="12878" width="11.42578125" style="45" customWidth="1"/>
    <col min="12879" max="12883" width="10.28515625" style="45" customWidth="1"/>
    <col min="12884" max="12892" width="9.42578125" style="45" customWidth="1"/>
    <col min="12893" max="13056" width="11.42578125" style="45"/>
    <col min="13057" max="13057" width="35.42578125" style="45" customWidth="1"/>
    <col min="13058" max="13058" width="23.5703125" style="45" customWidth="1"/>
    <col min="13059" max="13059" width="15" style="45" customWidth="1"/>
    <col min="13060" max="13060" width="15.7109375" style="45" customWidth="1"/>
    <col min="13061" max="13061" width="13.42578125" style="45" customWidth="1"/>
    <col min="13062" max="13062" width="13.5703125" style="45" customWidth="1"/>
    <col min="13063" max="13063" width="14.7109375" style="45" customWidth="1"/>
    <col min="13064" max="13064" width="13.85546875" style="45" customWidth="1"/>
    <col min="13065" max="13065" width="12.5703125" style="45" customWidth="1"/>
    <col min="13066" max="13066" width="11.85546875" style="45" customWidth="1"/>
    <col min="13067" max="13067" width="10.28515625" style="45" customWidth="1"/>
    <col min="13068" max="13068" width="9.28515625" style="45" customWidth="1"/>
    <col min="13069" max="13069" width="9.42578125" style="45" customWidth="1"/>
    <col min="13070" max="13070" width="9.140625" style="45" customWidth="1"/>
    <col min="13071" max="13071" width="9.28515625" style="45" customWidth="1"/>
    <col min="13072" max="13072" width="9.42578125" style="45" customWidth="1"/>
    <col min="13073" max="13073" width="9.7109375" style="45" customWidth="1"/>
    <col min="13074" max="13074" width="9.5703125" style="45" customWidth="1"/>
    <col min="13075" max="13075" width="9.28515625" style="45" customWidth="1"/>
    <col min="13076" max="13076" width="8.5703125" style="45" customWidth="1"/>
    <col min="13077" max="13077" width="8.85546875" style="45" customWidth="1"/>
    <col min="13078" max="13078" width="9.7109375" style="45" customWidth="1"/>
    <col min="13079" max="13079" width="8.7109375" style="45" customWidth="1"/>
    <col min="13080" max="13080" width="13.5703125" style="45" customWidth="1"/>
    <col min="13081" max="13081" width="16.28515625" style="45" customWidth="1"/>
    <col min="13082" max="13099" width="9.42578125" style="45" customWidth="1"/>
    <col min="13100" max="13103" width="10.28515625" style="45" customWidth="1"/>
    <col min="13104" max="13104" width="9.140625" style="45" customWidth="1"/>
    <col min="13105" max="13124" width="0" style="45" hidden="1" customWidth="1"/>
    <col min="13125" max="13134" width="11.42578125" style="45" customWidth="1"/>
    <col min="13135" max="13139" width="10.28515625" style="45" customWidth="1"/>
    <col min="13140" max="13148" width="9.42578125" style="45" customWidth="1"/>
    <col min="13149" max="13312" width="11.42578125" style="45"/>
    <col min="13313" max="13313" width="35.42578125" style="45" customWidth="1"/>
    <col min="13314" max="13314" width="23.5703125" style="45" customWidth="1"/>
    <col min="13315" max="13315" width="15" style="45" customWidth="1"/>
    <col min="13316" max="13316" width="15.7109375" style="45" customWidth="1"/>
    <col min="13317" max="13317" width="13.42578125" style="45" customWidth="1"/>
    <col min="13318" max="13318" width="13.5703125" style="45" customWidth="1"/>
    <col min="13319" max="13319" width="14.7109375" style="45" customWidth="1"/>
    <col min="13320" max="13320" width="13.85546875" style="45" customWidth="1"/>
    <col min="13321" max="13321" width="12.5703125" style="45" customWidth="1"/>
    <col min="13322" max="13322" width="11.85546875" style="45" customWidth="1"/>
    <col min="13323" max="13323" width="10.28515625" style="45" customWidth="1"/>
    <col min="13324" max="13324" width="9.28515625" style="45" customWidth="1"/>
    <col min="13325" max="13325" width="9.42578125" style="45" customWidth="1"/>
    <col min="13326" max="13326" width="9.140625" style="45" customWidth="1"/>
    <col min="13327" max="13327" width="9.28515625" style="45" customWidth="1"/>
    <col min="13328" max="13328" width="9.42578125" style="45" customWidth="1"/>
    <col min="13329" max="13329" width="9.7109375" style="45" customWidth="1"/>
    <col min="13330" max="13330" width="9.5703125" style="45" customWidth="1"/>
    <col min="13331" max="13331" width="9.28515625" style="45" customWidth="1"/>
    <col min="13332" max="13332" width="8.5703125" style="45" customWidth="1"/>
    <col min="13333" max="13333" width="8.85546875" style="45" customWidth="1"/>
    <col min="13334" max="13334" width="9.7109375" style="45" customWidth="1"/>
    <col min="13335" max="13335" width="8.7109375" style="45" customWidth="1"/>
    <col min="13336" max="13336" width="13.5703125" style="45" customWidth="1"/>
    <col min="13337" max="13337" width="16.28515625" style="45" customWidth="1"/>
    <col min="13338" max="13355" width="9.42578125" style="45" customWidth="1"/>
    <col min="13356" max="13359" width="10.28515625" style="45" customWidth="1"/>
    <col min="13360" max="13360" width="9.140625" style="45" customWidth="1"/>
    <col min="13361" max="13380" width="0" style="45" hidden="1" customWidth="1"/>
    <col min="13381" max="13390" width="11.42578125" style="45" customWidth="1"/>
    <col min="13391" max="13395" width="10.28515625" style="45" customWidth="1"/>
    <col min="13396" max="13404" width="9.42578125" style="45" customWidth="1"/>
    <col min="13405" max="13568" width="11.42578125" style="45"/>
    <col min="13569" max="13569" width="35.42578125" style="45" customWidth="1"/>
    <col min="13570" max="13570" width="23.5703125" style="45" customWidth="1"/>
    <col min="13571" max="13571" width="15" style="45" customWidth="1"/>
    <col min="13572" max="13572" width="15.7109375" style="45" customWidth="1"/>
    <col min="13573" max="13573" width="13.42578125" style="45" customWidth="1"/>
    <col min="13574" max="13574" width="13.5703125" style="45" customWidth="1"/>
    <col min="13575" max="13575" width="14.7109375" style="45" customWidth="1"/>
    <col min="13576" max="13576" width="13.85546875" style="45" customWidth="1"/>
    <col min="13577" max="13577" width="12.5703125" style="45" customWidth="1"/>
    <col min="13578" max="13578" width="11.85546875" style="45" customWidth="1"/>
    <col min="13579" max="13579" width="10.28515625" style="45" customWidth="1"/>
    <col min="13580" max="13580" width="9.28515625" style="45" customWidth="1"/>
    <col min="13581" max="13581" width="9.42578125" style="45" customWidth="1"/>
    <col min="13582" max="13582" width="9.140625" style="45" customWidth="1"/>
    <col min="13583" max="13583" width="9.28515625" style="45" customWidth="1"/>
    <col min="13584" max="13584" width="9.42578125" style="45" customWidth="1"/>
    <col min="13585" max="13585" width="9.7109375" style="45" customWidth="1"/>
    <col min="13586" max="13586" width="9.5703125" style="45" customWidth="1"/>
    <col min="13587" max="13587" width="9.28515625" style="45" customWidth="1"/>
    <col min="13588" max="13588" width="8.5703125" style="45" customWidth="1"/>
    <col min="13589" max="13589" width="8.85546875" style="45" customWidth="1"/>
    <col min="13590" max="13590" width="9.7109375" style="45" customWidth="1"/>
    <col min="13591" max="13591" width="8.7109375" style="45" customWidth="1"/>
    <col min="13592" max="13592" width="13.5703125" style="45" customWidth="1"/>
    <col min="13593" max="13593" width="16.28515625" style="45" customWidth="1"/>
    <col min="13594" max="13611" width="9.42578125" style="45" customWidth="1"/>
    <col min="13612" max="13615" width="10.28515625" style="45" customWidth="1"/>
    <col min="13616" max="13616" width="9.140625" style="45" customWidth="1"/>
    <col min="13617" max="13636" width="0" style="45" hidden="1" customWidth="1"/>
    <col min="13637" max="13646" width="11.42578125" style="45" customWidth="1"/>
    <col min="13647" max="13651" width="10.28515625" style="45" customWidth="1"/>
    <col min="13652" max="13660" width="9.42578125" style="45" customWidth="1"/>
    <col min="13661" max="13824" width="11.42578125" style="45"/>
    <col min="13825" max="13825" width="35.42578125" style="45" customWidth="1"/>
    <col min="13826" max="13826" width="23.5703125" style="45" customWidth="1"/>
    <col min="13827" max="13827" width="15" style="45" customWidth="1"/>
    <col min="13828" max="13828" width="15.7109375" style="45" customWidth="1"/>
    <col min="13829" max="13829" width="13.42578125" style="45" customWidth="1"/>
    <col min="13830" max="13830" width="13.5703125" style="45" customWidth="1"/>
    <col min="13831" max="13831" width="14.7109375" style="45" customWidth="1"/>
    <col min="13832" max="13832" width="13.85546875" style="45" customWidth="1"/>
    <col min="13833" max="13833" width="12.5703125" style="45" customWidth="1"/>
    <col min="13834" max="13834" width="11.85546875" style="45" customWidth="1"/>
    <col min="13835" max="13835" width="10.28515625" style="45" customWidth="1"/>
    <col min="13836" max="13836" width="9.28515625" style="45" customWidth="1"/>
    <col min="13837" max="13837" width="9.42578125" style="45" customWidth="1"/>
    <col min="13838" max="13838" width="9.140625" style="45" customWidth="1"/>
    <col min="13839" max="13839" width="9.28515625" style="45" customWidth="1"/>
    <col min="13840" max="13840" width="9.42578125" style="45" customWidth="1"/>
    <col min="13841" max="13841" width="9.7109375" style="45" customWidth="1"/>
    <col min="13842" max="13842" width="9.5703125" style="45" customWidth="1"/>
    <col min="13843" max="13843" width="9.28515625" style="45" customWidth="1"/>
    <col min="13844" max="13844" width="8.5703125" style="45" customWidth="1"/>
    <col min="13845" max="13845" width="8.85546875" style="45" customWidth="1"/>
    <col min="13846" max="13846" width="9.7109375" style="45" customWidth="1"/>
    <col min="13847" max="13847" width="8.7109375" style="45" customWidth="1"/>
    <col min="13848" max="13848" width="13.5703125" style="45" customWidth="1"/>
    <col min="13849" max="13849" width="16.28515625" style="45" customWidth="1"/>
    <col min="13850" max="13867" width="9.42578125" style="45" customWidth="1"/>
    <col min="13868" max="13871" width="10.28515625" style="45" customWidth="1"/>
    <col min="13872" max="13872" width="9.140625" style="45" customWidth="1"/>
    <col min="13873" max="13892" width="0" style="45" hidden="1" customWidth="1"/>
    <col min="13893" max="13902" width="11.42578125" style="45" customWidth="1"/>
    <col min="13903" max="13907" width="10.28515625" style="45" customWidth="1"/>
    <col min="13908" max="13916" width="9.42578125" style="45" customWidth="1"/>
    <col min="13917" max="14080" width="11.42578125" style="45"/>
    <col min="14081" max="14081" width="35.42578125" style="45" customWidth="1"/>
    <col min="14082" max="14082" width="23.5703125" style="45" customWidth="1"/>
    <col min="14083" max="14083" width="15" style="45" customWidth="1"/>
    <col min="14084" max="14084" width="15.7109375" style="45" customWidth="1"/>
    <col min="14085" max="14085" width="13.42578125" style="45" customWidth="1"/>
    <col min="14086" max="14086" width="13.5703125" style="45" customWidth="1"/>
    <col min="14087" max="14087" width="14.7109375" style="45" customWidth="1"/>
    <col min="14088" max="14088" width="13.85546875" style="45" customWidth="1"/>
    <col min="14089" max="14089" width="12.5703125" style="45" customWidth="1"/>
    <col min="14090" max="14090" width="11.85546875" style="45" customWidth="1"/>
    <col min="14091" max="14091" width="10.28515625" style="45" customWidth="1"/>
    <col min="14092" max="14092" width="9.28515625" style="45" customWidth="1"/>
    <col min="14093" max="14093" width="9.42578125" style="45" customWidth="1"/>
    <col min="14094" max="14094" width="9.140625" style="45" customWidth="1"/>
    <col min="14095" max="14095" width="9.28515625" style="45" customWidth="1"/>
    <col min="14096" max="14096" width="9.42578125" style="45" customWidth="1"/>
    <col min="14097" max="14097" width="9.7109375" style="45" customWidth="1"/>
    <col min="14098" max="14098" width="9.5703125" style="45" customWidth="1"/>
    <col min="14099" max="14099" width="9.28515625" style="45" customWidth="1"/>
    <col min="14100" max="14100" width="8.5703125" style="45" customWidth="1"/>
    <col min="14101" max="14101" width="8.85546875" style="45" customWidth="1"/>
    <col min="14102" max="14102" width="9.7109375" style="45" customWidth="1"/>
    <col min="14103" max="14103" width="8.7109375" style="45" customWidth="1"/>
    <col min="14104" max="14104" width="13.5703125" style="45" customWidth="1"/>
    <col min="14105" max="14105" width="16.28515625" style="45" customWidth="1"/>
    <col min="14106" max="14123" width="9.42578125" style="45" customWidth="1"/>
    <col min="14124" max="14127" width="10.28515625" style="45" customWidth="1"/>
    <col min="14128" max="14128" width="9.140625" style="45" customWidth="1"/>
    <col min="14129" max="14148" width="0" style="45" hidden="1" customWidth="1"/>
    <col min="14149" max="14158" width="11.42578125" style="45" customWidth="1"/>
    <col min="14159" max="14163" width="10.28515625" style="45" customWidth="1"/>
    <col min="14164" max="14172" width="9.42578125" style="45" customWidth="1"/>
    <col min="14173" max="14336" width="11.42578125" style="45"/>
    <col min="14337" max="14337" width="35.42578125" style="45" customWidth="1"/>
    <col min="14338" max="14338" width="23.5703125" style="45" customWidth="1"/>
    <col min="14339" max="14339" width="15" style="45" customWidth="1"/>
    <col min="14340" max="14340" width="15.7109375" style="45" customWidth="1"/>
    <col min="14341" max="14341" width="13.42578125" style="45" customWidth="1"/>
    <col min="14342" max="14342" width="13.5703125" style="45" customWidth="1"/>
    <col min="14343" max="14343" width="14.7109375" style="45" customWidth="1"/>
    <col min="14344" max="14344" width="13.85546875" style="45" customWidth="1"/>
    <col min="14345" max="14345" width="12.5703125" style="45" customWidth="1"/>
    <col min="14346" max="14346" width="11.85546875" style="45" customWidth="1"/>
    <col min="14347" max="14347" width="10.28515625" style="45" customWidth="1"/>
    <col min="14348" max="14348" width="9.28515625" style="45" customWidth="1"/>
    <col min="14349" max="14349" width="9.42578125" style="45" customWidth="1"/>
    <col min="14350" max="14350" width="9.140625" style="45" customWidth="1"/>
    <col min="14351" max="14351" width="9.28515625" style="45" customWidth="1"/>
    <col min="14352" max="14352" width="9.42578125" style="45" customWidth="1"/>
    <col min="14353" max="14353" width="9.7109375" style="45" customWidth="1"/>
    <col min="14354" max="14354" width="9.5703125" style="45" customWidth="1"/>
    <col min="14355" max="14355" width="9.28515625" style="45" customWidth="1"/>
    <col min="14356" max="14356" width="8.5703125" style="45" customWidth="1"/>
    <col min="14357" max="14357" width="8.85546875" style="45" customWidth="1"/>
    <col min="14358" max="14358" width="9.7109375" style="45" customWidth="1"/>
    <col min="14359" max="14359" width="8.7109375" style="45" customWidth="1"/>
    <col min="14360" max="14360" width="13.5703125" style="45" customWidth="1"/>
    <col min="14361" max="14361" width="16.28515625" style="45" customWidth="1"/>
    <col min="14362" max="14379" width="9.42578125" style="45" customWidth="1"/>
    <col min="14380" max="14383" width="10.28515625" style="45" customWidth="1"/>
    <col min="14384" max="14384" width="9.140625" style="45" customWidth="1"/>
    <col min="14385" max="14404" width="0" style="45" hidden="1" customWidth="1"/>
    <col min="14405" max="14414" width="11.42578125" style="45" customWidth="1"/>
    <col min="14415" max="14419" width="10.28515625" style="45" customWidth="1"/>
    <col min="14420" max="14428" width="9.42578125" style="45" customWidth="1"/>
    <col min="14429" max="14592" width="11.42578125" style="45"/>
    <col min="14593" max="14593" width="35.42578125" style="45" customWidth="1"/>
    <col min="14594" max="14594" width="23.5703125" style="45" customWidth="1"/>
    <col min="14595" max="14595" width="15" style="45" customWidth="1"/>
    <col min="14596" max="14596" width="15.7109375" style="45" customWidth="1"/>
    <col min="14597" max="14597" width="13.42578125" style="45" customWidth="1"/>
    <col min="14598" max="14598" width="13.5703125" style="45" customWidth="1"/>
    <col min="14599" max="14599" width="14.7109375" style="45" customWidth="1"/>
    <col min="14600" max="14600" width="13.85546875" style="45" customWidth="1"/>
    <col min="14601" max="14601" width="12.5703125" style="45" customWidth="1"/>
    <col min="14602" max="14602" width="11.85546875" style="45" customWidth="1"/>
    <col min="14603" max="14603" width="10.28515625" style="45" customWidth="1"/>
    <col min="14604" max="14604" width="9.28515625" style="45" customWidth="1"/>
    <col min="14605" max="14605" width="9.42578125" style="45" customWidth="1"/>
    <col min="14606" max="14606" width="9.140625" style="45" customWidth="1"/>
    <col min="14607" max="14607" width="9.28515625" style="45" customWidth="1"/>
    <col min="14608" max="14608" width="9.42578125" style="45" customWidth="1"/>
    <col min="14609" max="14609" width="9.7109375" style="45" customWidth="1"/>
    <col min="14610" max="14610" width="9.5703125" style="45" customWidth="1"/>
    <col min="14611" max="14611" width="9.28515625" style="45" customWidth="1"/>
    <col min="14612" max="14612" width="8.5703125" style="45" customWidth="1"/>
    <col min="14613" max="14613" width="8.85546875" style="45" customWidth="1"/>
    <col min="14614" max="14614" width="9.7109375" style="45" customWidth="1"/>
    <col min="14615" max="14615" width="8.7109375" style="45" customWidth="1"/>
    <col min="14616" max="14616" width="13.5703125" style="45" customWidth="1"/>
    <col min="14617" max="14617" width="16.28515625" style="45" customWidth="1"/>
    <col min="14618" max="14635" width="9.42578125" style="45" customWidth="1"/>
    <col min="14636" max="14639" width="10.28515625" style="45" customWidth="1"/>
    <col min="14640" max="14640" width="9.140625" style="45" customWidth="1"/>
    <col min="14641" max="14660" width="0" style="45" hidden="1" customWidth="1"/>
    <col min="14661" max="14670" width="11.42578125" style="45" customWidth="1"/>
    <col min="14671" max="14675" width="10.28515625" style="45" customWidth="1"/>
    <col min="14676" max="14684" width="9.42578125" style="45" customWidth="1"/>
    <col min="14685" max="14848" width="11.42578125" style="45"/>
    <col min="14849" max="14849" width="35.42578125" style="45" customWidth="1"/>
    <col min="14850" max="14850" width="23.5703125" style="45" customWidth="1"/>
    <col min="14851" max="14851" width="15" style="45" customWidth="1"/>
    <col min="14852" max="14852" width="15.7109375" style="45" customWidth="1"/>
    <col min="14853" max="14853" width="13.42578125" style="45" customWidth="1"/>
    <col min="14854" max="14854" width="13.5703125" style="45" customWidth="1"/>
    <col min="14855" max="14855" width="14.7109375" style="45" customWidth="1"/>
    <col min="14856" max="14856" width="13.85546875" style="45" customWidth="1"/>
    <col min="14857" max="14857" width="12.5703125" style="45" customWidth="1"/>
    <col min="14858" max="14858" width="11.85546875" style="45" customWidth="1"/>
    <col min="14859" max="14859" width="10.28515625" style="45" customWidth="1"/>
    <col min="14860" max="14860" width="9.28515625" style="45" customWidth="1"/>
    <col min="14861" max="14861" width="9.42578125" style="45" customWidth="1"/>
    <col min="14862" max="14862" width="9.140625" style="45" customWidth="1"/>
    <col min="14863" max="14863" width="9.28515625" style="45" customWidth="1"/>
    <col min="14864" max="14864" width="9.42578125" style="45" customWidth="1"/>
    <col min="14865" max="14865" width="9.7109375" style="45" customWidth="1"/>
    <col min="14866" max="14866" width="9.5703125" style="45" customWidth="1"/>
    <col min="14867" max="14867" width="9.28515625" style="45" customWidth="1"/>
    <col min="14868" max="14868" width="8.5703125" style="45" customWidth="1"/>
    <col min="14869" max="14869" width="8.85546875" style="45" customWidth="1"/>
    <col min="14870" max="14870" width="9.7109375" style="45" customWidth="1"/>
    <col min="14871" max="14871" width="8.7109375" style="45" customWidth="1"/>
    <col min="14872" max="14872" width="13.5703125" style="45" customWidth="1"/>
    <col min="14873" max="14873" width="16.28515625" style="45" customWidth="1"/>
    <col min="14874" max="14891" width="9.42578125" style="45" customWidth="1"/>
    <col min="14892" max="14895" width="10.28515625" style="45" customWidth="1"/>
    <col min="14896" max="14896" width="9.140625" style="45" customWidth="1"/>
    <col min="14897" max="14916" width="0" style="45" hidden="1" customWidth="1"/>
    <col min="14917" max="14926" width="11.42578125" style="45" customWidth="1"/>
    <col min="14927" max="14931" width="10.28515625" style="45" customWidth="1"/>
    <col min="14932" max="14940" width="9.42578125" style="45" customWidth="1"/>
    <col min="14941" max="15104" width="11.42578125" style="45"/>
    <col min="15105" max="15105" width="35.42578125" style="45" customWidth="1"/>
    <col min="15106" max="15106" width="23.5703125" style="45" customWidth="1"/>
    <col min="15107" max="15107" width="15" style="45" customWidth="1"/>
    <col min="15108" max="15108" width="15.7109375" style="45" customWidth="1"/>
    <col min="15109" max="15109" width="13.42578125" style="45" customWidth="1"/>
    <col min="15110" max="15110" width="13.5703125" style="45" customWidth="1"/>
    <col min="15111" max="15111" width="14.7109375" style="45" customWidth="1"/>
    <col min="15112" max="15112" width="13.85546875" style="45" customWidth="1"/>
    <col min="15113" max="15113" width="12.5703125" style="45" customWidth="1"/>
    <col min="15114" max="15114" width="11.85546875" style="45" customWidth="1"/>
    <col min="15115" max="15115" width="10.28515625" style="45" customWidth="1"/>
    <col min="15116" max="15116" width="9.28515625" style="45" customWidth="1"/>
    <col min="15117" max="15117" width="9.42578125" style="45" customWidth="1"/>
    <col min="15118" max="15118" width="9.140625" style="45" customWidth="1"/>
    <col min="15119" max="15119" width="9.28515625" style="45" customWidth="1"/>
    <col min="15120" max="15120" width="9.42578125" style="45" customWidth="1"/>
    <col min="15121" max="15121" width="9.7109375" style="45" customWidth="1"/>
    <col min="15122" max="15122" width="9.5703125" style="45" customWidth="1"/>
    <col min="15123" max="15123" width="9.28515625" style="45" customWidth="1"/>
    <col min="15124" max="15124" width="8.5703125" style="45" customWidth="1"/>
    <col min="15125" max="15125" width="8.85546875" style="45" customWidth="1"/>
    <col min="15126" max="15126" width="9.7109375" style="45" customWidth="1"/>
    <col min="15127" max="15127" width="8.7109375" style="45" customWidth="1"/>
    <col min="15128" max="15128" width="13.5703125" style="45" customWidth="1"/>
    <col min="15129" max="15129" width="16.28515625" style="45" customWidth="1"/>
    <col min="15130" max="15147" width="9.42578125" style="45" customWidth="1"/>
    <col min="15148" max="15151" width="10.28515625" style="45" customWidth="1"/>
    <col min="15152" max="15152" width="9.140625" style="45" customWidth="1"/>
    <col min="15153" max="15172" width="0" style="45" hidden="1" customWidth="1"/>
    <col min="15173" max="15182" width="11.42578125" style="45" customWidth="1"/>
    <col min="15183" max="15187" width="10.28515625" style="45" customWidth="1"/>
    <col min="15188" max="15196" width="9.42578125" style="45" customWidth="1"/>
    <col min="15197" max="15360" width="11.42578125" style="45"/>
    <col min="15361" max="15361" width="35.42578125" style="45" customWidth="1"/>
    <col min="15362" max="15362" width="23.5703125" style="45" customWidth="1"/>
    <col min="15363" max="15363" width="15" style="45" customWidth="1"/>
    <col min="15364" max="15364" width="15.7109375" style="45" customWidth="1"/>
    <col min="15365" max="15365" width="13.42578125" style="45" customWidth="1"/>
    <col min="15366" max="15366" width="13.5703125" style="45" customWidth="1"/>
    <col min="15367" max="15367" width="14.7109375" style="45" customWidth="1"/>
    <col min="15368" max="15368" width="13.85546875" style="45" customWidth="1"/>
    <col min="15369" max="15369" width="12.5703125" style="45" customWidth="1"/>
    <col min="15370" max="15370" width="11.85546875" style="45" customWidth="1"/>
    <col min="15371" max="15371" width="10.28515625" style="45" customWidth="1"/>
    <col min="15372" max="15372" width="9.28515625" style="45" customWidth="1"/>
    <col min="15373" max="15373" width="9.42578125" style="45" customWidth="1"/>
    <col min="15374" max="15374" width="9.140625" style="45" customWidth="1"/>
    <col min="15375" max="15375" width="9.28515625" style="45" customWidth="1"/>
    <col min="15376" max="15376" width="9.42578125" style="45" customWidth="1"/>
    <col min="15377" max="15377" width="9.7109375" style="45" customWidth="1"/>
    <col min="15378" max="15378" width="9.5703125" style="45" customWidth="1"/>
    <col min="15379" max="15379" width="9.28515625" style="45" customWidth="1"/>
    <col min="15380" max="15380" width="8.5703125" style="45" customWidth="1"/>
    <col min="15381" max="15381" width="8.85546875" style="45" customWidth="1"/>
    <col min="15382" max="15382" width="9.7109375" style="45" customWidth="1"/>
    <col min="15383" max="15383" width="8.7109375" style="45" customWidth="1"/>
    <col min="15384" max="15384" width="13.5703125" style="45" customWidth="1"/>
    <col min="15385" max="15385" width="16.28515625" style="45" customWidth="1"/>
    <col min="15386" max="15403" width="9.42578125" style="45" customWidth="1"/>
    <col min="15404" max="15407" width="10.28515625" style="45" customWidth="1"/>
    <col min="15408" max="15408" width="9.140625" style="45" customWidth="1"/>
    <col min="15409" max="15428" width="0" style="45" hidden="1" customWidth="1"/>
    <col min="15429" max="15438" width="11.42578125" style="45" customWidth="1"/>
    <col min="15439" max="15443" width="10.28515625" style="45" customWidth="1"/>
    <col min="15444" max="15452" width="9.42578125" style="45" customWidth="1"/>
    <col min="15453" max="15616" width="11.42578125" style="45"/>
    <col min="15617" max="15617" width="35.42578125" style="45" customWidth="1"/>
    <col min="15618" max="15618" width="23.5703125" style="45" customWidth="1"/>
    <col min="15619" max="15619" width="15" style="45" customWidth="1"/>
    <col min="15620" max="15620" width="15.7109375" style="45" customWidth="1"/>
    <col min="15621" max="15621" width="13.42578125" style="45" customWidth="1"/>
    <col min="15622" max="15622" width="13.5703125" style="45" customWidth="1"/>
    <col min="15623" max="15623" width="14.7109375" style="45" customWidth="1"/>
    <col min="15624" max="15624" width="13.85546875" style="45" customWidth="1"/>
    <col min="15625" max="15625" width="12.5703125" style="45" customWidth="1"/>
    <col min="15626" max="15626" width="11.85546875" style="45" customWidth="1"/>
    <col min="15627" max="15627" width="10.28515625" style="45" customWidth="1"/>
    <col min="15628" max="15628" width="9.28515625" style="45" customWidth="1"/>
    <col min="15629" max="15629" width="9.42578125" style="45" customWidth="1"/>
    <col min="15630" max="15630" width="9.140625" style="45" customWidth="1"/>
    <col min="15631" max="15631" width="9.28515625" style="45" customWidth="1"/>
    <col min="15632" max="15632" width="9.42578125" style="45" customWidth="1"/>
    <col min="15633" max="15633" width="9.7109375" style="45" customWidth="1"/>
    <col min="15634" max="15634" width="9.5703125" style="45" customWidth="1"/>
    <col min="15635" max="15635" width="9.28515625" style="45" customWidth="1"/>
    <col min="15636" max="15636" width="8.5703125" style="45" customWidth="1"/>
    <col min="15637" max="15637" width="8.85546875" style="45" customWidth="1"/>
    <col min="15638" max="15638" width="9.7109375" style="45" customWidth="1"/>
    <col min="15639" max="15639" width="8.7109375" style="45" customWidth="1"/>
    <col min="15640" max="15640" width="13.5703125" style="45" customWidth="1"/>
    <col min="15641" max="15641" width="16.28515625" style="45" customWidth="1"/>
    <col min="15642" max="15659" width="9.42578125" style="45" customWidth="1"/>
    <col min="15660" max="15663" width="10.28515625" style="45" customWidth="1"/>
    <col min="15664" max="15664" width="9.140625" style="45" customWidth="1"/>
    <col min="15665" max="15684" width="0" style="45" hidden="1" customWidth="1"/>
    <col min="15685" max="15694" width="11.42578125" style="45" customWidth="1"/>
    <col min="15695" max="15699" width="10.28515625" style="45" customWidth="1"/>
    <col min="15700" max="15708" width="9.42578125" style="45" customWidth="1"/>
    <col min="15709" max="15872" width="11.42578125" style="45"/>
    <col min="15873" max="15873" width="35.42578125" style="45" customWidth="1"/>
    <col min="15874" max="15874" width="23.5703125" style="45" customWidth="1"/>
    <col min="15875" max="15875" width="15" style="45" customWidth="1"/>
    <col min="15876" max="15876" width="15.7109375" style="45" customWidth="1"/>
    <col min="15877" max="15877" width="13.42578125" style="45" customWidth="1"/>
    <col min="15878" max="15878" width="13.5703125" style="45" customWidth="1"/>
    <col min="15879" max="15879" width="14.7109375" style="45" customWidth="1"/>
    <col min="15880" max="15880" width="13.85546875" style="45" customWidth="1"/>
    <col min="15881" max="15881" width="12.5703125" style="45" customWidth="1"/>
    <col min="15882" max="15882" width="11.85546875" style="45" customWidth="1"/>
    <col min="15883" max="15883" width="10.28515625" style="45" customWidth="1"/>
    <col min="15884" max="15884" width="9.28515625" style="45" customWidth="1"/>
    <col min="15885" max="15885" width="9.42578125" style="45" customWidth="1"/>
    <col min="15886" max="15886" width="9.140625" style="45" customWidth="1"/>
    <col min="15887" max="15887" width="9.28515625" style="45" customWidth="1"/>
    <col min="15888" max="15888" width="9.42578125" style="45" customWidth="1"/>
    <col min="15889" max="15889" width="9.7109375" style="45" customWidth="1"/>
    <col min="15890" max="15890" width="9.5703125" style="45" customWidth="1"/>
    <col min="15891" max="15891" width="9.28515625" style="45" customWidth="1"/>
    <col min="15892" max="15892" width="8.5703125" style="45" customWidth="1"/>
    <col min="15893" max="15893" width="8.85546875" style="45" customWidth="1"/>
    <col min="15894" max="15894" width="9.7109375" style="45" customWidth="1"/>
    <col min="15895" max="15895" width="8.7109375" style="45" customWidth="1"/>
    <col min="15896" max="15896" width="13.5703125" style="45" customWidth="1"/>
    <col min="15897" max="15897" width="16.28515625" style="45" customWidth="1"/>
    <col min="15898" max="15915" width="9.42578125" style="45" customWidth="1"/>
    <col min="15916" max="15919" width="10.28515625" style="45" customWidth="1"/>
    <col min="15920" max="15920" width="9.140625" style="45" customWidth="1"/>
    <col min="15921" max="15940" width="0" style="45" hidden="1" customWidth="1"/>
    <col min="15941" max="15950" width="11.42578125" style="45" customWidth="1"/>
    <col min="15951" max="15955" width="10.28515625" style="45" customWidth="1"/>
    <col min="15956" max="15964" width="9.42578125" style="45" customWidth="1"/>
    <col min="15965" max="16128" width="11.42578125" style="45"/>
    <col min="16129" max="16129" width="35.42578125" style="45" customWidth="1"/>
    <col min="16130" max="16130" width="23.5703125" style="45" customWidth="1"/>
    <col min="16131" max="16131" width="15" style="45" customWidth="1"/>
    <col min="16132" max="16132" width="15.7109375" style="45" customWidth="1"/>
    <col min="16133" max="16133" width="13.42578125" style="45" customWidth="1"/>
    <col min="16134" max="16134" width="13.5703125" style="45" customWidth="1"/>
    <col min="16135" max="16135" width="14.7109375" style="45" customWidth="1"/>
    <col min="16136" max="16136" width="13.85546875" style="45" customWidth="1"/>
    <col min="16137" max="16137" width="12.5703125" style="45" customWidth="1"/>
    <col min="16138" max="16138" width="11.85546875" style="45" customWidth="1"/>
    <col min="16139" max="16139" width="10.28515625" style="45" customWidth="1"/>
    <col min="16140" max="16140" width="9.28515625" style="45" customWidth="1"/>
    <col min="16141" max="16141" width="9.42578125" style="45" customWidth="1"/>
    <col min="16142" max="16142" width="9.140625" style="45" customWidth="1"/>
    <col min="16143" max="16143" width="9.28515625" style="45" customWidth="1"/>
    <col min="16144" max="16144" width="9.42578125" style="45" customWidth="1"/>
    <col min="16145" max="16145" width="9.7109375" style="45" customWidth="1"/>
    <col min="16146" max="16146" width="9.5703125" style="45" customWidth="1"/>
    <col min="16147" max="16147" width="9.28515625" style="45" customWidth="1"/>
    <col min="16148" max="16148" width="8.5703125" style="45" customWidth="1"/>
    <col min="16149" max="16149" width="8.85546875" style="45" customWidth="1"/>
    <col min="16150" max="16150" width="9.7109375" style="45" customWidth="1"/>
    <col min="16151" max="16151" width="8.7109375" style="45" customWidth="1"/>
    <col min="16152" max="16152" width="13.5703125" style="45" customWidth="1"/>
    <col min="16153" max="16153" width="16.28515625" style="45" customWidth="1"/>
    <col min="16154" max="16171" width="9.42578125" style="45" customWidth="1"/>
    <col min="16172" max="16175" width="10.28515625" style="45" customWidth="1"/>
    <col min="16176" max="16176" width="9.140625" style="45" customWidth="1"/>
    <col min="16177" max="16196" width="0" style="45" hidden="1" customWidth="1"/>
    <col min="16197" max="16206" width="11.42578125" style="45" customWidth="1"/>
    <col min="16207" max="16211" width="10.28515625" style="45" customWidth="1"/>
    <col min="16212" max="16220" width="9.42578125" style="45" customWidth="1"/>
    <col min="16221" max="16384" width="11.42578125" style="45"/>
  </cols>
  <sheetData>
    <row r="1" spans="1:81" s="43" customFormat="1" ht="14.25" x14ac:dyDescent="0.2">
      <c r="A1" s="365"/>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7"/>
      <c r="BZ1" s="367"/>
      <c r="CA1" s="367"/>
      <c r="CB1" s="367"/>
      <c r="CC1" s="44"/>
    </row>
    <row r="2" spans="1:81" s="43" customFormat="1" ht="14.25" x14ac:dyDescent="0.2">
      <c r="A2" s="365"/>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c r="AF2" s="366"/>
      <c r="AG2" s="366"/>
      <c r="AH2" s="366"/>
      <c r="AI2" s="366"/>
      <c r="AJ2" s="366"/>
      <c r="AK2" s="366"/>
      <c r="AL2" s="366"/>
      <c r="AM2" s="366"/>
      <c r="AN2" s="366"/>
      <c r="AO2" s="366"/>
      <c r="AP2" s="366"/>
      <c r="AQ2" s="366"/>
      <c r="AR2" s="366"/>
      <c r="AS2" s="366"/>
      <c r="AT2" s="366"/>
      <c r="AU2" s="366"/>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7"/>
      <c r="BZ2" s="367"/>
      <c r="CA2" s="367"/>
      <c r="CB2" s="367"/>
      <c r="CC2" s="44"/>
    </row>
    <row r="3" spans="1:81" s="43" customFormat="1" ht="14.25" x14ac:dyDescent="0.2">
      <c r="A3" s="365"/>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7"/>
      <c r="BZ3" s="367"/>
      <c r="CA3" s="367"/>
      <c r="CB3" s="367"/>
      <c r="CC3" s="44"/>
    </row>
    <row r="4" spans="1:81" s="43" customFormat="1" ht="14.25" x14ac:dyDescent="0.2">
      <c r="A4" s="36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6"/>
      <c r="BG4" s="366"/>
      <c r="BH4" s="366"/>
      <c r="BI4" s="366"/>
      <c r="BJ4" s="366"/>
      <c r="BK4" s="366"/>
      <c r="BL4" s="366"/>
      <c r="BM4" s="366"/>
      <c r="BN4" s="366"/>
      <c r="BO4" s="366"/>
      <c r="BP4" s="366"/>
      <c r="BQ4" s="366"/>
      <c r="BR4" s="366"/>
      <c r="BS4" s="366"/>
      <c r="BT4" s="366"/>
      <c r="BU4" s="366"/>
      <c r="BV4" s="366"/>
      <c r="BW4" s="366"/>
      <c r="BX4" s="366"/>
      <c r="BY4" s="367"/>
      <c r="BZ4" s="367"/>
      <c r="CA4" s="367"/>
      <c r="CB4" s="367"/>
      <c r="CC4" s="44"/>
    </row>
    <row r="5" spans="1:81" s="43" customFormat="1" ht="14.25" x14ac:dyDescent="0.2">
      <c r="A5" s="365"/>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7"/>
      <c r="BZ5" s="367"/>
      <c r="CA5" s="367"/>
      <c r="CB5" s="367"/>
      <c r="CC5" s="44"/>
    </row>
    <row r="6" spans="1:81" s="43" customFormat="1" ht="14.25" customHeight="1" x14ac:dyDescent="0.2">
      <c r="A6" s="927"/>
      <c r="B6" s="927"/>
      <c r="C6" s="927"/>
      <c r="D6" s="927"/>
      <c r="E6" s="927"/>
      <c r="F6" s="927"/>
      <c r="G6" s="927"/>
      <c r="H6" s="927"/>
      <c r="I6" s="927"/>
      <c r="J6" s="927"/>
      <c r="K6" s="927"/>
      <c r="L6" s="927"/>
      <c r="M6" s="927"/>
      <c r="N6" s="927"/>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c r="AP6" s="366"/>
      <c r="AQ6" s="366"/>
      <c r="AR6" s="366"/>
      <c r="AS6" s="366"/>
      <c r="AT6" s="366"/>
      <c r="AU6" s="366"/>
      <c r="AV6" s="366"/>
      <c r="AW6" s="366"/>
      <c r="AX6" s="366"/>
      <c r="AY6" s="366"/>
      <c r="AZ6" s="366"/>
      <c r="BA6" s="366"/>
      <c r="BB6" s="366"/>
      <c r="BC6" s="366"/>
      <c r="BD6" s="366"/>
      <c r="BE6" s="366"/>
      <c r="BF6" s="366"/>
      <c r="BG6" s="366"/>
      <c r="BH6" s="366"/>
      <c r="BI6" s="366"/>
      <c r="BJ6" s="366"/>
      <c r="BK6" s="366"/>
      <c r="BL6" s="366"/>
      <c r="BM6" s="366"/>
      <c r="BN6" s="366"/>
      <c r="BO6" s="366"/>
      <c r="BP6" s="366"/>
      <c r="BQ6" s="366"/>
      <c r="BR6" s="366"/>
      <c r="BS6" s="366"/>
      <c r="BT6" s="366"/>
      <c r="BU6" s="366"/>
      <c r="BV6" s="366"/>
      <c r="BW6" s="366"/>
      <c r="BX6" s="366"/>
      <c r="BY6" s="367"/>
      <c r="BZ6" s="367"/>
      <c r="CA6" s="367"/>
      <c r="CB6" s="367"/>
      <c r="CC6" s="44"/>
    </row>
    <row r="7" spans="1:81" s="43" customFormat="1" ht="14.25"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c r="AP7" s="366"/>
      <c r="AQ7" s="366"/>
      <c r="AR7" s="366"/>
      <c r="AS7" s="366"/>
      <c r="AT7" s="366"/>
      <c r="AU7" s="366"/>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7"/>
      <c r="BZ7" s="367"/>
      <c r="CA7" s="367"/>
      <c r="CB7" s="367"/>
      <c r="CC7" s="44"/>
    </row>
    <row r="8" spans="1:81" s="43" customFormat="1" ht="14.25" x14ac:dyDescent="0.2">
      <c r="A8" s="372"/>
      <c r="B8" s="371"/>
      <c r="C8" s="371"/>
      <c r="D8" s="371"/>
      <c r="E8" s="371"/>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6"/>
      <c r="BF8" s="366"/>
      <c r="BG8" s="366"/>
      <c r="BH8" s="366"/>
      <c r="BI8" s="366"/>
      <c r="BJ8" s="366"/>
      <c r="BK8" s="366"/>
      <c r="BL8" s="366"/>
      <c r="BM8" s="366"/>
      <c r="BN8" s="366"/>
      <c r="BO8" s="366"/>
      <c r="BP8" s="366"/>
      <c r="BQ8" s="366"/>
      <c r="BR8" s="366"/>
      <c r="BS8" s="366"/>
      <c r="BT8" s="366"/>
      <c r="BU8" s="366"/>
      <c r="BV8" s="366"/>
      <c r="BW8" s="366"/>
      <c r="BX8" s="366"/>
      <c r="BY8" s="367"/>
      <c r="BZ8" s="367"/>
      <c r="CA8" s="367"/>
      <c r="CB8" s="367"/>
      <c r="CC8" s="44"/>
    </row>
    <row r="9" spans="1:81" s="1" customFormat="1" ht="15.75" customHeight="1" x14ac:dyDescent="0.2">
      <c r="A9" s="373"/>
      <c r="B9" s="373"/>
      <c r="C9" s="374"/>
      <c r="D9" s="366"/>
      <c r="E9" s="366"/>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75"/>
      <c r="AR9" s="375"/>
      <c r="AS9" s="375"/>
      <c r="AT9" s="375"/>
      <c r="AU9" s="376"/>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7"/>
      <c r="BZ9" s="367"/>
      <c r="CA9" s="367"/>
      <c r="CB9" s="367"/>
    </row>
    <row r="10" spans="1:81" s="1" customFormat="1" ht="15.75" customHeight="1" x14ac:dyDescent="0.2">
      <c r="A10" s="895"/>
      <c r="B10" s="913"/>
      <c r="C10" s="914"/>
      <c r="D10" s="883"/>
      <c r="E10" s="888"/>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c r="AJ10" s="894"/>
      <c r="AK10" s="894"/>
      <c r="AL10" s="894"/>
      <c r="AM10" s="894"/>
      <c r="AN10" s="894"/>
      <c r="AO10" s="894"/>
      <c r="AP10" s="889"/>
      <c r="AQ10" s="888"/>
      <c r="AR10" s="894"/>
      <c r="AS10" s="894"/>
      <c r="AT10" s="895"/>
      <c r="AU10" s="377"/>
      <c r="AV10" s="366"/>
      <c r="AW10" s="366"/>
      <c r="AX10" s="366"/>
      <c r="AY10" s="366"/>
      <c r="AZ10" s="366"/>
      <c r="BA10" s="366"/>
      <c r="BB10" s="366"/>
      <c r="BC10" s="366"/>
      <c r="BD10" s="366"/>
      <c r="BE10" s="366"/>
      <c r="BF10" s="366"/>
      <c r="BG10" s="366"/>
      <c r="BH10" s="366"/>
      <c r="BI10" s="366"/>
      <c r="BJ10" s="366"/>
      <c r="BK10" s="366"/>
      <c r="BL10" s="366"/>
      <c r="BM10" s="366"/>
      <c r="BN10" s="366"/>
      <c r="BO10" s="366"/>
      <c r="BP10" s="366"/>
      <c r="BQ10" s="366"/>
      <c r="BR10" s="366"/>
      <c r="BS10" s="366"/>
      <c r="BT10" s="366"/>
      <c r="BU10" s="366"/>
      <c r="BV10" s="366"/>
      <c r="BW10" s="366"/>
      <c r="BX10" s="366"/>
      <c r="BY10" s="367"/>
      <c r="BZ10" s="367"/>
      <c r="CA10" s="367"/>
      <c r="CB10" s="367"/>
    </row>
    <row r="11" spans="1:81" s="1" customFormat="1" ht="39" customHeight="1" x14ac:dyDescent="0.2">
      <c r="A11" s="896"/>
      <c r="B11" s="932"/>
      <c r="C11" s="933"/>
      <c r="D11" s="884"/>
      <c r="E11" s="886"/>
      <c r="F11" s="887"/>
      <c r="G11" s="886"/>
      <c r="H11" s="887"/>
      <c r="I11" s="886"/>
      <c r="J11" s="887"/>
      <c r="K11" s="886"/>
      <c r="L11" s="887"/>
      <c r="M11" s="886"/>
      <c r="N11" s="887"/>
      <c r="O11" s="886"/>
      <c r="P11" s="887"/>
      <c r="Q11" s="886"/>
      <c r="R11" s="887"/>
      <c r="S11" s="886"/>
      <c r="T11" s="887"/>
      <c r="U11" s="886"/>
      <c r="V11" s="887"/>
      <c r="W11" s="886"/>
      <c r="X11" s="887"/>
      <c r="Y11" s="886"/>
      <c r="Z11" s="887"/>
      <c r="AA11" s="886"/>
      <c r="AB11" s="887"/>
      <c r="AC11" s="886"/>
      <c r="AD11" s="887"/>
      <c r="AE11" s="886"/>
      <c r="AF11" s="887"/>
      <c r="AG11" s="886"/>
      <c r="AH11" s="887"/>
      <c r="AI11" s="886"/>
      <c r="AJ11" s="887"/>
      <c r="AK11" s="886"/>
      <c r="AL11" s="887"/>
      <c r="AM11" s="886"/>
      <c r="AN11" s="887"/>
      <c r="AO11" s="888"/>
      <c r="AP11" s="889"/>
      <c r="AQ11" s="903"/>
      <c r="AR11" s="905"/>
      <c r="AS11" s="925"/>
      <c r="AT11" s="896"/>
      <c r="AU11" s="366"/>
      <c r="AV11" s="366"/>
      <c r="AW11" s="366"/>
      <c r="AX11" s="366"/>
      <c r="AY11" s="366"/>
      <c r="AZ11" s="366"/>
      <c r="BA11" s="366"/>
      <c r="BB11" s="366"/>
      <c r="BC11" s="366"/>
      <c r="BD11" s="366"/>
      <c r="BE11" s="366"/>
      <c r="BF11" s="366"/>
      <c r="BG11" s="366"/>
      <c r="BH11" s="366"/>
      <c r="BI11" s="366"/>
      <c r="BJ11" s="366"/>
      <c r="BK11" s="366"/>
      <c r="BL11" s="366"/>
      <c r="BM11" s="366"/>
      <c r="BN11" s="366"/>
      <c r="BO11" s="366"/>
      <c r="BP11" s="366"/>
      <c r="BQ11" s="366"/>
      <c r="BR11" s="366"/>
      <c r="BS11" s="366"/>
      <c r="BT11" s="366"/>
      <c r="BU11" s="366"/>
      <c r="BV11" s="366"/>
      <c r="BW11" s="366"/>
      <c r="BX11" s="366"/>
      <c r="BY11" s="367"/>
      <c r="BZ11" s="367"/>
      <c r="CA11" s="367"/>
      <c r="CB11" s="367"/>
    </row>
    <row r="12" spans="1:81" s="1" customFormat="1" ht="15.75" customHeight="1" x14ac:dyDescent="0.2">
      <c r="A12" s="897"/>
      <c r="B12" s="735"/>
      <c r="C12" s="735"/>
      <c r="D12" s="735"/>
      <c r="E12" s="378"/>
      <c r="F12" s="729"/>
      <c r="G12" s="378"/>
      <c r="H12" s="729"/>
      <c r="I12" s="378"/>
      <c r="J12" s="729"/>
      <c r="K12" s="378"/>
      <c r="L12" s="729"/>
      <c r="M12" s="378"/>
      <c r="N12" s="729"/>
      <c r="O12" s="378"/>
      <c r="P12" s="729"/>
      <c r="Q12" s="378"/>
      <c r="R12" s="729"/>
      <c r="S12" s="378"/>
      <c r="T12" s="729"/>
      <c r="U12" s="378"/>
      <c r="V12" s="729"/>
      <c r="W12" s="378"/>
      <c r="X12" s="729"/>
      <c r="Y12" s="378"/>
      <c r="Z12" s="729"/>
      <c r="AA12" s="378"/>
      <c r="AB12" s="729"/>
      <c r="AC12" s="378"/>
      <c r="AD12" s="729"/>
      <c r="AE12" s="378"/>
      <c r="AF12" s="729"/>
      <c r="AG12" s="378"/>
      <c r="AH12" s="729"/>
      <c r="AI12" s="378"/>
      <c r="AJ12" s="729"/>
      <c r="AK12" s="378"/>
      <c r="AL12" s="729"/>
      <c r="AM12" s="378"/>
      <c r="AN12" s="729"/>
      <c r="AO12" s="378"/>
      <c r="AP12" s="729"/>
      <c r="AQ12" s="904"/>
      <c r="AR12" s="906"/>
      <c r="AS12" s="926"/>
      <c r="AT12" s="897"/>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7"/>
      <c r="BZ12" s="367"/>
      <c r="CA12" s="367"/>
      <c r="CB12" s="367"/>
    </row>
    <row r="13" spans="1:81" s="1" customFormat="1" ht="24" customHeight="1" x14ac:dyDescent="0.2">
      <c r="A13" s="380"/>
      <c r="B13" s="380"/>
      <c r="C13" s="380"/>
      <c r="D13" s="380"/>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c r="AV13" s="366"/>
      <c r="AW13" s="366"/>
      <c r="AX13" s="366"/>
      <c r="AY13" s="366"/>
      <c r="AZ13" s="366"/>
      <c r="BA13" s="366"/>
      <c r="BB13" s="366"/>
      <c r="BC13" s="366"/>
      <c r="BD13" s="366"/>
      <c r="BE13" s="366"/>
      <c r="BF13" s="366"/>
      <c r="BG13" s="366"/>
      <c r="BH13" s="366"/>
      <c r="BI13" s="366"/>
      <c r="BJ13" s="366"/>
      <c r="BK13" s="366"/>
      <c r="BL13" s="366"/>
      <c r="BM13" s="366"/>
      <c r="BN13" s="366"/>
      <c r="BO13" s="366"/>
      <c r="BP13" s="366"/>
      <c r="BQ13" s="366"/>
      <c r="BR13" s="366"/>
      <c r="BS13" s="366"/>
      <c r="BT13" s="366"/>
      <c r="BU13" s="366"/>
      <c r="BV13" s="366"/>
      <c r="BW13" s="366"/>
      <c r="BX13" s="366"/>
      <c r="BY13" s="367"/>
      <c r="BZ13" s="367"/>
      <c r="CA13" s="367"/>
      <c r="CB13" s="367"/>
    </row>
    <row r="14" spans="1:81" s="1" customFormat="1" ht="27" customHeight="1" x14ac:dyDescent="0.2">
      <c r="A14" s="385"/>
      <c r="B14" s="385"/>
      <c r="C14" s="385"/>
      <c r="D14" s="386"/>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c r="AV14" s="366"/>
      <c r="AW14" s="366"/>
      <c r="AX14" s="366"/>
      <c r="AY14" s="366"/>
      <c r="AZ14" s="366"/>
      <c r="BA14" s="366"/>
      <c r="BB14" s="366"/>
      <c r="BC14" s="366"/>
      <c r="BD14" s="366"/>
      <c r="BE14" s="366"/>
      <c r="BF14" s="366"/>
      <c r="BG14" s="366"/>
      <c r="BH14" s="366"/>
      <c r="BI14" s="366"/>
      <c r="BJ14" s="366"/>
      <c r="BK14" s="366"/>
      <c r="BL14" s="366"/>
      <c r="BM14" s="366"/>
      <c r="BN14" s="366"/>
      <c r="BO14" s="366"/>
      <c r="BP14" s="366"/>
      <c r="BQ14" s="366"/>
      <c r="BR14" s="366"/>
      <c r="BS14" s="366"/>
      <c r="BT14" s="366"/>
      <c r="BU14" s="366"/>
      <c r="BV14" s="366"/>
      <c r="BW14" s="366"/>
      <c r="BX14" s="366"/>
      <c r="BY14" s="367"/>
      <c r="BZ14" s="367"/>
      <c r="CA14" s="367"/>
      <c r="CB14" s="367"/>
    </row>
    <row r="15" spans="1:81" s="1" customFormat="1" ht="24" customHeight="1" x14ac:dyDescent="0.2">
      <c r="A15" s="391"/>
      <c r="B15" s="391"/>
      <c r="C15" s="391"/>
      <c r="D15" s="392"/>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c r="AV15" s="366"/>
      <c r="AW15" s="366"/>
      <c r="AX15" s="366"/>
      <c r="AY15" s="366"/>
      <c r="AZ15" s="366"/>
      <c r="BA15" s="366"/>
      <c r="BB15" s="366"/>
      <c r="BC15" s="366"/>
      <c r="BD15" s="366"/>
      <c r="BE15" s="366"/>
      <c r="BF15" s="366"/>
      <c r="BG15" s="366"/>
      <c r="BH15" s="366"/>
      <c r="BI15" s="366"/>
      <c r="BJ15" s="366"/>
      <c r="BK15" s="366"/>
      <c r="BL15" s="366"/>
      <c r="BM15" s="366"/>
      <c r="BN15" s="366"/>
      <c r="BO15" s="366"/>
      <c r="BP15" s="366"/>
      <c r="BQ15" s="366"/>
      <c r="BR15" s="366"/>
      <c r="BS15" s="366"/>
      <c r="BT15" s="366"/>
      <c r="BU15" s="366"/>
      <c r="BV15" s="366"/>
      <c r="BW15" s="366"/>
      <c r="BX15" s="366"/>
      <c r="BY15" s="367"/>
      <c r="BZ15" s="367"/>
      <c r="CA15" s="367"/>
      <c r="CB15" s="367"/>
    </row>
    <row r="16" spans="1:81" s="1" customFormat="1" ht="24.75" customHeight="1" x14ac:dyDescent="0.2">
      <c r="A16" s="399"/>
      <c r="B16" s="399"/>
      <c r="C16" s="400"/>
      <c r="D16" s="401"/>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c r="AV16" s="366"/>
      <c r="AW16" s="366"/>
      <c r="AX16" s="366"/>
      <c r="AY16" s="366"/>
      <c r="AZ16" s="366"/>
      <c r="BA16" s="366"/>
      <c r="BB16" s="366"/>
      <c r="BC16" s="366"/>
      <c r="BD16" s="366"/>
      <c r="BE16" s="366"/>
      <c r="BF16" s="366"/>
      <c r="BG16" s="366"/>
      <c r="BH16" s="366"/>
      <c r="BI16" s="366"/>
      <c r="BJ16" s="366"/>
      <c r="BK16" s="366"/>
      <c r="BL16" s="366"/>
      <c r="BM16" s="366"/>
      <c r="BN16" s="366"/>
      <c r="BO16" s="366"/>
      <c r="BP16" s="366"/>
      <c r="BQ16" s="366"/>
      <c r="BR16" s="366"/>
      <c r="BS16" s="366"/>
      <c r="BT16" s="366"/>
      <c r="BU16" s="366"/>
      <c r="BV16" s="366"/>
      <c r="BW16" s="366"/>
      <c r="BX16" s="366"/>
      <c r="BY16" s="367"/>
      <c r="BZ16" s="367"/>
      <c r="CA16" s="367"/>
      <c r="CB16" s="367"/>
    </row>
    <row r="17" spans="1:81" s="1" customFormat="1" ht="24" customHeight="1" x14ac:dyDescent="0.2">
      <c r="A17" s="399"/>
      <c r="B17" s="403"/>
      <c r="C17" s="400"/>
      <c r="D17" s="401"/>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c r="AV17" s="366"/>
      <c r="AW17" s="366"/>
      <c r="AX17" s="366"/>
      <c r="AY17" s="366"/>
      <c r="AZ17" s="366"/>
      <c r="BA17" s="366"/>
      <c r="BB17" s="366"/>
      <c r="BC17" s="366"/>
      <c r="BD17" s="366"/>
      <c r="BE17" s="366"/>
      <c r="BF17" s="366"/>
      <c r="BG17" s="366"/>
      <c r="BH17" s="366"/>
      <c r="BI17" s="366"/>
      <c r="BJ17" s="366"/>
      <c r="BK17" s="366"/>
      <c r="BL17" s="366"/>
      <c r="BM17" s="366"/>
      <c r="BN17" s="366"/>
      <c r="BO17" s="366"/>
      <c r="BP17" s="366"/>
      <c r="BQ17" s="366"/>
      <c r="BR17" s="366"/>
      <c r="BS17" s="366"/>
      <c r="BT17" s="366"/>
      <c r="BU17" s="366"/>
      <c r="BV17" s="366"/>
      <c r="BW17" s="366"/>
      <c r="BX17" s="366"/>
      <c r="BY17" s="367"/>
      <c r="BZ17" s="367"/>
      <c r="CA17" s="367"/>
      <c r="CB17" s="367"/>
    </row>
    <row r="18" spans="1:81" s="1" customFormat="1" ht="15.75" customHeight="1" x14ac:dyDescent="0.2">
      <c r="A18" s="391"/>
      <c r="B18" s="400"/>
      <c r="C18" s="400"/>
      <c r="D18" s="392"/>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7"/>
      <c r="BZ18" s="367"/>
      <c r="CA18" s="367"/>
      <c r="CB18" s="367"/>
    </row>
    <row r="19" spans="1:81" s="1" customFormat="1" ht="46.5" customHeight="1" x14ac:dyDescent="0.2">
      <c r="A19" s="391"/>
      <c r="B19" s="400"/>
      <c r="C19" s="399"/>
      <c r="D19" s="412"/>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c r="AV19" s="366"/>
      <c r="AW19" s="366"/>
      <c r="AX19" s="366"/>
      <c r="AY19" s="366"/>
      <c r="AZ19" s="366"/>
      <c r="BA19" s="366"/>
      <c r="BB19" s="366"/>
      <c r="BC19" s="366"/>
      <c r="BD19" s="366"/>
      <c r="BE19" s="366"/>
      <c r="BF19" s="366"/>
      <c r="BG19" s="366"/>
      <c r="BH19" s="366"/>
      <c r="BI19" s="366"/>
      <c r="BJ19" s="366"/>
      <c r="BK19" s="366"/>
      <c r="BL19" s="366"/>
      <c r="BM19" s="366"/>
      <c r="BN19" s="366"/>
      <c r="BO19" s="366"/>
      <c r="BP19" s="366"/>
      <c r="BQ19" s="366"/>
      <c r="BR19" s="366"/>
      <c r="BS19" s="366"/>
      <c r="BT19" s="366"/>
      <c r="BU19" s="366"/>
      <c r="BV19" s="366"/>
      <c r="BW19" s="366"/>
      <c r="BX19" s="366"/>
      <c r="BY19" s="367"/>
      <c r="BZ19" s="367"/>
      <c r="CA19" s="367"/>
      <c r="CB19" s="367"/>
    </row>
    <row r="20" spans="1:81" s="1" customFormat="1" ht="15" customHeight="1" x14ac:dyDescent="0.2">
      <c r="A20" s="391"/>
      <c r="B20" s="415"/>
      <c r="C20" s="416"/>
      <c r="D20" s="417"/>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c r="AV20" s="366"/>
      <c r="AW20" s="366"/>
      <c r="AX20" s="366"/>
      <c r="AY20" s="366"/>
      <c r="AZ20" s="366"/>
      <c r="BA20" s="366"/>
      <c r="BB20" s="366"/>
      <c r="BC20" s="366"/>
      <c r="BD20" s="366"/>
      <c r="BE20" s="366"/>
      <c r="BF20" s="366"/>
      <c r="BG20" s="366"/>
      <c r="BH20" s="366"/>
      <c r="BI20" s="366"/>
      <c r="BJ20" s="366"/>
      <c r="BK20" s="366"/>
      <c r="BL20" s="366"/>
      <c r="BM20" s="366"/>
      <c r="BN20" s="366"/>
      <c r="BO20" s="366"/>
      <c r="BP20" s="366"/>
      <c r="BQ20" s="366"/>
      <c r="BR20" s="366"/>
      <c r="BS20" s="366"/>
      <c r="BT20" s="366"/>
      <c r="BU20" s="366"/>
      <c r="BV20" s="366"/>
      <c r="BW20" s="366"/>
      <c r="BX20" s="366"/>
      <c r="BY20" s="367"/>
      <c r="BZ20" s="367"/>
      <c r="CA20" s="367"/>
      <c r="CB20" s="367"/>
    </row>
    <row r="21" spans="1:81" s="1" customFormat="1" ht="15" customHeight="1" x14ac:dyDescent="0.2">
      <c r="A21" s="380"/>
      <c r="B21" s="415"/>
      <c r="C21" s="415"/>
      <c r="D21" s="380"/>
      <c r="E21" s="426"/>
      <c r="F21" s="427"/>
      <c r="G21" s="426"/>
      <c r="H21" s="428"/>
      <c r="I21" s="426"/>
      <c r="J21" s="428"/>
      <c r="K21" s="426"/>
      <c r="L21" s="428"/>
      <c r="M21" s="426"/>
      <c r="N21" s="428"/>
      <c r="O21" s="426"/>
      <c r="P21" s="428"/>
      <c r="Q21" s="426"/>
      <c r="R21" s="428"/>
      <c r="S21" s="426"/>
      <c r="T21" s="428"/>
      <c r="U21" s="426"/>
      <c r="V21" s="428"/>
      <c r="W21" s="426"/>
      <c r="X21" s="428"/>
      <c r="Y21" s="426"/>
      <c r="Z21" s="428"/>
      <c r="AA21" s="426"/>
      <c r="AB21" s="428"/>
      <c r="AC21" s="426"/>
      <c r="AD21" s="428"/>
      <c r="AE21" s="426"/>
      <c r="AF21" s="428"/>
      <c r="AG21" s="426"/>
      <c r="AH21" s="428"/>
      <c r="AI21" s="426"/>
      <c r="AJ21" s="428"/>
      <c r="AK21" s="426"/>
      <c r="AL21" s="428"/>
      <c r="AM21" s="426"/>
      <c r="AN21" s="428"/>
      <c r="AO21" s="429"/>
      <c r="AP21" s="428"/>
      <c r="AQ21" s="426"/>
      <c r="AR21" s="428"/>
      <c r="AS21" s="428"/>
      <c r="AT21" s="428"/>
      <c r="AU21" s="367"/>
      <c r="AV21" s="366"/>
      <c r="AW21" s="366"/>
      <c r="AX21" s="366"/>
      <c r="AY21" s="366"/>
      <c r="AZ21" s="366"/>
      <c r="BA21" s="366"/>
      <c r="BB21" s="366"/>
      <c r="BC21" s="366"/>
      <c r="BD21" s="366"/>
      <c r="BE21" s="366"/>
      <c r="BF21" s="366"/>
      <c r="BG21" s="366"/>
      <c r="BH21" s="366"/>
      <c r="BI21" s="366"/>
      <c r="BJ21" s="366"/>
      <c r="BK21" s="366"/>
      <c r="BL21" s="366"/>
      <c r="BM21" s="366"/>
      <c r="BN21" s="366"/>
      <c r="BO21" s="366"/>
      <c r="BP21" s="366"/>
      <c r="BQ21" s="366"/>
      <c r="BR21" s="366"/>
      <c r="BS21" s="366"/>
      <c r="BT21" s="366"/>
      <c r="BU21" s="366"/>
      <c r="BV21" s="366"/>
      <c r="BW21" s="366"/>
      <c r="BX21" s="366"/>
      <c r="BY21" s="367"/>
      <c r="BZ21" s="367"/>
      <c r="CA21" s="367"/>
      <c r="CB21" s="367"/>
    </row>
    <row r="22" spans="1:81" s="1" customFormat="1" ht="15" customHeight="1" x14ac:dyDescent="0.2">
      <c r="A22" s="430"/>
      <c r="B22" s="400"/>
      <c r="C22" s="400"/>
      <c r="D22" s="431"/>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c r="AV22" s="366"/>
      <c r="AW22" s="366"/>
      <c r="AX22" s="366"/>
      <c r="AY22" s="366"/>
      <c r="AZ22" s="366"/>
      <c r="BA22" s="366"/>
      <c r="BB22" s="366"/>
      <c r="BC22" s="366"/>
      <c r="BD22" s="366"/>
      <c r="BE22" s="366"/>
      <c r="BF22" s="366"/>
      <c r="BG22" s="366"/>
      <c r="BH22" s="366"/>
      <c r="BI22" s="366"/>
      <c r="BJ22" s="366"/>
      <c r="BK22" s="366"/>
      <c r="BL22" s="366"/>
      <c r="BM22" s="366"/>
      <c r="BN22" s="366"/>
      <c r="BO22" s="366"/>
      <c r="BP22" s="366"/>
      <c r="BQ22" s="366"/>
      <c r="BR22" s="366"/>
      <c r="BS22" s="366"/>
      <c r="BT22" s="366"/>
      <c r="BU22" s="366"/>
      <c r="BV22" s="366"/>
      <c r="BW22" s="366"/>
      <c r="BX22" s="366"/>
      <c r="BY22" s="367"/>
      <c r="BZ22" s="367"/>
      <c r="CA22" s="367"/>
      <c r="CB22" s="367"/>
    </row>
    <row r="23" spans="1:81" s="1" customFormat="1" ht="15" customHeight="1" x14ac:dyDescent="0.2">
      <c r="A23" s="391"/>
      <c r="B23" s="399"/>
      <c r="C23" s="399"/>
      <c r="D23" s="392"/>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c r="AV23" s="366"/>
      <c r="AW23" s="366"/>
      <c r="AX23" s="366"/>
      <c r="AY23" s="366"/>
      <c r="AZ23" s="366"/>
      <c r="BA23" s="366"/>
      <c r="BB23" s="366"/>
      <c r="BC23" s="366"/>
      <c r="BD23" s="366"/>
      <c r="BE23" s="366"/>
      <c r="BF23" s="366"/>
      <c r="BG23" s="366"/>
      <c r="BH23" s="366"/>
      <c r="BI23" s="366"/>
      <c r="BJ23" s="366"/>
      <c r="BK23" s="366"/>
      <c r="BL23" s="366"/>
      <c r="BM23" s="366"/>
      <c r="BN23" s="366"/>
      <c r="BO23" s="366"/>
      <c r="BP23" s="366"/>
      <c r="BQ23" s="366"/>
      <c r="BR23" s="366"/>
      <c r="BS23" s="366"/>
      <c r="BT23" s="366"/>
      <c r="BU23" s="366"/>
      <c r="BV23" s="366"/>
      <c r="BW23" s="366"/>
      <c r="BX23" s="366"/>
      <c r="BY23" s="367"/>
      <c r="BZ23" s="367"/>
      <c r="CA23" s="367"/>
      <c r="CB23" s="367"/>
    </row>
    <row r="24" spans="1:81" s="49" customFormat="1" ht="50.25" customHeight="1" x14ac:dyDescent="0.2">
      <c r="A24" s="433"/>
      <c r="B24" s="403"/>
      <c r="C24" s="403"/>
      <c r="D24" s="412"/>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7"/>
      <c r="BZ24" s="367"/>
      <c r="CA24" s="367"/>
      <c r="CB24" s="367"/>
      <c r="CC24" s="62"/>
    </row>
    <row r="25" spans="1:81" s="49" customFormat="1" ht="15" customHeight="1" x14ac:dyDescent="0.2">
      <c r="A25" s="437"/>
      <c r="B25" s="399"/>
      <c r="C25" s="399"/>
      <c r="D25" s="392"/>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c r="AV25" s="366"/>
      <c r="AW25" s="366"/>
      <c r="AX25" s="366"/>
      <c r="AY25" s="366"/>
      <c r="AZ25" s="366"/>
      <c r="BA25" s="366"/>
      <c r="BB25" s="366"/>
      <c r="BC25" s="366"/>
      <c r="BD25" s="366"/>
      <c r="BE25" s="366"/>
      <c r="BF25" s="366"/>
      <c r="BG25" s="366"/>
      <c r="BH25" s="366"/>
      <c r="BI25" s="366"/>
      <c r="BJ25" s="366"/>
      <c r="BK25" s="366"/>
      <c r="BL25" s="366"/>
      <c r="BM25" s="366"/>
      <c r="BN25" s="366"/>
      <c r="BO25" s="366"/>
      <c r="BP25" s="366"/>
      <c r="BQ25" s="366"/>
      <c r="BR25" s="366"/>
      <c r="BS25" s="366"/>
      <c r="BT25" s="366"/>
      <c r="BU25" s="366"/>
      <c r="BV25" s="366"/>
      <c r="BW25" s="366"/>
      <c r="BX25" s="366"/>
      <c r="BY25" s="367"/>
      <c r="BZ25" s="367"/>
      <c r="CA25" s="367"/>
      <c r="CB25" s="367"/>
      <c r="CC25" s="62"/>
    </row>
    <row r="26" spans="1:81" s="49" customFormat="1" ht="49.5" customHeight="1" x14ac:dyDescent="0.2">
      <c r="A26" s="438"/>
      <c r="B26" s="399"/>
      <c r="C26" s="399"/>
      <c r="D26" s="392"/>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c r="AV26" s="366"/>
      <c r="AW26" s="366"/>
      <c r="AX26" s="366"/>
      <c r="AY26" s="366"/>
      <c r="AZ26" s="366"/>
      <c r="BA26" s="366"/>
      <c r="BB26" s="366"/>
      <c r="BC26" s="366"/>
      <c r="BD26" s="366"/>
      <c r="BE26" s="366"/>
      <c r="BF26" s="366"/>
      <c r="BG26" s="366"/>
      <c r="BH26" s="366"/>
      <c r="BI26" s="366"/>
      <c r="BJ26" s="366"/>
      <c r="BK26" s="366"/>
      <c r="BL26" s="366"/>
      <c r="BM26" s="366"/>
      <c r="BN26" s="366"/>
      <c r="BO26" s="366"/>
      <c r="BP26" s="366"/>
      <c r="BQ26" s="366"/>
      <c r="BR26" s="366"/>
      <c r="BS26" s="366"/>
      <c r="BT26" s="366"/>
      <c r="BU26" s="366"/>
      <c r="BV26" s="366"/>
      <c r="BW26" s="366"/>
      <c r="BX26" s="366"/>
      <c r="BY26" s="367"/>
      <c r="BZ26" s="367"/>
      <c r="CA26" s="367"/>
      <c r="CB26" s="367"/>
      <c r="CC26" s="62"/>
    </row>
    <row r="27" spans="1:81" s="49" customFormat="1" ht="14.25" x14ac:dyDescent="0.2">
      <c r="A27" s="439"/>
      <c r="B27" s="415"/>
      <c r="C27" s="415"/>
      <c r="D27" s="440"/>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c r="AV27" s="366"/>
      <c r="AW27" s="366"/>
      <c r="AX27" s="366"/>
      <c r="AY27" s="366"/>
      <c r="AZ27" s="366"/>
      <c r="BA27" s="366"/>
      <c r="BB27" s="366"/>
      <c r="BC27" s="366"/>
      <c r="BD27" s="366"/>
      <c r="BE27" s="366"/>
      <c r="BF27" s="366"/>
      <c r="BG27" s="366"/>
      <c r="BH27" s="366"/>
      <c r="BI27" s="366"/>
      <c r="BJ27" s="366"/>
      <c r="BK27" s="366"/>
      <c r="BL27" s="366"/>
      <c r="BM27" s="366"/>
      <c r="BN27" s="366"/>
      <c r="BO27" s="366"/>
      <c r="BP27" s="366"/>
      <c r="BQ27" s="366"/>
      <c r="BR27" s="366"/>
      <c r="BS27" s="366"/>
      <c r="BT27" s="366"/>
      <c r="BU27" s="366"/>
      <c r="BV27" s="366"/>
      <c r="BW27" s="366"/>
      <c r="BX27" s="366"/>
      <c r="BY27" s="367"/>
      <c r="BZ27" s="367"/>
      <c r="CA27" s="367"/>
      <c r="CB27" s="367"/>
      <c r="CC27" s="62"/>
    </row>
    <row r="28" spans="1:81" s="49" customFormat="1" ht="20.25" customHeight="1" x14ac:dyDescent="0.2">
      <c r="A28" s="442"/>
      <c r="B28" s="442"/>
      <c r="C28" s="443"/>
      <c r="D28" s="442"/>
      <c r="E28" s="442"/>
      <c r="F28" s="443"/>
      <c r="G28" s="443"/>
      <c r="H28" s="443"/>
      <c r="I28" s="443"/>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6"/>
      <c r="BI28" s="366"/>
      <c r="BJ28" s="366"/>
      <c r="BK28" s="366"/>
      <c r="BL28" s="366"/>
      <c r="BM28" s="366"/>
      <c r="BN28" s="366"/>
      <c r="BO28" s="366"/>
      <c r="BP28" s="366"/>
      <c r="BQ28" s="366"/>
      <c r="BR28" s="366"/>
      <c r="BS28" s="366"/>
      <c r="BT28" s="366"/>
      <c r="BU28" s="366"/>
      <c r="BV28" s="366"/>
      <c r="BW28" s="366"/>
      <c r="BX28" s="366"/>
      <c r="BY28" s="367"/>
      <c r="BZ28" s="367"/>
      <c r="CA28" s="367"/>
      <c r="CB28" s="367"/>
      <c r="CC28" s="62"/>
    </row>
    <row r="29" spans="1:81" s="49" customFormat="1" ht="22.5" customHeight="1" x14ac:dyDescent="0.2">
      <c r="A29" s="736"/>
      <c r="B29" s="886"/>
      <c r="C29" s="887"/>
      <c r="D29" s="734"/>
      <c r="E29" s="445"/>
      <c r="F29" s="445"/>
      <c r="G29" s="445"/>
      <c r="H29" s="730"/>
      <c r="I29" s="732"/>
      <c r="J29" s="366"/>
      <c r="K29" s="366"/>
      <c r="L29" s="366"/>
      <c r="M29" s="366"/>
      <c r="N29" s="366"/>
      <c r="O29" s="366"/>
      <c r="P29" s="366"/>
      <c r="Q29" s="366"/>
      <c r="R29" s="366"/>
      <c r="S29" s="366"/>
      <c r="T29" s="366"/>
      <c r="U29" s="366"/>
      <c r="V29" s="366"/>
      <c r="W29" s="366"/>
      <c r="X29" s="366"/>
      <c r="Y29" s="366"/>
      <c r="Z29" s="366"/>
      <c r="AA29" s="366"/>
      <c r="AB29" s="366"/>
      <c r="AC29" s="366"/>
      <c r="AD29" s="366"/>
      <c r="AE29" s="366"/>
      <c r="AF29" s="366"/>
      <c r="AG29" s="366"/>
      <c r="AH29" s="366"/>
      <c r="AI29" s="366"/>
      <c r="AJ29" s="366"/>
      <c r="AK29" s="366"/>
      <c r="AL29" s="366"/>
      <c r="AM29" s="366"/>
      <c r="AN29" s="366"/>
      <c r="AO29" s="366"/>
      <c r="AP29" s="366"/>
      <c r="AQ29" s="366"/>
      <c r="AR29" s="366"/>
      <c r="AS29" s="366"/>
      <c r="AT29" s="366"/>
      <c r="AU29" s="366"/>
      <c r="AV29" s="366"/>
      <c r="AW29" s="366"/>
      <c r="AX29" s="366"/>
      <c r="AY29" s="366"/>
      <c r="AZ29" s="366"/>
      <c r="BA29" s="366"/>
      <c r="BB29" s="366"/>
      <c r="BC29" s="366"/>
      <c r="BD29" s="366"/>
      <c r="BE29" s="366"/>
      <c r="BF29" s="366"/>
      <c r="BG29" s="366"/>
      <c r="BH29" s="366"/>
      <c r="BI29" s="366"/>
      <c r="BJ29" s="366"/>
      <c r="BK29" s="366"/>
      <c r="BL29" s="366"/>
      <c r="BM29" s="366"/>
      <c r="BN29" s="366"/>
      <c r="BO29" s="366"/>
      <c r="BP29" s="366"/>
      <c r="BQ29" s="366"/>
      <c r="BR29" s="366"/>
      <c r="BS29" s="366"/>
      <c r="BT29" s="366"/>
      <c r="BU29" s="366"/>
      <c r="BV29" s="366"/>
      <c r="BW29" s="366"/>
      <c r="BX29" s="366"/>
      <c r="BY29" s="367"/>
      <c r="BZ29" s="367"/>
      <c r="CA29" s="367"/>
      <c r="CB29" s="367"/>
      <c r="CC29" s="62"/>
    </row>
    <row r="30" spans="1:81" s="49" customFormat="1" ht="23.25" customHeight="1" x14ac:dyDescent="0.2">
      <c r="A30" s="934"/>
      <c r="B30" s="935"/>
      <c r="C30" s="936"/>
      <c r="D30" s="447"/>
      <c r="E30" s="448"/>
      <c r="F30" s="449"/>
      <c r="G30" s="450"/>
      <c r="H30" s="451"/>
      <c r="I30" s="452"/>
      <c r="J30" s="453"/>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7"/>
      <c r="BZ30" s="367"/>
      <c r="CA30" s="367"/>
      <c r="CB30" s="367"/>
      <c r="CC30" s="62"/>
    </row>
    <row r="31" spans="1:81" s="49" customFormat="1" ht="13.5" customHeight="1" x14ac:dyDescent="0.2">
      <c r="A31" s="872"/>
      <c r="B31" s="923"/>
      <c r="C31" s="924"/>
      <c r="D31" s="454"/>
      <c r="E31" s="455"/>
      <c r="F31" s="456"/>
      <c r="G31" s="457"/>
      <c r="H31" s="458"/>
      <c r="I31" s="458"/>
      <c r="J31" s="453"/>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7"/>
      <c r="BZ31" s="367"/>
      <c r="CA31" s="367"/>
      <c r="CB31" s="367"/>
      <c r="CC31" s="62"/>
    </row>
    <row r="32" spans="1:81" s="49" customFormat="1" ht="16.5" customHeight="1" x14ac:dyDescent="0.2">
      <c r="A32" s="873"/>
      <c r="B32" s="928"/>
      <c r="C32" s="929"/>
      <c r="D32" s="459"/>
      <c r="E32" s="455"/>
      <c r="F32" s="456"/>
      <c r="G32" s="457"/>
      <c r="H32" s="458"/>
      <c r="I32" s="458"/>
      <c r="J32" s="453"/>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66"/>
      <c r="BM32" s="366"/>
      <c r="BN32" s="366"/>
      <c r="BO32" s="366"/>
      <c r="BP32" s="366"/>
      <c r="BQ32" s="366"/>
      <c r="BR32" s="366"/>
      <c r="BS32" s="366"/>
      <c r="BT32" s="366"/>
      <c r="BU32" s="366"/>
      <c r="BV32" s="366"/>
      <c r="BW32" s="366"/>
      <c r="BX32" s="366"/>
      <c r="BY32" s="367"/>
      <c r="BZ32" s="367"/>
      <c r="CA32" s="367"/>
      <c r="CB32" s="367"/>
      <c r="CC32" s="62"/>
    </row>
    <row r="33" spans="1:81" s="49" customFormat="1" ht="16.5" customHeight="1" x14ac:dyDescent="0.2">
      <c r="A33" s="873"/>
      <c r="B33" s="930"/>
      <c r="C33" s="931"/>
      <c r="D33" s="459"/>
      <c r="E33" s="455"/>
      <c r="F33" s="456"/>
      <c r="G33" s="457"/>
      <c r="H33" s="458"/>
      <c r="I33" s="458"/>
      <c r="J33" s="453"/>
      <c r="K33" s="366"/>
      <c r="L33" s="366"/>
      <c r="M33" s="366"/>
      <c r="N33" s="366"/>
      <c r="O33" s="366"/>
      <c r="P33" s="366"/>
      <c r="Q33" s="366"/>
      <c r="R33" s="366"/>
      <c r="S33" s="366"/>
      <c r="T33" s="366"/>
      <c r="U33" s="366"/>
      <c r="V33" s="366"/>
      <c r="W33" s="366"/>
      <c r="X33" s="366"/>
      <c r="Y33" s="366"/>
      <c r="Z33" s="366"/>
      <c r="AA33" s="366"/>
      <c r="AB33" s="366"/>
      <c r="AC33" s="366"/>
      <c r="AD33" s="366"/>
      <c r="AE33" s="366"/>
      <c r="AF33" s="366"/>
      <c r="AG33" s="366"/>
      <c r="AH33" s="366"/>
      <c r="AI33" s="366"/>
      <c r="AJ33" s="366"/>
      <c r="AK33" s="366"/>
      <c r="AL33" s="366"/>
      <c r="AM33" s="366"/>
      <c r="AN33" s="366"/>
      <c r="AO33" s="366"/>
      <c r="AP33" s="366"/>
      <c r="AQ33" s="366"/>
      <c r="AR33" s="366"/>
      <c r="AS33" s="366"/>
      <c r="AT33" s="366"/>
      <c r="AU33" s="366"/>
      <c r="AV33" s="366"/>
      <c r="AW33" s="366"/>
      <c r="AX33" s="366"/>
      <c r="AY33" s="366"/>
      <c r="AZ33" s="366"/>
      <c r="BA33" s="366"/>
      <c r="BB33" s="366"/>
      <c r="BC33" s="366"/>
      <c r="BD33" s="366"/>
      <c r="BE33" s="366"/>
      <c r="BF33" s="366"/>
      <c r="BG33" s="366"/>
      <c r="BH33" s="366"/>
      <c r="BI33" s="366"/>
      <c r="BJ33" s="366"/>
      <c r="BK33" s="366"/>
      <c r="BL33" s="366"/>
      <c r="BM33" s="366"/>
      <c r="BN33" s="366"/>
      <c r="BO33" s="366"/>
      <c r="BP33" s="366"/>
      <c r="BQ33" s="366"/>
      <c r="BR33" s="366"/>
      <c r="BS33" s="366"/>
      <c r="BT33" s="366"/>
      <c r="BU33" s="366"/>
      <c r="BV33" s="366"/>
      <c r="BW33" s="366"/>
      <c r="BX33" s="366"/>
      <c r="BY33" s="367"/>
      <c r="BZ33" s="367"/>
      <c r="CA33" s="367"/>
      <c r="CB33" s="367"/>
      <c r="CC33" s="62"/>
    </row>
    <row r="34" spans="1:81" s="49" customFormat="1" ht="15" customHeight="1" x14ac:dyDescent="0.2">
      <c r="A34" s="873"/>
      <c r="B34" s="928"/>
      <c r="C34" s="929"/>
      <c r="D34" s="459"/>
      <c r="E34" s="455"/>
      <c r="F34" s="456"/>
      <c r="G34" s="457"/>
      <c r="H34" s="458"/>
      <c r="I34" s="458"/>
      <c r="J34" s="453"/>
      <c r="K34" s="366"/>
      <c r="L34" s="366"/>
      <c r="M34" s="366"/>
      <c r="N34" s="366"/>
      <c r="O34" s="366"/>
      <c r="P34" s="366"/>
      <c r="Q34" s="366"/>
      <c r="R34" s="366"/>
      <c r="S34" s="366"/>
      <c r="T34" s="366"/>
      <c r="U34" s="366"/>
      <c r="V34" s="366"/>
      <c r="W34" s="366"/>
      <c r="X34" s="366"/>
      <c r="Y34" s="366"/>
      <c r="Z34" s="366"/>
      <c r="AA34" s="366"/>
      <c r="AB34" s="366"/>
      <c r="AC34" s="366"/>
      <c r="AD34" s="366"/>
      <c r="AE34" s="366"/>
      <c r="AF34" s="366"/>
      <c r="AG34" s="366"/>
      <c r="AH34" s="366"/>
      <c r="AI34" s="366"/>
      <c r="AJ34" s="366"/>
      <c r="AK34" s="366"/>
      <c r="AL34" s="366"/>
      <c r="AM34" s="366"/>
      <c r="AN34" s="366"/>
      <c r="AO34" s="366"/>
      <c r="AP34" s="366"/>
      <c r="AQ34" s="366"/>
      <c r="AR34" s="366"/>
      <c r="AS34" s="366"/>
      <c r="AT34" s="366"/>
      <c r="AU34" s="366"/>
      <c r="AV34" s="366"/>
      <c r="AW34" s="366"/>
      <c r="AX34" s="366"/>
      <c r="AY34" s="366"/>
      <c r="AZ34" s="366"/>
      <c r="BA34" s="366"/>
      <c r="BB34" s="366"/>
      <c r="BC34" s="366"/>
      <c r="BD34" s="366"/>
      <c r="BE34" s="366"/>
      <c r="BF34" s="366"/>
      <c r="BG34" s="366"/>
      <c r="BH34" s="366"/>
      <c r="BI34" s="366"/>
      <c r="BJ34" s="366"/>
      <c r="BK34" s="366"/>
      <c r="BL34" s="366"/>
      <c r="BM34" s="366"/>
      <c r="BN34" s="366"/>
      <c r="BO34" s="366"/>
      <c r="BP34" s="366"/>
      <c r="BQ34" s="366"/>
      <c r="BR34" s="366"/>
      <c r="BS34" s="366"/>
      <c r="BT34" s="366"/>
      <c r="BU34" s="366"/>
      <c r="BV34" s="366"/>
      <c r="BW34" s="366"/>
      <c r="BX34" s="366"/>
      <c r="BY34" s="367"/>
      <c r="BZ34" s="367"/>
      <c r="CA34" s="367"/>
      <c r="CB34" s="367"/>
      <c r="CC34" s="62"/>
    </row>
    <row r="35" spans="1:81" s="49" customFormat="1" ht="15.75" customHeight="1" x14ac:dyDescent="0.2">
      <c r="A35" s="873"/>
      <c r="B35" s="928"/>
      <c r="C35" s="929"/>
      <c r="D35" s="459"/>
      <c r="E35" s="455"/>
      <c r="F35" s="456"/>
      <c r="G35" s="457"/>
      <c r="H35" s="458"/>
      <c r="I35" s="458"/>
      <c r="J35" s="453"/>
      <c r="K35" s="366"/>
      <c r="L35" s="366"/>
      <c r="M35" s="366"/>
      <c r="N35" s="366"/>
      <c r="O35" s="366"/>
      <c r="P35" s="366"/>
      <c r="Q35" s="366"/>
      <c r="R35" s="366"/>
      <c r="S35" s="366"/>
      <c r="T35" s="366"/>
      <c r="U35" s="366"/>
      <c r="V35" s="366"/>
      <c r="W35" s="366"/>
      <c r="X35" s="366"/>
      <c r="Y35" s="366"/>
      <c r="Z35" s="366"/>
      <c r="AA35" s="366"/>
      <c r="AB35" s="366"/>
      <c r="AC35" s="366"/>
      <c r="AD35" s="366"/>
      <c r="AE35" s="366"/>
      <c r="AF35" s="366"/>
      <c r="AG35" s="366"/>
      <c r="AH35" s="366"/>
      <c r="AI35" s="366"/>
      <c r="AJ35" s="366"/>
      <c r="AK35" s="366"/>
      <c r="AL35" s="366"/>
      <c r="AM35" s="366"/>
      <c r="AN35" s="366"/>
      <c r="AO35" s="366"/>
      <c r="AP35" s="366"/>
      <c r="AQ35" s="366"/>
      <c r="AR35" s="366"/>
      <c r="AS35" s="366"/>
      <c r="AT35" s="366"/>
      <c r="AU35" s="366"/>
      <c r="AV35" s="366"/>
      <c r="AW35" s="366"/>
      <c r="AX35" s="366"/>
      <c r="AY35" s="366"/>
      <c r="AZ35" s="366"/>
      <c r="BA35" s="366"/>
      <c r="BB35" s="366"/>
      <c r="BC35" s="366"/>
      <c r="BD35" s="366"/>
      <c r="BE35" s="366"/>
      <c r="BF35" s="366"/>
      <c r="BG35" s="366"/>
      <c r="BH35" s="366"/>
      <c r="BI35" s="366"/>
      <c r="BJ35" s="366"/>
      <c r="BK35" s="366"/>
      <c r="BL35" s="366"/>
      <c r="BM35" s="366"/>
      <c r="BN35" s="366"/>
      <c r="BO35" s="366"/>
      <c r="BP35" s="366"/>
      <c r="BQ35" s="366"/>
      <c r="BR35" s="366"/>
      <c r="BS35" s="366"/>
      <c r="BT35" s="366"/>
      <c r="BU35" s="366"/>
      <c r="BV35" s="366"/>
      <c r="BW35" s="366"/>
      <c r="BX35" s="366"/>
      <c r="BY35" s="367"/>
      <c r="BZ35" s="367"/>
      <c r="CA35" s="367"/>
      <c r="CB35" s="367"/>
      <c r="CC35" s="62"/>
    </row>
    <row r="36" spans="1:81" s="49" customFormat="1" ht="33.75" customHeight="1" x14ac:dyDescent="0.2">
      <c r="A36" s="873"/>
      <c r="B36" s="928"/>
      <c r="C36" s="929"/>
      <c r="D36" s="459"/>
      <c r="E36" s="455"/>
      <c r="F36" s="456"/>
      <c r="G36" s="457"/>
      <c r="H36" s="458"/>
      <c r="I36" s="458"/>
      <c r="J36" s="453"/>
      <c r="K36" s="366"/>
      <c r="L36" s="366"/>
      <c r="M36" s="366"/>
      <c r="N36" s="366"/>
      <c r="O36" s="366"/>
      <c r="P36" s="366"/>
      <c r="Q36" s="366"/>
      <c r="R36" s="366"/>
      <c r="S36" s="366"/>
      <c r="T36" s="366"/>
      <c r="U36" s="366"/>
      <c r="V36" s="366"/>
      <c r="W36" s="366"/>
      <c r="X36" s="366"/>
      <c r="Y36" s="366"/>
      <c r="Z36" s="366"/>
      <c r="AA36" s="366"/>
      <c r="AB36" s="366"/>
      <c r="AC36" s="366"/>
      <c r="AD36" s="366"/>
      <c r="AE36" s="366"/>
      <c r="AF36" s="366"/>
      <c r="AG36" s="366"/>
      <c r="AH36" s="366"/>
      <c r="AI36" s="366"/>
      <c r="AJ36" s="366"/>
      <c r="AK36" s="366"/>
      <c r="AL36" s="366"/>
      <c r="AM36" s="366"/>
      <c r="AN36" s="366"/>
      <c r="AO36" s="366"/>
      <c r="AP36" s="366"/>
      <c r="AQ36" s="366"/>
      <c r="AR36" s="366"/>
      <c r="AS36" s="366"/>
      <c r="AT36" s="366"/>
      <c r="AU36" s="366"/>
      <c r="AV36" s="366"/>
      <c r="AW36" s="366"/>
      <c r="AX36" s="366"/>
      <c r="AY36" s="366"/>
      <c r="AZ36" s="366"/>
      <c r="BA36" s="366"/>
      <c r="BB36" s="366"/>
      <c r="BC36" s="366"/>
      <c r="BD36" s="366"/>
      <c r="BE36" s="366"/>
      <c r="BF36" s="366"/>
      <c r="BG36" s="366"/>
      <c r="BH36" s="366"/>
      <c r="BI36" s="366"/>
      <c r="BJ36" s="366"/>
      <c r="BK36" s="366"/>
      <c r="BL36" s="366"/>
      <c r="BM36" s="366"/>
      <c r="BN36" s="366"/>
      <c r="BO36" s="366"/>
      <c r="BP36" s="366"/>
      <c r="BQ36" s="366"/>
      <c r="BR36" s="366"/>
      <c r="BS36" s="366"/>
      <c r="BT36" s="366"/>
      <c r="BU36" s="366"/>
      <c r="BV36" s="366"/>
      <c r="BW36" s="366"/>
      <c r="BX36" s="366"/>
      <c r="BY36" s="367"/>
      <c r="BZ36" s="367"/>
      <c r="CA36" s="367"/>
      <c r="CB36" s="367"/>
      <c r="CC36" s="62"/>
    </row>
    <row r="37" spans="1:81" s="49" customFormat="1" ht="33.75" customHeight="1" x14ac:dyDescent="0.2">
      <c r="A37" s="873"/>
      <c r="B37" s="928"/>
      <c r="C37" s="929"/>
      <c r="D37" s="459"/>
      <c r="E37" s="455"/>
      <c r="F37" s="456"/>
      <c r="G37" s="457"/>
      <c r="H37" s="458"/>
      <c r="I37" s="458"/>
      <c r="J37" s="453"/>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AV37" s="366"/>
      <c r="AW37" s="366"/>
      <c r="AX37" s="366"/>
      <c r="AY37" s="366"/>
      <c r="AZ37" s="366"/>
      <c r="BA37" s="366"/>
      <c r="BB37" s="366"/>
      <c r="BC37" s="366"/>
      <c r="BD37" s="366"/>
      <c r="BE37" s="366"/>
      <c r="BF37" s="366"/>
      <c r="BG37" s="366"/>
      <c r="BH37" s="366"/>
      <c r="BI37" s="366"/>
      <c r="BJ37" s="366"/>
      <c r="BK37" s="366"/>
      <c r="BL37" s="366"/>
      <c r="BM37" s="366"/>
      <c r="BN37" s="366"/>
      <c r="BO37" s="366"/>
      <c r="BP37" s="366"/>
      <c r="BQ37" s="366"/>
      <c r="BR37" s="366"/>
      <c r="BS37" s="366"/>
      <c r="BT37" s="366"/>
      <c r="BU37" s="366"/>
      <c r="BV37" s="366"/>
      <c r="BW37" s="366"/>
      <c r="BX37" s="366"/>
      <c r="BY37" s="367"/>
      <c r="BZ37" s="367"/>
      <c r="CA37" s="367"/>
      <c r="CB37" s="367"/>
      <c r="CC37" s="62"/>
    </row>
    <row r="38" spans="1:81" s="49" customFormat="1" ht="35.25" customHeight="1" x14ac:dyDescent="0.2">
      <c r="A38" s="873"/>
      <c r="B38" s="928"/>
      <c r="C38" s="929"/>
      <c r="D38" s="459"/>
      <c r="E38" s="455"/>
      <c r="F38" s="456"/>
      <c r="G38" s="457"/>
      <c r="H38" s="458"/>
      <c r="I38" s="458"/>
      <c r="J38" s="453"/>
      <c r="K38" s="366"/>
      <c r="L38" s="366"/>
      <c r="M38" s="366"/>
      <c r="N38" s="366"/>
      <c r="O38" s="366"/>
      <c r="P38" s="366"/>
      <c r="Q38" s="366"/>
      <c r="R38" s="366"/>
      <c r="S38" s="366"/>
      <c r="T38" s="366"/>
      <c r="U38" s="366"/>
      <c r="V38" s="366"/>
      <c r="W38" s="366"/>
      <c r="X38" s="366"/>
      <c r="Y38" s="366"/>
      <c r="Z38" s="366"/>
      <c r="AA38" s="366"/>
      <c r="AB38" s="366"/>
      <c r="AC38" s="366"/>
      <c r="AD38" s="366"/>
      <c r="AE38" s="366"/>
      <c r="AF38" s="366"/>
      <c r="AG38" s="366"/>
      <c r="AH38" s="366"/>
      <c r="AI38" s="366"/>
      <c r="AJ38" s="366"/>
      <c r="AK38" s="366"/>
      <c r="AL38" s="366"/>
      <c r="AM38" s="366"/>
      <c r="AN38" s="366"/>
      <c r="AO38" s="366"/>
      <c r="AP38" s="366"/>
      <c r="AQ38" s="366"/>
      <c r="AR38" s="366"/>
      <c r="AS38" s="366"/>
      <c r="AT38" s="366"/>
      <c r="AU38" s="366"/>
      <c r="AV38" s="366"/>
      <c r="AW38" s="366"/>
      <c r="AX38" s="366"/>
      <c r="AY38" s="366"/>
      <c r="AZ38" s="366"/>
      <c r="BA38" s="366"/>
      <c r="BB38" s="366"/>
      <c r="BC38" s="366"/>
      <c r="BD38" s="366"/>
      <c r="BE38" s="366"/>
      <c r="BF38" s="366"/>
      <c r="BG38" s="366"/>
      <c r="BH38" s="366"/>
      <c r="BI38" s="366"/>
      <c r="BJ38" s="366"/>
      <c r="BK38" s="366"/>
      <c r="BL38" s="366"/>
      <c r="BM38" s="366"/>
      <c r="BN38" s="366"/>
      <c r="BO38" s="366"/>
      <c r="BP38" s="366"/>
      <c r="BQ38" s="366"/>
      <c r="BR38" s="366"/>
      <c r="BS38" s="366"/>
      <c r="BT38" s="366"/>
      <c r="BU38" s="366"/>
      <c r="BV38" s="366"/>
      <c r="BW38" s="366"/>
      <c r="BX38" s="366"/>
      <c r="BY38" s="367"/>
      <c r="BZ38" s="367"/>
      <c r="CA38" s="367"/>
      <c r="CB38" s="367"/>
      <c r="CC38" s="62"/>
    </row>
    <row r="39" spans="1:81" s="49" customFormat="1" ht="14.25" customHeight="1" x14ac:dyDescent="0.2">
      <c r="A39" s="873"/>
      <c r="B39" s="928"/>
      <c r="C39" s="929"/>
      <c r="D39" s="459"/>
      <c r="E39" s="455"/>
      <c r="F39" s="456"/>
      <c r="G39" s="457"/>
      <c r="H39" s="458"/>
      <c r="I39" s="458"/>
      <c r="J39" s="453"/>
      <c r="K39" s="366"/>
      <c r="L39" s="366"/>
      <c r="M39" s="366"/>
      <c r="N39" s="366"/>
      <c r="O39" s="366"/>
      <c r="P39" s="366"/>
      <c r="Q39" s="366"/>
      <c r="R39" s="366"/>
      <c r="S39" s="366"/>
      <c r="T39" s="366"/>
      <c r="U39" s="366"/>
      <c r="V39" s="366"/>
      <c r="W39" s="366"/>
      <c r="X39" s="366"/>
      <c r="Y39" s="366"/>
      <c r="Z39" s="366"/>
      <c r="AA39" s="366"/>
      <c r="AB39" s="366"/>
      <c r="AC39" s="366"/>
      <c r="AD39" s="366"/>
      <c r="AE39" s="366"/>
      <c r="AF39" s="366"/>
      <c r="AG39" s="366"/>
      <c r="AH39" s="366"/>
      <c r="AI39" s="366"/>
      <c r="AJ39" s="366"/>
      <c r="AK39" s="366"/>
      <c r="AL39" s="366"/>
      <c r="AM39" s="366"/>
      <c r="AN39" s="366"/>
      <c r="AO39" s="366"/>
      <c r="AP39" s="366"/>
      <c r="AQ39" s="366"/>
      <c r="AR39" s="366"/>
      <c r="AS39" s="366"/>
      <c r="AT39" s="366"/>
      <c r="AU39" s="366"/>
      <c r="AV39" s="366"/>
      <c r="AW39" s="366"/>
      <c r="AX39" s="366"/>
      <c r="AY39" s="366"/>
      <c r="AZ39" s="366"/>
      <c r="BA39" s="366"/>
      <c r="BB39" s="366"/>
      <c r="BC39" s="366"/>
      <c r="BD39" s="366"/>
      <c r="BE39" s="366"/>
      <c r="BF39" s="366"/>
      <c r="BG39" s="366"/>
      <c r="BH39" s="366"/>
      <c r="BI39" s="366"/>
      <c r="BJ39" s="366"/>
      <c r="BK39" s="366"/>
      <c r="BL39" s="366"/>
      <c r="BM39" s="366"/>
      <c r="BN39" s="366"/>
      <c r="BO39" s="366"/>
      <c r="BP39" s="366"/>
      <c r="BQ39" s="366"/>
      <c r="BR39" s="366"/>
      <c r="BS39" s="366"/>
      <c r="BT39" s="366"/>
      <c r="BU39" s="366"/>
      <c r="BV39" s="366"/>
      <c r="BW39" s="366"/>
      <c r="BX39" s="366"/>
      <c r="BY39" s="367"/>
      <c r="BZ39" s="367"/>
      <c r="CA39" s="367"/>
      <c r="CB39" s="367"/>
      <c r="CC39" s="62"/>
    </row>
    <row r="40" spans="1:81" s="49" customFormat="1" ht="14.25" x14ac:dyDescent="0.2">
      <c r="A40" s="873"/>
      <c r="B40" s="928"/>
      <c r="C40" s="929"/>
      <c r="D40" s="459"/>
      <c r="E40" s="455"/>
      <c r="F40" s="456"/>
      <c r="G40" s="457"/>
      <c r="H40" s="458"/>
      <c r="I40" s="458"/>
      <c r="J40" s="453"/>
      <c r="K40" s="366"/>
      <c r="L40" s="366"/>
      <c r="M40" s="366"/>
      <c r="N40" s="366"/>
      <c r="O40" s="366"/>
      <c r="P40" s="366"/>
      <c r="Q40" s="366"/>
      <c r="R40" s="366"/>
      <c r="S40" s="366"/>
      <c r="T40" s="366"/>
      <c r="U40" s="366"/>
      <c r="V40" s="366"/>
      <c r="W40" s="366"/>
      <c r="X40" s="366"/>
      <c r="Y40" s="366"/>
      <c r="Z40" s="366"/>
      <c r="AA40" s="366"/>
      <c r="AB40" s="366"/>
      <c r="AC40" s="366"/>
      <c r="AD40" s="366"/>
      <c r="AE40" s="366"/>
      <c r="AF40" s="366"/>
      <c r="AG40" s="366"/>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7"/>
      <c r="BZ40" s="367"/>
      <c r="CA40" s="367"/>
      <c r="CB40" s="367"/>
      <c r="CC40" s="62"/>
    </row>
    <row r="41" spans="1:81" s="49" customFormat="1" ht="14.25" x14ac:dyDescent="0.2">
      <c r="A41" s="873"/>
      <c r="B41" s="928"/>
      <c r="C41" s="929"/>
      <c r="D41" s="459"/>
      <c r="E41" s="455"/>
      <c r="F41" s="456"/>
      <c r="G41" s="457"/>
      <c r="H41" s="458"/>
      <c r="I41" s="458"/>
      <c r="J41" s="453"/>
      <c r="K41" s="366"/>
      <c r="L41" s="366"/>
      <c r="M41" s="366"/>
      <c r="N41" s="366"/>
      <c r="O41" s="366"/>
      <c r="P41" s="366"/>
      <c r="Q41" s="366"/>
      <c r="R41" s="366"/>
      <c r="S41" s="366"/>
      <c r="T41" s="366"/>
      <c r="U41" s="366"/>
      <c r="V41" s="366"/>
      <c r="W41" s="366"/>
      <c r="X41" s="366"/>
      <c r="Y41" s="366"/>
      <c r="Z41" s="366"/>
      <c r="AA41" s="366"/>
      <c r="AB41" s="366"/>
      <c r="AC41" s="366"/>
      <c r="AD41" s="366"/>
      <c r="AE41" s="366"/>
      <c r="AF41" s="366"/>
      <c r="AG41" s="366"/>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7"/>
      <c r="BZ41" s="367"/>
      <c r="CA41" s="367"/>
      <c r="CB41" s="367"/>
      <c r="CC41" s="62"/>
    </row>
    <row r="42" spans="1:81" s="49" customFormat="1" ht="14.25" x14ac:dyDescent="0.2">
      <c r="A42" s="873"/>
      <c r="B42" s="928"/>
      <c r="C42" s="929"/>
      <c r="D42" s="459"/>
      <c r="E42" s="455"/>
      <c r="F42" s="456"/>
      <c r="G42" s="457"/>
      <c r="H42" s="458"/>
      <c r="I42" s="458"/>
      <c r="J42" s="453"/>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7"/>
      <c r="BZ42" s="367"/>
      <c r="CA42" s="367"/>
      <c r="CB42" s="367"/>
      <c r="CC42" s="62"/>
    </row>
    <row r="43" spans="1:81" s="49" customFormat="1" ht="14.25" x14ac:dyDescent="0.2">
      <c r="A43" s="921"/>
      <c r="B43" s="937"/>
      <c r="C43" s="938"/>
      <c r="D43" s="459"/>
      <c r="E43" s="460"/>
      <c r="F43" s="461"/>
      <c r="G43" s="462"/>
      <c r="H43" s="463"/>
      <c r="I43" s="463"/>
      <c r="J43" s="453"/>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366"/>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7"/>
      <c r="BZ43" s="367"/>
      <c r="CA43" s="367"/>
      <c r="CB43" s="367"/>
      <c r="CC43" s="62"/>
    </row>
    <row r="44" spans="1:81" s="49" customFormat="1" ht="14.25" x14ac:dyDescent="0.2">
      <c r="A44" s="872"/>
      <c r="B44" s="923"/>
      <c r="C44" s="924"/>
      <c r="D44" s="454"/>
      <c r="E44" s="464"/>
      <c r="F44" s="465"/>
      <c r="G44" s="466"/>
      <c r="H44" s="467"/>
      <c r="I44" s="467"/>
      <c r="J44" s="453"/>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7"/>
      <c r="BZ44" s="367"/>
      <c r="CA44" s="367"/>
      <c r="CB44" s="367"/>
      <c r="CC44" s="62"/>
    </row>
    <row r="45" spans="1:81" s="49" customFormat="1" ht="14.25" x14ac:dyDescent="0.2">
      <c r="A45" s="873"/>
      <c r="B45" s="928"/>
      <c r="C45" s="929"/>
      <c r="D45" s="459"/>
      <c r="E45" s="455"/>
      <c r="F45" s="456"/>
      <c r="G45" s="457"/>
      <c r="H45" s="458"/>
      <c r="I45" s="458"/>
      <c r="J45" s="453"/>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6"/>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7"/>
      <c r="BZ45" s="367"/>
      <c r="CA45" s="367"/>
      <c r="CB45" s="367"/>
      <c r="CC45" s="62"/>
    </row>
    <row r="46" spans="1:81" s="49" customFormat="1" ht="25.5" customHeight="1" x14ac:dyDescent="0.2">
      <c r="A46" s="873"/>
      <c r="B46" s="939"/>
      <c r="C46" s="940"/>
      <c r="D46" s="468"/>
      <c r="E46" s="455"/>
      <c r="F46" s="456"/>
      <c r="G46" s="457"/>
      <c r="H46" s="458"/>
      <c r="I46" s="458"/>
      <c r="J46" s="453"/>
      <c r="K46" s="366"/>
      <c r="L46" s="366"/>
      <c r="M46" s="366"/>
      <c r="N46" s="366"/>
      <c r="O46" s="366"/>
      <c r="P46" s="366"/>
      <c r="Q46" s="366"/>
      <c r="R46" s="366"/>
      <c r="S46" s="366"/>
      <c r="T46" s="366"/>
      <c r="U46" s="366"/>
      <c r="V46" s="366"/>
      <c r="W46" s="366"/>
      <c r="X46" s="366"/>
      <c r="Y46" s="366"/>
      <c r="Z46" s="366"/>
      <c r="AA46" s="366"/>
      <c r="AB46" s="366"/>
      <c r="AC46" s="366"/>
      <c r="AD46" s="366"/>
      <c r="AE46" s="366"/>
      <c r="AF46" s="366"/>
      <c r="AG46" s="366"/>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7"/>
      <c r="BZ46" s="367"/>
      <c r="CA46" s="367"/>
      <c r="CB46" s="367"/>
      <c r="CC46" s="62"/>
    </row>
    <row r="47" spans="1:81" s="52" customFormat="1" ht="34.5" customHeight="1" x14ac:dyDescent="0.2">
      <c r="A47" s="872"/>
      <c r="B47" s="923"/>
      <c r="C47" s="924"/>
      <c r="D47" s="454"/>
      <c r="E47" s="464"/>
      <c r="F47" s="465"/>
      <c r="G47" s="466"/>
      <c r="H47" s="467"/>
      <c r="I47" s="467"/>
      <c r="J47" s="453"/>
      <c r="K47" s="366"/>
      <c r="L47" s="366"/>
      <c r="M47" s="366"/>
      <c r="N47" s="366"/>
      <c r="O47" s="366"/>
      <c r="P47" s="366"/>
      <c r="Q47" s="366"/>
      <c r="R47" s="366"/>
      <c r="S47" s="366"/>
      <c r="T47" s="366"/>
      <c r="U47" s="366"/>
      <c r="V47" s="366"/>
      <c r="W47" s="366"/>
      <c r="X47" s="366"/>
      <c r="Y47" s="366"/>
      <c r="Z47" s="366"/>
      <c r="AA47" s="366"/>
      <c r="AB47" s="366"/>
      <c r="AC47" s="366"/>
      <c r="AD47" s="366"/>
      <c r="AE47" s="366"/>
      <c r="AF47" s="366"/>
      <c r="AG47" s="366"/>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7"/>
      <c r="BZ47" s="367"/>
      <c r="CA47" s="367"/>
      <c r="CB47" s="367"/>
    </row>
    <row r="48" spans="1:81" s="1" customFormat="1" ht="19.5" customHeight="1" x14ac:dyDescent="0.2">
      <c r="A48" s="873"/>
      <c r="B48" s="928"/>
      <c r="C48" s="929"/>
      <c r="D48" s="459"/>
      <c r="E48" s="455"/>
      <c r="F48" s="456"/>
      <c r="G48" s="457"/>
      <c r="H48" s="458"/>
      <c r="I48" s="458"/>
      <c r="J48" s="453"/>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7"/>
      <c r="BZ48" s="367"/>
      <c r="CA48" s="367"/>
      <c r="CB48" s="367"/>
    </row>
    <row r="49" spans="1:80" s="1" customFormat="1" ht="27.75" customHeight="1" x14ac:dyDescent="0.2">
      <c r="A49" s="921"/>
      <c r="B49" s="937"/>
      <c r="C49" s="938"/>
      <c r="D49" s="468"/>
      <c r="E49" s="469"/>
      <c r="F49" s="470"/>
      <c r="G49" s="471"/>
      <c r="H49" s="472"/>
      <c r="I49" s="472"/>
      <c r="J49" s="453"/>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7"/>
      <c r="BZ49" s="367"/>
      <c r="CA49" s="367"/>
      <c r="CB49" s="367"/>
    </row>
    <row r="50" spans="1:80" s="1" customFormat="1" ht="15.75" customHeight="1" x14ac:dyDescent="0.2">
      <c r="A50" s="738"/>
      <c r="B50" s="950"/>
      <c r="C50" s="951"/>
      <c r="D50" s="474"/>
      <c r="E50" s="475"/>
      <c r="F50" s="476"/>
      <c r="G50" s="477"/>
      <c r="H50" s="478"/>
      <c r="I50" s="478"/>
      <c r="J50" s="453"/>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6"/>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7"/>
      <c r="BZ50" s="367"/>
      <c r="CA50" s="367"/>
      <c r="CB50" s="367"/>
    </row>
    <row r="51" spans="1:80" s="1" customFormat="1" ht="15.75" customHeight="1" x14ac:dyDescent="0.2">
      <c r="A51" s="479"/>
      <c r="B51" s="480"/>
      <c r="C51" s="480"/>
      <c r="D51" s="480"/>
      <c r="E51" s="480"/>
      <c r="F51" s="480"/>
      <c r="G51" s="480"/>
      <c r="H51" s="443"/>
      <c r="I51" s="443"/>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6"/>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7"/>
      <c r="BZ51" s="367"/>
      <c r="CA51" s="367"/>
      <c r="CB51" s="367"/>
    </row>
    <row r="52" spans="1:80" s="1" customFormat="1" ht="15.75" customHeight="1" x14ac:dyDescent="0.2">
      <c r="A52" s="872"/>
      <c r="B52" s="875"/>
      <c r="C52" s="876"/>
      <c r="D52" s="876"/>
      <c r="E52" s="880"/>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c r="AH52" s="881"/>
      <c r="AI52" s="881"/>
      <c r="AJ52" s="881"/>
      <c r="AK52" s="881"/>
      <c r="AL52" s="881"/>
      <c r="AM52" s="881"/>
      <c r="AN52" s="881"/>
      <c r="AO52" s="881"/>
      <c r="AP52" s="882"/>
      <c r="AQ52" s="895"/>
      <c r="AR52" s="888"/>
      <c r="AS52" s="894"/>
      <c r="AT52" s="889"/>
      <c r="AU52" s="883"/>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7"/>
      <c r="BZ52" s="367"/>
      <c r="CA52" s="367"/>
      <c r="CB52" s="367"/>
    </row>
    <row r="53" spans="1:80" s="1" customFormat="1" ht="15.75" customHeight="1" x14ac:dyDescent="0.2">
      <c r="A53" s="873"/>
      <c r="B53" s="878"/>
      <c r="C53" s="879"/>
      <c r="D53" s="879"/>
      <c r="E53" s="886"/>
      <c r="F53" s="887"/>
      <c r="G53" s="886"/>
      <c r="H53" s="887"/>
      <c r="I53" s="886"/>
      <c r="J53" s="887"/>
      <c r="K53" s="886"/>
      <c r="L53" s="887"/>
      <c r="M53" s="886"/>
      <c r="N53" s="887"/>
      <c r="O53" s="886"/>
      <c r="P53" s="887"/>
      <c r="Q53" s="886"/>
      <c r="R53" s="887"/>
      <c r="S53" s="886"/>
      <c r="T53" s="887"/>
      <c r="U53" s="886"/>
      <c r="V53" s="887"/>
      <c r="W53" s="886"/>
      <c r="X53" s="887"/>
      <c r="Y53" s="886"/>
      <c r="Z53" s="887"/>
      <c r="AA53" s="886"/>
      <c r="AB53" s="922"/>
      <c r="AC53" s="886"/>
      <c r="AD53" s="887"/>
      <c r="AE53" s="886"/>
      <c r="AF53" s="887"/>
      <c r="AG53" s="886"/>
      <c r="AH53" s="887"/>
      <c r="AI53" s="886"/>
      <c r="AJ53" s="887"/>
      <c r="AK53" s="886"/>
      <c r="AL53" s="887"/>
      <c r="AM53" s="886"/>
      <c r="AN53" s="887"/>
      <c r="AO53" s="894"/>
      <c r="AP53" s="889"/>
      <c r="AQ53" s="896"/>
      <c r="AR53" s="903"/>
      <c r="AS53" s="905"/>
      <c r="AT53" s="905"/>
      <c r="AU53" s="884"/>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7"/>
      <c r="BZ53" s="367"/>
      <c r="CA53" s="367"/>
      <c r="CB53" s="367"/>
    </row>
    <row r="54" spans="1:80" s="1" customFormat="1" ht="15.75" customHeight="1" x14ac:dyDescent="0.2">
      <c r="A54" s="952"/>
      <c r="B54" s="736"/>
      <c r="C54" s="736"/>
      <c r="D54" s="481"/>
      <c r="E54" s="728"/>
      <c r="F54" s="483"/>
      <c r="G54" s="728"/>
      <c r="H54" s="483"/>
      <c r="I54" s="728"/>
      <c r="J54" s="483"/>
      <c r="K54" s="728"/>
      <c r="L54" s="483"/>
      <c r="M54" s="378"/>
      <c r="N54" s="729"/>
      <c r="O54" s="728"/>
      <c r="P54" s="483"/>
      <c r="Q54" s="378"/>
      <c r="R54" s="729"/>
      <c r="S54" s="378"/>
      <c r="T54" s="729"/>
      <c r="U54" s="728"/>
      <c r="V54" s="729"/>
      <c r="W54" s="728"/>
      <c r="X54" s="483"/>
      <c r="Y54" s="378"/>
      <c r="Z54" s="729"/>
      <c r="AA54" s="728"/>
      <c r="AB54" s="484"/>
      <c r="AC54" s="728"/>
      <c r="AD54" s="483"/>
      <c r="AE54" s="728"/>
      <c r="AF54" s="483"/>
      <c r="AG54" s="728"/>
      <c r="AH54" s="483"/>
      <c r="AI54" s="378"/>
      <c r="AJ54" s="729"/>
      <c r="AK54" s="728"/>
      <c r="AL54" s="483"/>
      <c r="AM54" s="378"/>
      <c r="AN54" s="729"/>
      <c r="AO54" s="485"/>
      <c r="AP54" s="729"/>
      <c r="AQ54" s="897"/>
      <c r="AR54" s="904"/>
      <c r="AS54" s="906"/>
      <c r="AT54" s="906"/>
      <c r="AU54" s="885"/>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7"/>
      <c r="BZ54" s="367"/>
      <c r="CA54" s="367"/>
      <c r="CB54" s="367"/>
    </row>
    <row r="55" spans="1:80" s="1" customFormat="1" ht="15.75" customHeight="1" x14ac:dyDescent="0.2">
      <c r="A55" s="438"/>
      <c r="B55" s="486"/>
      <c r="C55" s="486"/>
      <c r="D55" s="487"/>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7"/>
      <c r="BZ55" s="367"/>
      <c r="CA55" s="367"/>
      <c r="CB55" s="367"/>
    </row>
    <row r="56" spans="1:80" s="1" customFormat="1" ht="39.75" customHeight="1" x14ac:dyDescent="0.2">
      <c r="A56" s="438"/>
      <c r="B56" s="492"/>
      <c r="C56" s="492"/>
      <c r="D56" s="493"/>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7"/>
      <c r="BZ56" s="367"/>
      <c r="CA56" s="367"/>
      <c r="CB56" s="367"/>
    </row>
    <row r="57" spans="1:80" s="1" customFormat="1" ht="19.5" customHeight="1" x14ac:dyDescent="0.2">
      <c r="A57" s="438"/>
      <c r="B57" s="492"/>
      <c r="C57" s="492"/>
      <c r="D57" s="493"/>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7"/>
      <c r="BZ57" s="367"/>
      <c r="CA57" s="367"/>
      <c r="CB57" s="367"/>
    </row>
    <row r="58" spans="1:80" s="1" customFormat="1" ht="15" customHeight="1" x14ac:dyDescent="0.2">
      <c r="A58" s="438"/>
      <c r="B58" s="492"/>
      <c r="C58" s="492"/>
      <c r="D58" s="493"/>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7"/>
      <c r="BZ58" s="367"/>
      <c r="CA58" s="367"/>
      <c r="CB58" s="367"/>
    </row>
    <row r="59" spans="1:80" s="1" customFormat="1" ht="15" customHeight="1" x14ac:dyDescent="0.2">
      <c r="A59" s="495"/>
      <c r="B59" s="496"/>
      <c r="C59" s="496"/>
      <c r="D59" s="497"/>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7"/>
      <c r="BZ59" s="367"/>
      <c r="CA59" s="367"/>
      <c r="CB59" s="367"/>
    </row>
    <row r="60" spans="1:80" s="1" customFormat="1" ht="15" customHeight="1" x14ac:dyDescent="0.2">
      <c r="A60" s="505"/>
      <c r="B60" s="506"/>
      <c r="C60" s="507"/>
      <c r="D60" s="507"/>
      <c r="E60" s="508"/>
      <c r="F60" s="509"/>
      <c r="G60" s="508"/>
      <c r="H60" s="510"/>
      <c r="I60" s="508"/>
      <c r="J60" s="510"/>
      <c r="K60" s="508"/>
      <c r="L60" s="510"/>
      <c r="M60" s="508"/>
      <c r="N60" s="510"/>
      <c r="O60" s="508"/>
      <c r="P60" s="510"/>
      <c r="Q60" s="508"/>
      <c r="R60" s="510"/>
      <c r="S60" s="508"/>
      <c r="T60" s="510"/>
      <c r="U60" s="508"/>
      <c r="V60" s="510"/>
      <c r="W60" s="508"/>
      <c r="X60" s="510"/>
      <c r="Y60" s="511"/>
      <c r="Z60" s="510"/>
      <c r="AA60" s="512"/>
      <c r="AB60" s="513"/>
      <c r="AC60" s="511"/>
      <c r="AD60" s="510"/>
      <c r="AE60" s="511"/>
      <c r="AF60" s="510"/>
      <c r="AG60" s="511"/>
      <c r="AH60" s="510"/>
      <c r="AI60" s="511"/>
      <c r="AJ60" s="510"/>
      <c r="AK60" s="511"/>
      <c r="AL60" s="510"/>
      <c r="AM60" s="511"/>
      <c r="AN60" s="510"/>
      <c r="AO60" s="512"/>
      <c r="AP60" s="513"/>
      <c r="AQ60" s="514"/>
      <c r="AR60" s="514"/>
      <c r="AS60" s="514"/>
      <c r="AT60" s="514"/>
      <c r="AU60" s="514"/>
      <c r="AV60" s="453"/>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7"/>
      <c r="BZ60" s="367"/>
      <c r="CA60" s="367"/>
      <c r="CB60" s="367"/>
    </row>
    <row r="61" spans="1:80" s="1" customFormat="1" ht="15" customHeight="1" x14ac:dyDescent="0.2">
      <c r="A61" s="515"/>
      <c r="B61" s="374"/>
      <c r="C61" s="480"/>
      <c r="D61" s="480"/>
      <c r="E61" s="480"/>
      <c r="F61" s="480"/>
      <c r="G61" s="480"/>
      <c r="H61" s="480"/>
      <c r="I61" s="480"/>
      <c r="J61" s="480"/>
      <c r="K61" s="480"/>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7"/>
      <c r="BZ61" s="367"/>
      <c r="CA61" s="367"/>
      <c r="CB61" s="367"/>
    </row>
    <row r="62" spans="1:80" s="1" customFormat="1" ht="15" customHeight="1" x14ac:dyDescent="0.2">
      <c r="A62" s="736"/>
      <c r="B62" s="445"/>
      <c r="C62" s="516"/>
      <c r="D62" s="516"/>
      <c r="E62" s="516"/>
      <c r="F62" s="516"/>
      <c r="G62" s="516"/>
      <c r="H62" s="516"/>
      <c r="I62" s="516"/>
      <c r="J62" s="516"/>
      <c r="K62" s="51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7"/>
      <c r="BZ62" s="367"/>
      <c r="CA62" s="367"/>
      <c r="CB62" s="367"/>
    </row>
    <row r="63" spans="1:80" s="1" customFormat="1" ht="41.25" customHeight="1" x14ac:dyDescent="0.2">
      <c r="A63" s="517"/>
      <c r="B63" s="518"/>
      <c r="C63" s="519"/>
      <c r="D63" s="516"/>
      <c r="E63" s="516"/>
      <c r="F63" s="516"/>
      <c r="G63" s="516"/>
      <c r="H63" s="516"/>
      <c r="I63" s="516"/>
      <c r="J63" s="516"/>
      <c r="K63" s="516"/>
      <c r="L63" s="366"/>
      <c r="M63" s="366"/>
      <c r="N63" s="366"/>
      <c r="O63" s="366"/>
      <c r="P63" s="366"/>
      <c r="Q63" s="366"/>
      <c r="R63" s="366"/>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7"/>
      <c r="BZ63" s="367"/>
      <c r="CA63" s="367"/>
      <c r="CB63" s="367"/>
    </row>
    <row r="64" spans="1:80" s="1" customFormat="1" ht="15" customHeight="1" x14ac:dyDescent="0.2">
      <c r="A64" s="438"/>
      <c r="B64" s="408"/>
      <c r="C64" s="519"/>
      <c r="D64" s="516"/>
      <c r="E64" s="516"/>
      <c r="F64" s="516"/>
      <c r="G64" s="516"/>
      <c r="H64" s="516"/>
      <c r="I64" s="516"/>
      <c r="J64" s="516"/>
      <c r="K64" s="516"/>
      <c r="L64" s="366"/>
      <c r="M64" s="366"/>
      <c r="N64" s="366"/>
      <c r="O64" s="366"/>
      <c r="P64" s="366"/>
      <c r="Q64" s="366"/>
      <c r="R64" s="366"/>
      <c r="S64" s="366"/>
      <c r="T64" s="366"/>
      <c r="U64" s="366"/>
      <c r="V64" s="366"/>
      <c r="W64" s="366"/>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7"/>
      <c r="BZ64" s="367"/>
      <c r="CA64" s="367"/>
      <c r="CB64" s="367"/>
    </row>
    <row r="65" spans="1:81" s="1" customFormat="1" ht="15" customHeight="1" x14ac:dyDescent="0.2">
      <c r="A65" s="438"/>
      <c r="B65" s="408"/>
      <c r="C65" s="519"/>
      <c r="D65" s="516"/>
      <c r="E65" s="516"/>
      <c r="F65" s="516"/>
      <c r="G65" s="516"/>
      <c r="H65" s="516"/>
      <c r="I65" s="516"/>
      <c r="J65" s="516"/>
      <c r="K65" s="51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7"/>
      <c r="BZ65" s="367"/>
      <c r="CA65" s="367"/>
      <c r="CB65" s="367"/>
    </row>
    <row r="66" spans="1:81" s="1" customFormat="1" ht="15" customHeight="1" x14ac:dyDescent="0.2">
      <c r="A66" s="495"/>
      <c r="B66" s="425"/>
      <c r="C66" s="519"/>
      <c r="D66" s="516"/>
      <c r="E66" s="516"/>
      <c r="F66" s="516"/>
      <c r="G66" s="516"/>
      <c r="H66" s="516"/>
      <c r="I66" s="516"/>
      <c r="J66" s="516"/>
      <c r="K66" s="51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7"/>
      <c r="BZ66" s="367"/>
      <c r="CA66" s="367"/>
      <c r="CB66" s="367"/>
    </row>
    <row r="67" spans="1:81" s="1" customFormat="1" ht="15" customHeight="1" x14ac:dyDescent="0.2">
      <c r="A67" s="505"/>
      <c r="B67" s="520"/>
      <c r="C67" s="519"/>
      <c r="D67" s="516"/>
      <c r="E67" s="516"/>
      <c r="F67" s="516"/>
      <c r="G67" s="516"/>
      <c r="H67" s="516"/>
      <c r="I67" s="516"/>
      <c r="J67" s="516"/>
      <c r="K67" s="516"/>
      <c r="L67" s="366"/>
      <c r="M67" s="366"/>
      <c r="N67" s="366"/>
      <c r="O67" s="366"/>
      <c r="P67" s="366"/>
      <c r="Q67" s="366"/>
      <c r="R67" s="366"/>
      <c r="S67" s="366"/>
      <c r="T67" s="366"/>
      <c r="U67" s="366"/>
      <c r="V67" s="366"/>
      <c r="W67" s="366"/>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7"/>
      <c r="BZ67" s="367"/>
      <c r="CA67" s="367"/>
      <c r="CB67" s="367"/>
    </row>
    <row r="68" spans="1:81" s="1" customFormat="1" ht="15" customHeight="1" x14ac:dyDescent="0.2">
      <c r="A68" s="515"/>
      <c r="B68" s="515"/>
      <c r="C68" s="516"/>
      <c r="D68" s="516"/>
      <c r="E68" s="516"/>
      <c r="F68" s="516"/>
      <c r="G68" s="516"/>
      <c r="H68" s="516"/>
      <c r="I68" s="516"/>
      <c r="J68" s="516"/>
      <c r="K68" s="516"/>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7"/>
      <c r="BZ68" s="367"/>
      <c r="CA68" s="367"/>
      <c r="CB68" s="367"/>
    </row>
    <row r="69" spans="1:81" s="1" customFormat="1" ht="15" customHeight="1" x14ac:dyDescent="0.2">
      <c r="A69" s="736"/>
      <c r="B69" s="445"/>
      <c r="C69" s="516"/>
      <c r="D69" s="516"/>
      <c r="E69" s="516"/>
      <c r="F69" s="516"/>
      <c r="G69" s="516"/>
      <c r="H69" s="516"/>
      <c r="I69" s="516"/>
      <c r="J69" s="516"/>
      <c r="K69" s="516"/>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7"/>
      <c r="BZ69" s="367"/>
      <c r="CA69" s="367"/>
      <c r="CB69" s="367"/>
    </row>
    <row r="70" spans="1:81" s="49" customFormat="1" ht="45" customHeight="1" x14ac:dyDescent="0.2">
      <c r="A70" s="517"/>
      <c r="B70" s="518"/>
      <c r="C70" s="519"/>
      <c r="D70" s="516"/>
      <c r="E70" s="516"/>
      <c r="F70" s="516"/>
      <c r="G70" s="516"/>
      <c r="H70" s="516"/>
      <c r="I70" s="516"/>
      <c r="J70" s="516"/>
      <c r="K70" s="516"/>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P70" s="366"/>
      <c r="BQ70" s="366"/>
      <c r="BR70" s="366"/>
      <c r="BS70" s="366"/>
      <c r="BT70" s="366"/>
      <c r="BU70" s="366"/>
      <c r="BV70" s="366"/>
      <c r="BW70" s="366"/>
      <c r="BX70" s="366"/>
      <c r="BY70" s="367"/>
      <c r="BZ70" s="367"/>
      <c r="CA70" s="367"/>
      <c r="CB70" s="367"/>
      <c r="CC70" s="62"/>
    </row>
    <row r="71" spans="1:81" s="49" customFormat="1" ht="39.75" customHeight="1" x14ac:dyDescent="0.2">
      <c r="A71" s="438"/>
      <c r="B71" s="408"/>
      <c r="C71" s="519"/>
      <c r="D71" s="516"/>
      <c r="E71" s="516"/>
      <c r="F71" s="516"/>
      <c r="G71" s="516"/>
      <c r="H71" s="516"/>
      <c r="I71" s="516"/>
      <c r="J71" s="516"/>
      <c r="K71" s="51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66"/>
      <c r="BN71" s="366"/>
      <c r="BO71" s="366"/>
      <c r="BP71" s="366"/>
      <c r="BQ71" s="366"/>
      <c r="BR71" s="366"/>
      <c r="BS71" s="366"/>
      <c r="BT71" s="366"/>
      <c r="BU71" s="366"/>
      <c r="BV71" s="366"/>
      <c r="BW71" s="366"/>
      <c r="BX71" s="366"/>
      <c r="BY71" s="367"/>
      <c r="BZ71" s="367"/>
      <c r="CA71" s="367"/>
      <c r="CB71" s="367"/>
      <c r="CC71" s="62"/>
    </row>
    <row r="72" spans="1:81" s="49" customFormat="1" ht="17.25" customHeight="1" x14ac:dyDescent="0.2">
      <c r="A72" s="438"/>
      <c r="B72" s="408"/>
      <c r="C72" s="519"/>
      <c r="D72" s="516"/>
      <c r="E72" s="516"/>
      <c r="F72" s="516"/>
      <c r="G72" s="516"/>
      <c r="H72" s="516"/>
      <c r="I72" s="516"/>
      <c r="J72" s="516"/>
      <c r="K72" s="51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7"/>
      <c r="BZ72" s="367"/>
      <c r="CA72" s="367"/>
      <c r="CB72" s="367"/>
      <c r="CC72" s="62"/>
    </row>
    <row r="73" spans="1:81" s="49" customFormat="1" ht="15" customHeight="1" x14ac:dyDescent="0.2">
      <c r="A73" s="495"/>
      <c r="B73" s="425"/>
      <c r="C73" s="519"/>
      <c r="D73" s="516"/>
      <c r="E73" s="516"/>
      <c r="F73" s="516"/>
      <c r="G73" s="516"/>
      <c r="H73" s="516"/>
      <c r="I73" s="516"/>
      <c r="J73" s="516"/>
      <c r="K73" s="516"/>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c r="BM73" s="366"/>
      <c r="BN73" s="366"/>
      <c r="BO73" s="366"/>
      <c r="BP73" s="366"/>
      <c r="BQ73" s="366"/>
      <c r="BR73" s="366"/>
      <c r="BS73" s="366"/>
      <c r="BT73" s="366"/>
      <c r="BU73" s="366"/>
      <c r="BV73" s="366"/>
      <c r="BW73" s="366"/>
      <c r="BX73" s="366"/>
      <c r="BY73" s="367"/>
      <c r="BZ73" s="367"/>
      <c r="CA73" s="367"/>
      <c r="CB73" s="367"/>
      <c r="CC73" s="62"/>
    </row>
    <row r="74" spans="1:81" s="49" customFormat="1" ht="15" customHeight="1" x14ac:dyDescent="0.2">
      <c r="A74" s="505"/>
      <c r="B74" s="520"/>
      <c r="C74" s="519"/>
      <c r="D74" s="516"/>
      <c r="E74" s="516"/>
      <c r="F74" s="516"/>
      <c r="G74" s="516"/>
      <c r="H74" s="516"/>
      <c r="I74" s="516"/>
      <c r="J74" s="516"/>
      <c r="K74" s="516"/>
      <c r="L74" s="366"/>
      <c r="M74" s="366"/>
      <c r="N74" s="366"/>
      <c r="O74" s="366"/>
      <c r="P74" s="366"/>
      <c r="Q74" s="366"/>
      <c r="R74" s="366"/>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c r="AZ74" s="366"/>
      <c r="BA74" s="366"/>
      <c r="BB74" s="366"/>
      <c r="BC74" s="366"/>
      <c r="BD74" s="366"/>
      <c r="BE74" s="366"/>
      <c r="BF74" s="366"/>
      <c r="BG74" s="366"/>
      <c r="BH74" s="366"/>
      <c r="BI74" s="366"/>
      <c r="BJ74" s="366"/>
      <c r="BK74" s="366"/>
      <c r="BL74" s="366"/>
      <c r="BM74" s="366"/>
      <c r="BN74" s="366"/>
      <c r="BO74" s="366"/>
      <c r="BP74" s="366"/>
      <c r="BQ74" s="366"/>
      <c r="BR74" s="366"/>
      <c r="BS74" s="366"/>
      <c r="BT74" s="366"/>
      <c r="BU74" s="366"/>
      <c r="BV74" s="366"/>
      <c r="BW74" s="366"/>
      <c r="BX74" s="366"/>
      <c r="BY74" s="367"/>
      <c r="BZ74" s="367"/>
      <c r="CA74" s="367"/>
      <c r="CB74" s="367"/>
      <c r="CC74" s="62"/>
    </row>
    <row r="75" spans="1:81" s="49" customFormat="1" ht="14.25" x14ac:dyDescent="0.2">
      <c r="A75" s="521"/>
      <c r="B75" s="522"/>
      <c r="C75" s="523"/>
      <c r="D75" s="443"/>
      <c r="E75" s="366"/>
      <c r="F75" s="366"/>
      <c r="G75" s="366"/>
      <c r="H75" s="366"/>
      <c r="I75" s="366"/>
      <c r="J75" s="366"/>
      <c r="K75" s="366"/>
      <c r="L75" s="366"/>
      <c r="M75" s="366"/>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66"/>
      <c r="AZ75" s="366"/>
      <c r="BA75" s="366"/>
      <c r="BB75" s="366"/>
      <c r="BC75" s="366"/>
      <c r="BD75" s="366"/>
      <c r="BE75" s="366"/>
      <c r="BF75" s="366"/>
      <c r="BG75" s="366"/>
      <c r="BH75" s="366"/>
      <c r="BI75" s="366"/>
      <c r="BJ75" s="366"/>
      <c r="BK75" s="366"/>
      <c r="BL75" s="366"/>
      <c r="BM75" s="366"/>
      <c r="BN75" s="366"/>
      <c r="BO75" s="366"/>
      <c r="BP75" s="366"/>
      <c r="BQ75" s="366"/>
      <c r="BR75" s="366"/>
      <c r="BS75" s="366"/>
      <c r="BT75" s="366"/>
      <c r="BU75" s="366"/>
      <c r="BV75" s="366"/>
      <c r="BW75" s="366"/>
      <c r="BX75" s="366"/>
      <c r="BY75" s="367"/>
      <c r="BZ75" s="367"/>
      <c r="CA75" s="367"/>
      <c r="CB75" s="367"/>
      <c r="CC75" s="62"/>
    </row>
    <row r="76" spans="1:81" s="49" customFormat="1" ht="15" customHeight="1" x14ac:dyDescent="0.2">
      <c r="A76" s="731"/>
      <c r="B76" s="525"/>
      <c r="C76" s="526"/>
      <c r="D76" s="526"/>
      <c r="E76" s="526"/>
      <c r="F76" s="366"/>
      <c r="G76" s="366"/>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c r="BL76" s="366"/>
      <c r="BM76" s="366"/>
      <c r="BN76" s="366"/>
      <c r="BO76" s="366"/>
      <c r="BP76" s="366"/>
      <c r="BQ76" s="366"/>
      <c r="BR76" s="366"/>
      <c r="BS76" s="366"/>
      <c r="BT76" s="366"/>
      <c r="BU76" s="366"/>
      <c r="BV76" s="366"/>
      <c r="BW76" s="366"/>
      <c r="BX76" s="366"/>
      <c r="BY76" s="367"/>
      <c r="BZ76" s="367"/>
      <c r="CA76" s="367"/>
      <c r="CB76" s="367"/>
      <c r="CC76" s="62"/>
    </row>
    <row r="77" spans="1:81" s="49" customFormat="1" ht="15" customHeight="1" x14ac:dyDescent="0.2">
      <c r="A77" s="527"/>
      <c r="B77" s="518"/>
      <c r="C77" s="518"/>
      <c r="D77" s="518"/>
      <c r="E77" s="518"/>
      <c r="F77" s="367"/>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c r="AZ77" s="366"/>
      <c r="BA77" s="366"/>
      <c r="BB77" s="366"/>
      <c r="BC77" s="366"/>
      <c r="BD77" s="366"/>
      <c r="BE77" s="366"/>
      <c r="BF77" s="366"/>
      <c r="BG77" s="366"/>
      <c r="BH77" s="366"/>
      <c r="BI77" s="366"/>
      <c r="BJ77" s="366"/>
      <c r="BK77" s="366"/>
      <c r="BL77" s="366"/>
      <c r="BM77" s="366"/>
      <c r="BN77" s="366"/>
      <c r="BO77" s="366"/>
      <c r="BP77" s="366"/>
      <c r="BQ77" s="366"/>
      <c r="BR77" s="366"/>
      <c r="BS77" s="366"/>
      <c r="BT77" s="366"/>
      <c r="BU77" s="366"/>
      <c r="BV77" s="366"/>
      <c r="BW77" s="366"/>
      <c r="BX77" s="366"/>
      <c r="BY77" s="367"/>
      <c r="BZ77" s="367"/>
      <c r="CA77" s="367"/>
      <c r="CB77" s="367"/>
      <c r="CC77" s="62"/>
    </row>
    <row r="78" spans="1:81" s="49" customFormat="1" ht="15" customHeight="1" x14ac:dyDescent="0.2">
      <c r="A78" s="528"/>
      <c r="B78" s="408"/>
      <c r="C78" s="408"/>
      <c r="D78" s="408"/>
      <c r="E78" s="408"/>
      <c r="F78" s="367"/>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6"/>
      <c r="BK78" s="366"/>
      <c r="BL78" s="366"/>
      <c r="BM78" s="366"/>
      <c r="BN78" s="366"/>
      <c r="BO78" s="366"/>
      <c r="BP78" s="366"/>
      <c r="BQ78" s="366"/>
      <c r="BR78" s="366"/>
      <c r="BS78" s="366"/>
      <c r="BT78" s="366"/>
      <c r="BU78" s="366"/>
      <c r="BV78" s="366"/>
      <c r="BW78" s="366"/>
      <c r="BX78" s="366"/>
      <c r="BY78" s="367"/>
      <c r="BZ78" s="367"/>
      <c r="CA78" s="367"/>
      <c r="CB78" s="367"/>
      <c r="CC78" s="62"/>
    </row>
    <row r="79" spans="1:81" s="49" customFormat="1" ht="15" customHeight="1" x14ac:dyDescent="0.2">
      <c r="A79" s="528"/>
      <c r="B79" s="408"/>
      <c r="C79" s="408"/>
      <c r="D79" s="408"/>
      <c r="E79" s="408"/>
      <c r="F79" s="367"/>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AV79" s="366"/>
      <c r="AW79" s="366"/>
      <c r="AX79" s="366"/>
      <c r="AY79" s="366"/>
      <c r="AZ79" s="366"/>
      <c r="BA79" s="366"/>
      <c r="BB79" s="366"/>
      <c r="BC79" s="366"/>
      <c r="BD79" s="366"/>
      <c r="BE79" s="366"/>
      <c r="BF79" s="366"/>
      <c r="BG79" s="366"/>
      <c r="BH79" s="366"/>
      <c r="BI79" s="366"/>
      <c r="BJ79" s="366"/>
      <c r="BK79" s="366"/>
      <c r="BL79" s="366"/>
      <c r="BM79" s="366"/>
      <c r="BN79" s="366"/>
      <c r="BO79" s="366"/>
      <c r="BP79" s="366"/>
      <c r="BQ79" s="366"/>
      <c r="BR79" s="366"/>
      <c r="BS79" s="366"/>
      <c r="BT79" s="366"/>
      <c r="BU79" s="366"/>
      <c r="BV79" s="366"/>
      <c r="BW79" s="366"/>
      <c r="BX79" s="366"/>
      <c r="BY79" s="367"/>
      <c r="BZ79" s="367"/>
      <c r="CA79" s="367"/>
      <c r="CB79" s="367"/>
      <c r="CC79" s="62"/>
    </row>
    <row r="80" spans="1:81" s="49" customFormat="1" ht="15" customHeight="1" x14ac:dyDescent="0.2">
      <c r="A80" s="528"/>
      <c r="B80" s="408"/>
      <c r="C80" s="408"/>
      <c r="D80" s="408"/>
      <c r="E80" s="408"/>
      <c r="F80" s="367"/>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6"/>
      <c r="AI80" s="366"/>
      <c r="AJ80" s="366"/>
      <c r="AK80" s="366"/>
      <c r="AL80" s="366"/>
      <c r="AM80" s="366"/>
      <c r="AN80" s="366"/>
      <c r="AO80" s="366"/>
      <c r="AP80" s="366"/>
      <c r="AQ80" s="366"/>
      <c r="AR80" s="366"/>
      <c r="AS80" s="366"/>
      <c r="AT80" s="366"/>
      <c r="AU80" s="366"/>
      <c r="AV80" s="366"/>
      <c r="AW80" s="366"/>
      <c r="AX80" s="366"/>
      <c r="AY80" s="366"/>
      <c r="AZ80" s="366"/>
      <c r="BA80" s="366"/>
      <c r="BB80" s="366"/>
      <c r="BC80" s="366"/>
      <c r="BD80" s="366"/>
      <c r="BE80" s="366"/>
      <c r="BF80" s="366"/>
      <c r="BG80" s="366"/>
      <c r="BH80" s="366"/>
      <c r="BI80" s="366"/>
      <c r="BJ80" s="366"/>
      <c r="BK80" s="366"/>
      <c r="BL80" s="366"/>
      <c r="BM80" s="366"/>
      <c r="BN80" s="366"/>
      <c r="BO80" s="366"/>
      <c r="BP80" s="366"/>
      <c r="BQ80" s="366"/>
      <c r="BR80" s="366"/>
      <c r="BS80" s="366"/>
      <c r="BT80" s="366"/>
      <c r="BU80" s="366"/>
      <c r="BV80" s="366"/>
      <c r="BW80" s="366"/>
      <c r="BX80" s="366"/>
      <c r="BY80" s="367"/>
      <c r="BZ80" s="367"/>
      <c r="CA80" s="367"/>
      <c r="CB80" s="367"/>
      <c r="CC80" s="62"/>
    </row>
    <row r="81" spans="1:81" s="49" customFormat="1" ht="15" customHeight="1" x14ac:dyDescent="0.2">
      <c r="A81" s="528"/>
      <c r="B81" s="408"/>
      <c r="C81" s="408"/>
      <c r="D81" s="408"/>
      <c r="E81" s="408"/>
      <c r="F81" s="367"/>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c r="AH81" s="366"/>
      <c r="AI81" s="366"/>
      <c r="AJ81" s="366"/>
      <c r="AK81" s="366"/>
      <c r="AL81" s="366"/>
      <c r="AM81" s="366"/>
      <c r="AN81" s="366"/>
      <c r="AO81" s="366"/>
      <c r="AP81" s="366"/>
      <c r="AQ81" s="366"/>
      <c r="AR81" s="366"/>
      <c r="AS81" s="366"/>
      <c r="AT81" s="366"/>
      <c r="AU81" s="366"/>
      <c r="AV81" s="366"/>
      <c r="AW81" s="366"/>
      <c r="AX81" s="366"/>
      <c r="AY81" s="366"/>
      <c r="AZ81" s="366"/>
      <c r="BA81" s="366"/>
      <c r="BB81" s="366"/>
      <c r="BC81" s="366"/>
      <c r="BD81" s="366"/>
      <c r="BE81" s="366"/>
      <c r="BF81" s="366"/>
      <c r="BG81" s="366"/>
      <c r="BH81" s="366"/>
      <c r="BI81" s="366"/>
      <c r="BJ81" s="366"/>
      <c r="BK81" s="366"/>
      <c r="BL81" s="366"/>
      <c r="BM81" s="366"/>
      <c r="BN81" s="366"/>
      <c r="BO81" s="366"/>
      <c r="BP81" s="366"/>
      <c r="BQ81" s="366"/>
      <c r="BR81" s="366"/>
      <c r="BS81" s="366"/>
      <c r="BT81" s="366"/>
      <c r="BU81" s="366"/>
      <c r="BV81" s="366"/>
      <c r="BW81" s="366"/>
      <c r="BX81" s="366"/>
      <c r="BY81" s="367"/>
      <c r="BZ81" s="367"/>
      <c r="CA81" s="367"/>
      <c r="CB81" s="367"/>
      <c r="CC81" s="62"/>
    </row>
    <row r="82" spans="1:81" s="49" customFormat="1" ht="15" customHeight="1" x14ac:dyDescent="0.2">
      <c r="A82" s="529"/>
      <c r="B82" s="408"/>
      <c r="C82" s="408"/>
      <c r="D82" s="408"/>
      <c r="E82" s="408"/>
      <c r="F82" s="367"/>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c r="AH82" s="366"/>
      <c r="AI82" s="366"/>
      <c r="AJ82" s="366"/>
      <c r="AK82" s="366"/>
      <c r="AL82" s="366"/>
      <c r="AM82" s="366"/>
      <c r="AN82" s="366"/>
      <c r="AO82" s="366"/>
      <c r="AP82" s="366"/>
      <c r="AQ82" s="366"/>
      <c r="AR82" s="366"/>
      <c r="AS82" s="366"/>
      <c r="AT82" s="366"/>
      <c r="AU82" s="366"/>
      <c r="AV82" s="366"/>
      <c r="AW82" s="366"/>
      <c r="AX82" s="366"/>
      <c r="AY82" s="366"/>
      <c r="AZ82" s="366"/>
      <c r="BA82" s="366"/>
      <c r="BB82" s="366"/>
      <c r="BC82" s="366"/>
      <c r="BD82" s="366"/>
      <c r="BE82" s="366"/>
      <c r="BF82" s="366"/>
      <c r="BG82" s="366"/>
      <c r="BH82" s="366"/>
      <c r="BI82" s="366"/>
      <c r="BJ82" s="366"/>
      <c r="BK82" s="366"/>
      <c r="BL82" s="366"/>
      <c r="BM82" s="366"/>
      <c r="BN82" s="366"/>
      <c r="BO82" s="366"/>
      <c r="BP82" s="366"/>
      <c r="BQ82" s="366"/>
      <c r="BR82" s="366"/>
      <c r="BS82" s="366"/>
      <c r="BT82" s="366"/>
      <c r="BU82" s="366"/>
      <c r="BV82" s="366"/>
      <c r="BW82" s="366"/>
      <c r="BX82" s="366"/>
      <c r="BY82" s="367"/>
      <c r="BZ82" s="367"/>
      <c r="CA82" s="367"/>
      <c r="CB82" s="367"/>
      <c r="CC82" s="62"/>
    </row>
    <row r="83" spans="1:81" s="49" customFormat="1" ht="15" customHeight="1" x14ac:dyDescent="0.2">
      <c r="A83" s="528"/>
      <c r="B83" s="408"/>
      <c r="C83" s="408"/>
      <c r="D83" s="408"/>
      <c r="E83" s="408"/>
      <c r="F83" s="367"/>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AV83" s="366"/>
      <c r="AW83" s="366"/>
      <c r="AX83" s="366"/>
      <c r="AY83" s="366"/>
      <c r="AZ83" s="366"/>
      <c r="BA83" s="366"/>
      <c r="BB83" s="366"/>
      <c r="BC83" s="366"/>
      <c r="BD83" s="366"/>
      <c r="BE83" s="366"/>
      <c r="BF83" s="366"/>
      <c r="BG83" s="366"/>
      <c r="BH83" s="366"/>
      <c r="BI83" s="366"/>
      <c r="BJ83" s="366"/>
      <c r="BK83" s="366"/>
      <c r="BL83" s="366"/>
      <c r="BM83" s="366"/>
      <c r="BN83" s="366"/>
      <c r="BO83" s="366"/>
      <c r="BP83" s="366"/>
      <c r="BQ83" s="366"/>
      <c r="BR83" s="366"/>
      <c r="BS83" s="366"/>
      <c r="BT83" s="366"/>
      <c r="BU83" s="366"/>
      <c r="BV83" s="366"/>
      <c r="BW83" s="366"/>
      <c r="BX83" s="366"/>
      <c r="BY83" s="367"/>
      <c r="BZ83" s="367"/>
      <c r="CA83" s="367"/>
      <c r="CB83" s="367"/>
      <c r="CC83" s="62"/>
    </row>
    <row r="84" spans="1:81" s="49" customFormat="1" ht="15" customHeight="1" x14ac:dyDescent="0.2">
      <c r="A84" s="528"/>
      <c r="B84" s="408"/>
      <c r="C84" s="408"/>
      <c r="D84" s="408"/>
      <c r="E84" s="408"/>
      <c r="F84" s="367"/>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c r="AI84" s="366"/>
      <c r="AJ84" s="366"/>
      <c r="AK84" s="366"/>
      <c r="AL84" s="366"/>
      <c r="AM84" s="366"/>
      <c r="AN84" s="366"/>
      <c r="AO84" s="366"/>
      <c r="AP84" s="366"/>
      <c r="AQ84" s="366"/>
      <c r="AR84" s="366"/>
      <c r="AS84" s="366"/>
      <c r="AT84" s="366"/>
      <c r="AU84" s="366"/>
      <c r="AV84" s="366"/>
      <c r="AW84" s="366"/>
      <c r="AX84" s="366"/>
      <c r="AY84" s="366"/>
      <c r="AZ84" s="366"/>
      <c r="BA84" s="366"/>
      <c r="BB84" s="366"/>
      <c r="BC84" s="366"/>
      <c r="BD84" s="366"/>
      <c r="BE84" s="366"/>
      <c r="BF84" s="366"/>
      <c r="BG84" s="366"/>
      <c r="BH84" s="366"/>
      <c r="BI84" s="366"/>
      <c r="BJ84" s="366"/>
      <c r="BK84" s="366"/>
      <c r="BL84" s="366"/>
      <c r="BM84" s="366"/>
      <c r="BN84" s="366"/>
      <c r="BO84" s="366"/>
      <c r="BP84" s="366"/>
      <c r="BQ84" s="366"/>
      <c r="BR84" s="366"/>
      <c r="BS84" s="366"/>
      <c r="BT84" s="366"/>
      <c r="BU84" s="366"/>
      <c r="BV84" s="366"/>
      <c r="BW84" s="366"/>
      <c r="BX84" s="366"/>
      <c r="BY84" s="367"/>
      <c r="BZ84" s="367"/>
      <c r="CA84" s="367"/>
      <c r="CB84" s="367"/>
      <c r="CC84" s="62"/>
    </row>
    <row r="85" spans="1:81" s="43" customFormat="1" ht="30" customHeight="1" x14ac:dyDescent="0.2">
      <c r="A85" s="528"/>
      <c r="B85" s="408"/>
      <c r="C85" s="408"/>
      <c r="D85" s="408"/>
      <c r="E85" s="408"/>
      <c r="F85" s="367"/>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c r="AH85" s="366"/>
      <c r="AI85" s="366"/>
      <c r="AJ85" s="366"/>
      <c r="AK85" s="366"/>
      <c r="AL85" s="366"/>
      <c r="AM85" s="366"/>
      <c r="AN85" s="366"/>
      <c r="AO85" s="366"/>
      <c r="AP85" s="366"/>
      <c r="AQ85" s="366"/>
      <c r="AR85" s="366"/>
      <c r="AS85" s="366"/>
      <c r="AT85" s="366"/>
      <c r="AU85" s="366"/>
      <c r="AV85" s="366"/>
      <c r="AW85" s="366"/>
      <c r="AX85" s="366"/>
      <c r="AY85" s="366"/>
      <c r="AZ85" s="366"/>
      <c r="BA85" s="366"/>
      <c r="BB85" s="366"/>
      <c r="BC85" s="366"/>
      <c r="BD85" s="366"/>
      <c r="BE85" s="366"/>
      <c r="BF85" s="366"/>
      <c r="BG85" s="366"/>
      <c r="BH85" s="366"/>
      <c r="BI85" s="366"/>
      <c r="BJ85" s="366"/>
      <c r="BK85" s="366"/>
      <c r="BL85" s="366"/>
      <c r="BM85" s="366"/>
      <c r="BN85" s="366"/>
      <c r="BO85" s="366"/>
      <c r="BP85" s="366"/>
      <c r="BQ85" s="366"/>
      <c r="BR85" s="366"/>
      <c r="BS85" s="366"/>
      <c r="BT85" s="366"/>
      <c r="BU85" s="366"/>
      <c r="BV85" s="366"/>
      <c r="BW85" s="366"/>
      <c r="BX85" s="366"/>
      <c r="BY85" s="367"/>
      <c r="BZ85" s="367"/>
      <c r="CA85" s="367"/>
      <c r="CB85" s="367"/>
      <c r="CC85" s="44"/>
    </row>
    <row r="86" spans="1:81" s="43" customFormat="1" ht="33.75" customHeight="1" x14ac:dyDescent="0.2">
      <c r="A86" s="528"/>
      <c r="B86" s="408"/>
      <c r="C86" s="408"/>
      <c r="D86" s="408"/>
      <c r="E86" s="408"/>
      <c r="F86" s="367"/>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c r="AH86" s="366"/>
      <c r="AI86" s="366"/>
      <c r="AJ86" s="366"/>
      <c r="AK86" s="366"/>
      <c r="AL86" s="366"/>
      <c r="AM86" s="366"/>
      <c r="AN86" s="366"/>
      <c r="AO86" s="366"/>
      <c r="AP86" s="366"/>
      <c r="AQ86" s="366"/>
      <c r="AR86" s="366"/>
      <c r="AS86" s="366"/>
      <c r="AT86" s="366"/>
      <c r="AU86" s="366"/>
      <c r="AV86" s="366"/>
      <c r="AW86" s="366"/>
      <c r="AX86" s="366"/>
      <c r="AY86" s="366"/>
      <c r="AZ86" s="366"/>
      <c r="BA86" s="366"/>
      <c r="BB86" s="366"/>
      <c r="BC86" s="366"/>
      <c r="BD86" s="366"/>
      <c r="BE86" s="366"/>
      <c r="BF86" s="366"/>
      <c r="BG86" s="366"/>
      <c r="BH86" s="366"/>
      <c r="BI86" s="366"/>
      <c r="BJ86" s="366"/>
      <c r="BK86" s="366"/>
      <c r="BL86" s="366"/>
      <c r="BM86" s="366"/>
      <c r="BN86" s="366"/>
      <c r="BO86" s="366"/>
      <c r="BP86" s="366"/>
      <c r="BQ86" s="366"/>
      <c r="BR86" s="366"/>
      <c r="BS86" s="366"/>
      <c r="BT86" s="366"/>
      <c r="BU86" s="366"/>
      <c r="BV86" s="366"/>
      <c r="BW86" s="366"/>
      <c r="BX86" s="366"/>
      <c r="BY86" s="367"/>
      <c r="BZ86" s="367"/>
      <c r="CA86" s="367"/>
      <c r="CB86" s="367"/>
      <c r="CC86" s="44"/>
    </row>
    <row r="87" spans="1:81" s="43" customFormat="1" ht="15" customHeight="1" x14ac:dyDescent="0.2">
      <c r="A87" s="530"/>
      <c r="B87" s="408"/>
      <c r="C87" s="411"/>
      <c r="D87" s="411"/>
      <c r="E87" s="411"/>
      <c r="F87" s="367"/>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7"/>
      <c r="BZ87" s="367"/>
      <c r="CA87" s="367"/>
      <c r="CB87" s="367"/>
      <c r="CC87" s="44"/>
    </row>
    <row r="88" spans="1:81" s="43" customFormat="1" ht="15" customHeight="1" x14ac:dyDescent="0.2">
      <c r="A88" s="531"/>
      <c r="B88" s="408"/>
      <c r="C88" s="411"/>
      <c r="D88" s="411"/>
      <c r="E88" s="411"/>
      <c r="F88" s="367"/>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c r="AI88" s="366"/>
      <c r="AJ88" s="366"/>
      <c r="AK88" s="366"/>
      <c r="AL88" s="366"/>
      <c r="AM88" s="366"/>
      <c r="AN88" s="366"/>
      <c r="AO88" s="366"/>
      <c r="AP88" s="366"/>
      <c r="AQ88" s="366"/>
      <c r="AR88" s="366"/>
      <c r="AS88" s="366"/>
      <c r="AT88" s="366"/>
      <c r="AU88" s="366"/>
      <c r="AV88" s="366"/>
      <c r="AW88" s="366"/>
      <c r="AX88" s="366"/>
      <c r="AY88" s="366"/>
      <c r="AZ88" s="366"/>
      <c r="BA88" s="366"/>
      <c r="BB88" s="366"/>
      <c r="BC88" s="366"/>
      <c r="BD88" s="366"/>
      <c r="BE88" s="366"/>
      <c r="BF88" s="366"/>
      <c r="BG88" s="366"/>
      <c r="BH88" s="366"/>
      <c r="BI88" s="366"/>
      <c r="BJ88" s="366"/>
      <c r="BK88" s="366"/>
      <c r="BL88" s="366"/>
      <c r="BM88" s="366"/>
      <c r="BN88" s="366"/>
      <c r="BO88" s="366"/>
      <c r="BP88" s="366"/>
      <c r="BQ88" s="366"/>
      <c r="BR88" s="366"/>
      <c r="BS88" s="366"/>
      <c r="BT88" s="366"/>
      <c r="BU88" s="366"/>
      <c r="BV88" s="366"/>
      <c r="BW88" s="366"/>
      <c r="BX88" s="366"/>
      <c r="BY88" s="367"/>
      <c r="BZ88" s="367"/>
      <c r="CA88" s="367"/>
      <c r="CB88" s="367"/>
      <c r="CC88" s="44"/>
    </row>
    <row r="89" spans="1:81" s="43" customFormat="1" ht="15" customHeight="1" x14ac:dyDescent="0.2">
      <c r="A89" s="532"/>
      <c r="B89" s="436"/>
      <c r="C89" s="411"/>
      <c r="D89" s="411"/>
      <c r="E89" s="411"/>
      <c r="F89" s="367"/>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c r="AG89" s="366"/>
      <c r="AH89" s="366"/>
      <c r="AI89" s="366"/>
      <c r="AJ89" s="366"/>
      <c r="AK89" s="366"/>
      <c r="AL89" s="366"/>
      <c r="AM89" s="366"/>
      <c r="AN89" s="366"/>
      <c r="AO89" s="366"/>
      <c r="AP89" s="366"/>
      <c r="AQ89" s="366"/>
      <c r="AR89" s="366"/>
      <c r="AS89" s="366"/>
      <c r="AT89" s="366"/>
      <c r="AU89" s="366"/>
      <c r="AV89" s="366"/>
      <c r="AW89" s="366"/>
      <c r="AX89" s="366"/>
      <c r="AY89" s="366"/>
      <c r="AZ89" s="366"/>
      <c r="BA89" s="366"/>
      <c r="BB89" s="366"/>
      <c r="BC89" s="366"/>
      <c r="BD89" s="366"/>
      <c r="BE89" s="366"/>
      <c r="BF89" s="366"/>
      <c r="BG89" s="366"/>
      <c r="BH89" s="366"/>
      <c r="BI89" s="366"/>
      <c r="BJ89" s="366"/>
      <c r="BK89" s="366"/>
      <c r="BL89" s="366"/>
      <c r="BM89" s="366"/>
      <c r="BN89" s="366"/>
      <c r="BO89" s="366"/>
      <c r="BP89" s="366"/>
      <c r="BQ89" s="366"/>
      <c r="BR89" s="366"/>
      <c r="BS89" s="366"/>
      <c r="BT89" s="366"/>
      <c r="BU89" s="366"/>
      <c r="BV89" s="366"/>
      <c r="BW89" s="366"/>
      <c r="BX89" s="366"/>
      <c r="BY89" s="367"/>
      <c r="BZ89" s="367"/>
      <c r="CA89" s="367"/>
      <c r="CB89" s="367"/>
      <c r="CC89" s="44"/>
    </row>
    <row r="90" spans="1:81" s="43" customFormat="1" ht="15" customHeight="1" x14ac:dyDescent="0.2">
      <c r="A90" s="532"/>
      <c r="B90" s="408"/>
      <c r="C90" s="411"/>
      <c r="D90" s="411"/>
      <c r="E90" s="411"/>
      <c r="F90" s="367"/>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c r="AH90" s="366"/>
      <c r="AI90" s="366"/>
      <c r="AJ90" s="366"/>
      <c r="AK90" s="366"/>
      <c r="AL90" s="366"/>
      <c r="AM90" s="366"/>
      <c r="AN90" s="366"/>
      <c r="AO90" s="366"/>
      <c r="AP90" s="366"/>
      <c r="AQ90" s="366"/>
      <c r="AR90" s="366"/>
      <c r="AS90" s="366"/>
      <c r="AT90" s="366"/>
      <c r="AU90" s="366"/>
      <c r="AV90" s="366"/>
      <c r="AW90" s="366"/>
      <c r="AX90" s="366"/>
      <c r="AY90" s="366"/>
      <c r="AZ90" s="366"/>
      <c r="BA90" s="366"/>
      <c r="BB90" s="366"/>
      <c r="BC90" s="366"/>
      <c r="BD90" s="366"/>
      <c r="BE90" s="366"/>
      <c r="BF90" s="366"/>
      <c r="BG90" s="366"/>
      <c r="BH90" s="366"/>
      <c r="BI90" s="366"/>
      <c r="BJ90" s="366"/>
      <c r="BK90" s="366"/>
      <c r="BL90" s="366"/>
      <c r="BM90" s="366"/>
      <c r="BN90" s="366"/>
      <c r="BO90" s="366"/>
      <c r="BP90" s="366"/>
      <c r="BQ90" s="366"/>
      <c r="BR90" s="366"/>
      <c r="BS90" s="366"/>
      <c r="BT90" s="366"/>
      <c r="BU90" s="366"/>
      <c r="BV90" s="366"/>
      <c r="BW90" s="366"/>
      <c r="BX90" s="366"/>
      <c r="BY90" s="367"/>
      <c r="BZ90" s="367"/>
      <c r="CA90" s="367"/>
      <c r="CB90" s="367"/>
      <c r="CC90" s="44"/>
    </row>
    <row r="91" spans="1:81" s="43" customFormat="1" ht="15" customHeight="1" x14ac:dyDescent="0.2">
      <c r="A91" s="533"/>
      <c r="B91" s="534"/>
      <c r="C91" s="425"/>
      <c r="D91" s="425"/>
      <c r="E91" s="425"/>
      <c r="F91" s="367"/>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c r="AH91" s="366"/>
      <c r="AI91" s="366"/>
      <c r="AJ91" s="366"/>
      <c r="AK91" s="366"/>
      <c r="AL91" s="366"/>
      <c r="AM91" s="366"/>
      <c r="AN91" s="366"/>
      <c r="AO91" s="366"/>
      <c r="AP91" s="366"/>
      <c r="AQ91" s="366"/>
      <c r="AR91" s="366"/>
      <c r="AS91" s="366"/>
      <c r="AT91" s="366"/>
      <c r="AU91" s="366"/>
      <c r="AV91" s="366"/>
      <c r="AW91" s="366"/>
      <c r="AX91" s="366"/>
      <c r="AY91" s="366"/>
      <c r="AZ91" s="366"/>
      <c r="BA91" s="366"/>
      <c r="BB91" s="366"/>
      <c r="BC91" s="366"/>
      <c r="BD91" s="366"/>
      <c r="BE91" s="366"/>
      <c r="BF91" s="366"/>
      <c r="BG91" s="366"/>
      <c r="BH91" s="366"/>
      <c r="BI91" s="366"/>
      <c r="BJ91" s="366"/>
      <c r="BK91" s="366"/>
      <c r="BL91" s="366"/>
      <c r="BM91" s="366"/>
      <c r="BN91" s="366"/>
      <c r="BO91" s="366"/>
      <c r="BP91" s="366"/>
      <c r="BQ91" s="366"/>
      <c r="BR91" s="366"/>
      <c r="BS91" s="366"/>
      <c r="BT91" s="366"/>
      <c r="BU91" s="366"/>
      <c r="BV91" s="366"/>
      <c r="BW91" s="366"/>
      <c r="BX91" s="366"/>
      <c r="BY91" s="367"/>
      <c r="BZ91" s="367"/>
      <c r="CA91" s="367"/>
      <c r="CB91" s="367"/>
      <c r="CC91" s="44"/>
    </row>
    <row r="92" spans="1:81" s="43" customFormat="1" ht="15" customHeight="1" x14ac:dyDescent="0.2">
      <c r="A92" s="737"/>
      <c r="B92" s="520"/>
      <c r="C92" s="520"/>
      <c r="D92" s="520"/>
      <c r="E92" s="520"/>
      <c r="F92" s="367"/>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c r="AH92" s="366"/>
      <c r="AI92" s="366"/>
      <c r="AJ92" s="366"/>
      <c r="AK92" s="366"/>
      <c r="AL92" s="366"/>
      <c r="AM92" s="366"/>
      <c r="AN92" s="366"/>
      <c r="AO92" s="366"/>
      <c r="AP92" s="366"/>
      <c r="AQ92" s="366"/>
      <c r="AR92" s="366"/>
      <c r="AS92" s="366"/>
      <c r="AT92" s="366"/>
      <c r="AU92" s="366"/>
      <c r="AV92" s="366"/>
      <c r="AW92" s="366"/>
      <c r="AX92" s="366"/>
      <c r="AY92" s="366"/>
      <c r="AZ92" s="366"/>
      <c r="BA92" s="366"/>
      <c r="BB92" s="366"/>
      <c r="BC92" s="366"/>
      <c r="BD92" s="366"/>
      <c r="BE92" s="366"/>
      <c r="BF92" s="366"/>
      <c r="BG92" s="366"/>
      <c r="BH92" s="366"/>
      <c r="BI92" s="366"/>
      <c r="BJ92" s="366"/>
      <c r="BK92" s="366"/>
      <c r="BL92" s="366"/>
      <c r="BM92" s="366"/>
      <c r="BN92" s="366"/>
      <c r="BO92" s="366"/>
      <c r="BP92" s="366"/>
      <c r="BQ92" s="366"/>
      <c r="BR92" s="366"/>
      <c r="BS92" s="366"/>
      <c r="BT92" s="366"/>
      <c r="BU92" s="366"/>
      <c r="BV92" s="366"/>
      <c r="BW92" s="366"/>
      <c r="BX92" s="366"/>
      <c r="BY92" s="367"/>
      <c r="BZ92" s="367"/>
      <c r="CA92" s="367"/>
      <c r="CB92" s="367"/>
      <c r="CC92" s="44"/>
    </row>
    <row r="93" spans="1:81" s="43" customFormat="1" ht="30" customHeight="1" x14ac:dyDescent="0.2">
      <c r="A93" s="536"/>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c r="AV93" s="366"/>
      <c r="AW93" s="366"/>
      <c r="AX93" s="366"/>
      <c r="AY93" s="366"/>
      <c r="AZ93" s="366"/>
      <c r="BA93" s="366"/>
      <c r="BB93" s="366"/>
      <c r="BC93" s="366"/>
      <c r="BD93" s="366"/>
      <c r="BE93" s="366"/>
      <c r="BF93" s="366"/>
      <c r="BG93" s="366"/>
      <c r="BH93" s="366"/>
      <c r="BI93" s="366"/>
      <c r="BJ93" s="366"/>
      <c r="BK93" s="366"/>
      <c r="BL93" s="366"/>
      <c r="BM93" s="366"/>
      <c r="BN93" s="366"/>
      <c r="BO93" s="366"/>
      <c r="BP93" s="366"/>
      <c r="BQ93" s="366"/>
      <c r="BR93" s="366"/>
      <c r="BS93" s="366"/>
      <c r="BT93" s="366"/>
      <c r="BU93" s="366"/>
      <c r="BV93" s="366"/>
      <c r="BW93" s="366"/>
      <c r="BX93" s="366"/>
      <c r="BY93" s="367"/>
      <c r="BZ93" s="367"/>
      <c r="CA93" s="367"/>
      <c r="CB93" s="367"/>
      <c r="CC93" s="44"/>
    </row>
    <row r="94" spans="1:81" s="43" customFormat="1" ht="51" customHeight="1" x14ac:dyDescent="0.3">
      <c r="A94" s="538"/>
      <c r="B94" s="526"/>
      <c r="C94" s="526"/>
      <c r="D94" s="526"/>
      <c r="E94" s="526"/>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c r="AV94" s="366"/>
      <c r="AW94" s="366"/>
      <c r="AX94" s="366"/>
      <c r="AY94" s="366"/>
      <c r="AZ94" s="366"/>
      <c r="BA94" s="366"/>
      <c r="BB94" s="366"/>
      <c r="BC94" s="366"/>
      <c r="BD94" s="366"/>
      <c r="BE94" s="366"/>
      <c r="BF94" s="366"/>
      <c r="BG94" s="366"/>
      <c r="BH94" s="366"/>
      <c r="BI94" s="366"/>
      <c r="BJ94" s="366"/>
      <c r="BK94" s="366"/>
      <c r="BL94" s="366"/>
      <c r="BM94" s="366"/>
      <c r="BN94" s="366"/>
      <c r="BO94" s="366"/>
      <c r="BP94" s="366"/>
      <c r="BQ94" s="366"/>
      <c r="BR94" s="366"/>
      <c r="BS94" s="366"/>
      <c r="BT94" s="366"/>
      <c r="BU94" s="366"/>
      <c r="BV94" s="366"/>
      <c r="BW94" s="366"/>
      <c r="BX94" s="366"/>
      <c r="BY94" s="367"/>
      <c r="BZ94" s="367"/>
      <c r="CA94" s="367"/>
      <c r="CB94" s="367"/>
      <c r="CC94" s="44"/>
    </row>
    <row r="95" spans="1:81" s="43" customFormat="1" ht="15" customHeight="1" x14ac:dyDescent="0.2">
      <c r="A95" s="540"/>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c r="AV95" s="366"/>
      <c r="AW95" s="366"/>
      <c r="AX95" s="366"/>
      <c r="AY95" s="366"/>
      <c r="AZ95" s="366"/>
      <c r="BA95" s="366"/>
      <c r="BB95" s="366"/>
      <c r="BC95" s="366"/>
      <c r="BD95" s="366"/>
      <c r="BE95" s="366"/>
      <c r="BF95" s="366"/>
      <c r="BG95" s="366"/>
      <c r="BH95" s="366"/>
      <c r="BI95" s="366"/>
      <c r="BJ95" s="366"/>
      <c r="BK95" s="366"/>
      <c r="BL95" s="366"/>
      <c r="BM95" s="366"/>
      <c r="BN95" s="366"/>
      <c r="BO95" s="366"/>
      <c r="BP95" s="366"/>
      <c r="BQ95" s="366"/>
      <c r="BR95" s="366"/>
      <c r="BS95" s="366"/>
      <c r="BT95" s="366"/>
      <c r="BU95" s="366"/>
      <c r="BV95" s="366"/>
      <c r="BW95" s="366"/>
      <c r="BX95" s="366"/>
      <c r="BY95" s="367"/>
      <c r="BZ95" s="367"/>
      <c r="CA95" s="367"/>
      <c r="CB95" s="367"/>
      <c r="CC95" s="44"/>
    </row>
    <row r="96" spans="1:81" s="43" customFormat="1" ht="15" customHeight="1" x14ac:dyDescent="0.2">
      <c r="A96" s="542"/>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c r="BY96" s="367"/>
      <c r="BZ96" s="367"/>
      <c r="CA96" s="367"/>
      <c r="CB96" s="367"/>
      <c r="CC96" s="44"/>
    </row>
    <row r="97" spans="1:81" s="43" customFormat="1" ht="15" customHeight="1" x14ac:dyDescent="0.2">
      <c r="A97" s="542"/>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c r="AV97" s="366"/>
      <c r="AW97" s="366"/>
      <c r="AX97" s="366"/>
      <c r="AY97" s="366"/>
      <c r="AZ97" s="366"/>
      <c r="BA97" s="366"/>
      <c r="BB97" s="366"/>
      <c r="BC97" s="366"/>
      <c r="BD97" s="366"/>
      <c r="BE97" s="366"/>
      <c r="BF97" s="366"/>
      <c r="BG97" s="366"/>
      <c r="BH97" s="366"/>
      <c r="BI97" s="366"/>
      <c r="BJ97" s="366"/>
      <c r="BK97" s="366"/>
      <c r="BL97" s="366"/>
      <c r="BM97" s="366"/>
      <c r="BN97" s="366"/>
      <c r="BO97" s="366"/>
      <c r="BP97" s="366"/>
      <c r="BQ97" s="366"/>
      <c r="BR97" s="366"/>
      <c r="BS97" s="366"/>
      <c r="BT97" s="366"/>
      <c r="BU97" s="366"/>
      <c r="BV97" s="366"/>
      <c r="BW97" s="366"/>
      <c r="BX97" s="366"/>
      <c r="BY97" s="367"/>
      <c r="BZ97" s="367"/>
      <c r="CA97" s="367"/>
      <c r="CB97" s="367"/>
      <c r="CC97" s="44"/>
    </row>
    <row r="98" spans="1:81" s="43" customFormat="1" ht="15" customHeight="1" x14ac:dyDescent="0.2">
      <c r="A98" s="542"/>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c r="AV98" s="366"/>
      <c r="AW98" s="366"/>
      <c r="AX98" s="366"/>
      <c r="AY98" s="366"/>
      <c r="AZ98" s="366"/>
      <c r="BA98" s="366"/>
      <c r="BB98" s="366"/>
      <c r="BC98" s="366"/>
      <c r="BD98" s="366"/>
      <c r="BE98" s="366"/>
      <c r="BF98" s="366"/>
      <c r="BG98" s="366"/>
      <c r="BH98" s="366"/>
      <c r="BI98" s="366"/>
      <c r="BJ98" s="366"/>
      <c r="BK98" s="366"/>
      <c r="BL98" s="366"/>
      <c r="BM98" s="366"/>
      <c r="BN98" s="366"/>
      <c r="BO98" s="366"/>
      <c r="BP98" s="366"/>
      <c r="BQ98" s="366"/>
      <c r="BR98" s="366"/>
      <c r="BS98" s="366"/>
      <c r="BT98" s="366"/>
      <c r="BU98" s="366"/>
      <c r="BV98" s="366"/>
      <c r="BW98" s="366"/>
      <c r="BX98" s="366"/>
      <c r="BY98" s="367"/>
      <c r="BZ98" s="367"/>
      <c r="CA98" s="367"/>
      <c r="CB98" s="367"/>
      <c r="CC98" s="44"/>
    </row>
    <row r="99" spans="1:81" s="43" customFormat="1" ht="15" customHeight="1" x14ac:dyDescent="0.2">
      <c r="A99" s="543"/>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c r="AV99" s="366"/>
      <c r="AW99" s="366"/>
      <c r="AX99" s="366"/>
      <c r="AY99" s="366"/>
      <c r="AZ99" s="366"/>
      <c r="BA99" s="366"/>
      <c r="BB99" s="366"/>
      <c r="BC99" s="366"/>
      <c r="BD99" s="366"/>
      <c r="BE99" s="366"/>
      <c r="BF99" s="366"/>
      <c r="BG99" s="366"/>
      <c r="BH99" s="366"/>
      <c r="BI99" s="366"/>
      <c r="BJ99" s="366"/>
      <c r="BK99" s="366"/>
      <c r="BL99" s="366"/>
      <c r="BM99" s="366"/>
      <c r="BN99" s="366"/>
      <c r="BO99" s="366"/>
      <c r="BP99" s="366"/>
      <c r="BQ99" s="366"/>
      <c r="BR99" s="366"/>
      <c r="BS99" s="366"/>
      <c r="BT99" s="366"/>
      <c r="BU99" s="366"/>
      <c r="BV99" s="366"/>
      <c r="BW99" s="366"/>
      <c r="BX99" s="366"/>
      <c r="BY99" s="367"/>
      <c r="BZ99" s="367"/>
      <c r="CA99" s="367"/>
      <c r="CB99" s="367"/>
      <c r="CC99" s="44"/>
    </row>
    <row r="100" spans="1:81" s="43" customFormat="1" ht="15" customHeight="1" x14ac:dyDescent="0.2">
      <c r="A100" s="505"/>
      <c r="B100" s="520"/>
      <c r="C100" s="520"/>
      <c r="D100" s="520"/>
      <c r="E100" s="520"/>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c r="AV100" s="366"/>
      <c r="AW100" s="366"/>
      <c r="AX100" s="366"/>
      <c r="AY100" s="366"/>
      <c r="AZ100" s="366"/>
      <c r="BA100" s="366"/>
      <c r="BB100" s="366"/>
      <c r="BC100" s="366"/>
      <c r="BD100" s="366"/>
      <c r="BE100" s="366"/>
      <c r="BF100" s="366"/>
      <c r="BG100" s="366"/>
      <c r="BH100" s="366"/>
      <c r="BI100" s="366"/>
      <c r="BJ100" s="366"/>
      <c r="BK100" s="366"/>
      <c r="BL100" s="366"/>
      <c r="BM100" s="366"/>
      <c r="BN100" s="366"/>
      <c r="BO100" s="366"/>
      <c r="BP100" s="366"/>
      <c r="BQ100" s="366"/>
      <c r="BR100" s="366"/>
      <c r="BS100" s="366"/>
      <c r="BT100" s="366"/>
      <c r="BU100" s="366"/>
      <c r="BV100" s="366"/>
      <c r="BW100" s="366"/>
      <c r="BX100" s="366"/>
      <c r="BY100" s="367"/>
      <c r="BZ100" s="367"/>
      <c r="CA100" s="367"/>
      <c r="CB100" s="367"/>
      <c r="CC100" s="44"/>
    </row>
    <row r="101" spans="1:81" s="43" customFormat="1" ht="27.75" customHeight="1" x14ac:dyDescent="0.2">
      <c r="A101" s="536"/>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c r="AV101" s="366"/>
      <c r="AW101" s="366"/>
      <c r="AX101" s="366"/>
      <c r="AY101" s="366"/>
      <c r="AZ101" s="366"/>
      <c r="BA101" s="366"/>
      <c r="BB101" s="366"/>
      <c r="BC101" s="366"/>
      <c r="BD101" s="366"/>
      <c r="BE101" s="366"/>
      <c r="BF101" s="366"/>
      <c r="BG101" s="366"/>
      <c r="BH101" s="366"/>
      <c r="BI101" s="366"/>
      <c r="BJ101" s="366"/>
      <c r="BK101" s="366"/>
      <c r="BL101" s="366"/>
      <c r="BM101" s="366"/>
      <c r="BN101" s="366"/>
      <c r="BO101" s="366"/>
      <c r="BP101" s="366"/>
      <c r="BQ101" s="366"/>
      <c r="BR101" s="366"/>
      <c r="BS101" s="366"/>
      <c r="BT101" s="366"/>
      <c r="BU101" s="366"/>
      <c r="BV101" s="366"/>
      <c r="BW101" s="366"/>
      <c r="BX101" s="366"/>
      <c r="BY101" s="367"/>
      <c r="BZ101" s="367"/>
      <c r="CA101" s="367"/>
      <c r="CB101" s="367"/>
      <c r="CC101" s="44"/>
    </row>
    <row r="102" spans="1:81" s="43" customFormat="1" ht="27.75" customHeight="1" x14ac:dyDescent="0.2">
      <c r="A102" s="538"/>
      <c r="B102" s="526"/>
      <c r="C102" s="526"/>
      <c r="D102" s="526"/>
      <c r="E102" s="526"/>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c r="AV102" s="366"/>
      <c r="AW102" s="366"/>
      <c r="AX102" s="366"/>
      <c r="AY102" s="366"/>
      <c r="AZ102" s="366"/>
      <c r="BA102" s="366"/>
      <c r="BB102" s="366"/>
      <c r="BC102" s="366"/>
      <c r="BD102" s="366"/>
      <c r="BE102" s="366"/>
      <c r="BF102" s="366"/>
      <c r="BG102" s="366"/>
      <c r="BH102" s="366"/>
      <c r="BI102" s="366"/>
      <c r="BJ102" s="366"/>
      <c r="BK102" s="366"/>
      <c r="BL102" s="366"/>
      <c r="BM102" s="366"/>
      <c r="BN102" s="366"/>
      <c r="BO102" s="366"/>
      <c r="BP102" s="366"/>
      <c r="BQ102" s="366"/>
      <c r="BR102" s="366"/>
      <c r="BS102" s="366"/>
      <c r="BT102" s="366"/>
      <c r="BU102" s="366"/>
      <c r="BV102" s="366"/>
      <c r="BW102" s="366"/>
      <c r="BX102" s="366"/>
      <c r="BY102" s="367"/>
      <c r="BZ102" s="367"/>
      <c r="CA102" s="367"/>
      <c r="CB102" s="367"/>
      <c r="CC102" s="44"/>
    </row>
    <row r="103" spans="1:81" s="43" customFormat="1" ht="51" customHeight="1" x14ac:dyDescent="0.2">
      <c r="A103" s="540"/>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c r="AV103" s="366"/>
      <c r="AW103" s="366"/>
      <c r="AX103" s="366"/>
      <c r="AY103" s="366"/>
      <c r="AZ103" s="366"/>
      <c r="BA103" s="366"/>
      <c r="BB103" s="366"/>
      <c r="BC103" s="366"/>
      <c r="BD103" s="366"/>
      <c r="BE103" s="366"/>
      <c r="BF103" s="366"/>
      <c r="BG103" s="366"/>
      <c r="BH103" s="366"/>
      <c r="BI103" s="366"/>
      <c r="BJ103" s="366"/>
      <c r="BK103" s="366"/>
      <c r="BL103" s="366"/>
      <c r="BM103" s="366"/>
      <c r="BN103" s="366"/>
      <c r="BO103" s="366"/>
      <c r="BP103" s="366"/>
      <c r="BQ103" s="366"/>
      <c r="BR103" s="366"/>
      <c r="BS103" s="366"/>
      <c r="BT103" s="366"/>
      <c r="BU103" s="366"/>
      <c r="BV103" s="366"/>
      <c r="BW103" s="366"/>
      <c r="BX103" s="366"/>
      <c r="BY103" s="367"/>
      <c r="BZ103" s="367"/>
      <c r="CA103" s="367"/>
      <c r="CB103" s="367"/>
      <c r="CC103" s="44"/>
    </row>
    <row r="104" spans="1:81" s="43" customFormat="1" ht="16.5" customHeight="1" x14ac:dyDescent="0.2">
      <c r="A104" s="542"/>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c r="AV104" s="366"/>
      <c r="AW104" s="366"/>
      <c r="AX104" s="366"/>
      <c r="AY104" s="366"/>
      <c r="AZ104" s="366"/>
      <c r="BA104" s="366"/>
      <c r="BB104" s="366"/>
      <c r="BC104" s="366"/>
      <c r="BD104" s="366"/>
      <c r="BE104" s="366"/>
      <c r="BF104" s="366"/>
      <c r="BG104" s="366"/>
      <c r="BH104" s="366"/>
      <c r="BI104" s="366"/>
      <c r="BJ104" s="366"/>
      <c r="BK104" s="366"/>
      <c r="BL104" s="366"/>
      <c r="BM104" s="366"/>
      <c r="BN104" s="366"/>
      <c r="BO104" s="366"/>
      <c r="BP104" s="366"/>
      <c r="BQ104" s="366"/>
      <c r="BR104" s="366"/>
      <c r="BS104" s="366"/>
      <c r="BT104" s="366"/>
      <c r="BU104" s="366"/>
      <c r="BV104" s="366"/>
      <c r="BW104" s="366"/>
      <c r="BX104" s="366"/>
      <c r="BY104" s="367"/>
      <c r="BZ104" s="367"/>
      <c r="CA104" s="367"/>
      <c r="CB104" s="367"/>
      <c r="CC104" s="44"/>
    </row>
    <row r="105" spans="1:81" s="43" customFormat="1" ht="15.75" customHeight="1" x14ac:dyDescent="0.2">
      <c r="A105" s="542"/>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c r="AV105" s="366"/>
      <c r="AW105" s="366"/>
      <c r="AX105" s="366"/>
      <c r="AY105" s="366"/>
      <c r="AZ105" s="366"/>
      <c r="BA105" s="366"/>
      <c r="BB105" s="366"/>
      <c r="BC105" s="366"/>
      <c r="BD105" s="366"/>
      <c r="BE105" s="366"/>
      <c r="BF105" s="366"/>
      <c r="BG105" s="366"/>
      <c r="BH105" s="366"/>
      <c r="BI105" s="366"/>
      <c r="BJ105" s="366"/>
      <c r="BK105" s="366"/>
      <c r="BL105" s="366"/>
      <c r="BM105" s="366"/>
      <c r="BN105" s="366"/>
      <c r="BO105" s="366"/>
      <c r="BP105" s="366"/>
      <c r="BQ105" s="366"/>
      <c r="BR105" s="366"/>
      <c r="BS105" s="366"/>
      <c r="BT105" s="366"/>
      <c r="BU105" s="366"/>
      <c r="BV105" s="366"/>
      <c r="BW105" s="366"/>
      <c r="BX105" s="366"/>
      <c r="BY105" s="367"/>
      <c r="BZ105" s="367"/>
      <c r="CA105" s="367"/>
      <c r="CB105" s="367"/>
      <c r="CC105" s="44"/>
    </row>
    <row r="106" spans="1:81" s="43" customFormat="1" ht="20.25" customHeight="1" x14ac:dyDescent="0.2">
      <c r="A106" s="542"/>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c r="AV106" s="366"/>
      <c r="AW106" s="366"/>
      <c r="AX106" s="366"/>
      <c r="AY106" s="366"/>
      <c r="AZ106" s="366"/>
      <c r="BA106" s="366"/>
      <c r="BB106" s="366"/>
      <c r="BC106" s="366"/>
      <c r="BD106" s="366"/>
      <c r="BE106" s="366"/>
      <c r="BF106" s="366"/>
      <c r="BG106" s="366"/>
      <c r="BH106" s="366"/>
      <c r="BI106" s="366"/>
      <c r="BJ106" s="366"/>
      <c r="BK106" s="366"/>
      <c r="BL106" s="366"/>
      <c r="BM106" s="366"/>
      <c r="BN106" s="366"/>
      <c r="BO106" s="366"/>
      <c r="BP106" s="366"/>
      <c r="BQ106" s="366"/>
      <c r="BR106" s="366"/>
      <c r="BS106" s="366"/>
      <c r="BT106" s="366"/>
      <c r="BU106" s="366"/>
      <c r="BV106" s="366"/>
      <c r="BW106" s="366"/>
      <c r="BX106" s="366"/>
      <c r="BY106" s="367"/>
      <c r="BZ106" s="367"/>
      <c r="CA106" s="367"/>
      <c r="CB106" s="367"/>
      <c r="CC106" s="44"/>
    </row>
    <row r="107" spans="1:81" s="43" customFormat="1" ht="33" customHeight="1" x14ac:dyDescent="0.2">
      <c r="A107" s="543"/>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c r="AV107" s="366"/>
      <c r="AW107" s="366"/>
      <c r="AX107" s="366"/>
      <c r="AY107" s="366"/>
      <c r="AZ107" s="366"/>
      <c r="BA107" s="366"/>
      <c r="BB107" s="366"/>
      <c r="BC107" s="366"/>
      <c r="BD107" s="366"/>
      <c r="BE107" s="366"/>
      <c r="BF107" s="366"/>
      <c r="BG107" s="366"/>
      <c r="BH107" s="366"/>
      <c r="BI107" s="366"/>
      <c r="BJ107" s="366"/>
      <c r="BK107" s="366"/>
      <c r="BL107" s="366"/>
      <c r="BM107" s="366"/>
      <c r="BN107" s="366"/>
      <c r="BO107" s="366"/>
      <c r="BP107" s="366"/>
      <c r="BQ107" s="366"/>
      <c r="BR107" s="366"/>
      <c r="BS107" s="366"/>
      <c r="BT107" s="366"/>
      <c r="BU107" s="366"/>
      <c r="BV107" s="366"/>
      <c r="BW107" s="366"/>
      <c r="BX107" s="366"/>
      <c r="BY107" s="367"/>
      <c r="BZ107" s="367"/>
      <c r="CA107" s="367"/>
      <c r="CB107" s="367"/>
      <c r="CC107" s="44"/>
    </row>
    <row r="108" spans="1:81" s="43" customFormat="1" ht="15" customHeight="1" x14ac:dyDescent="0.2">
      <c r="A108" s="505"/>
      <c r="B108" s="520"/>
      <c r="C108" s="520"/>
      <c r="D108" s="520"/>
      <c r="E108" s="520"/>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c r="AV108" s="366"/>
      <c r="AW108" s="366"/>
      <c r="AX108" s="366"/>
      <c r="AY108" s="366"/>
      <c r="AZ108" s="366"/>
      <c r="BA108" s="366"/>
      <c r="BB108" s="366"/>
      <c r="BC108" s="366"/>
      <c r="BD108" s="366"/>
      <c r="BE108" s="366"/>
      <c r="BF108" s="366"/>
      <c r="BG108" s="366"/>
      <c r="BH108" s="366"/>
      <c r="BI108" s="366"/>
      <c r="BJ108" s="366"/>
      <c r="BK108" s="366"/>
      <c r="BL108" s="366"/>
      <c r="BM108" s="366"/>
      <c r="BN108" s="366"/>
      <c r="BO108" s="366"/>
      <c r="BP108" s="366"/>
      <c r="BQ108" s="366"/>
      <c r="BR108" s="366"/>
      <c r="BS108" s="366"/>
      <c r="BT108" s="366"/>
      <c r="BU108" s="366"/>
      <c r="BV108" s="366"/>
      <c r="BW108" s="366"/>
      <c r="BX108" s="366"/>
      <c r="BY108" s="367"/>
      <c r="BZ108" s="367"/>
      <c r="CA108" s="367"/>
      <c r="CB108" s="367"/>
      <c r="CC108" s="44"/>
    </row>
    <row r="109" spans="1:81" s="43" customFormat="1" ht="30" customHeight="1" x14ac:dyDescent="0.2">
      <c r="A109" s="536"/>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c r="AV109" s="366"/>
      <c r="AW109" s="366"/>
      <c r="AX109" s="366"/>
      <c r="AY109" s="366"/>
      <c r="AZ109" s="366"/>
      <c r="BA109" s="366"/>
      <c r="BB109" s="366"/>
      <c r="BC109" s="366"/>
      <c r="BD109" s="366"/>
      <c r="BE109" s="366"/>
      <c r="BF109" s="366"/>
      <c r="BG109" s="366"/>
      <c r="BH109" s="366"/>
      <c r="BI109" s="366"/>
      <c r="BJ109" s="366"/>
      <c r="BK109" s="366"/>
      <c r="BL109" s="366"/>
      <c r="BM109" s="366"/>
      <c r="BN109" s="366"/>
      <c r="BO109" s="366"/>
      <c r="BP109" s="366"/>
      <c r="BQ109" s="366"/>
      <c r="BR109" s="366"/>
      <c r="BS109" s="366"/>
      <c r="BT109" s="366"/>
      <c r="BU109" s="366"/>
      <c r="BV109" s="366"/>
      <c r="BW109" s="366"/>
      <c r="BX109" s="366"/>
      <c r="BY109" s="367"/>
      <c r="BZ109" s="367"/>
      <c r="CA109" s="367"/>
      <c r="CB109" s="367"/>
      <c r="CC109" s="44"/>
    </row>
    <row r="110" spans="1:81" s="43" customFormat="1" ht="30" customHeight="1" x14ac:dyDescent="0.2">
      <c r="A110" s="907"/>
      <c r="B110" s="908"/>
      <c r="C110" s="911"/>
      <c r="D110" s="888"/>
      <c r="E110" s="894"/>
      <c r="F110" s="894"/>
      <c r="G110" s="895"/>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c r="AV110" s="366"/>
      <c r="AW110" s="366"/>
      <c r="AX110" s="366"/>
      <c r="AY110" s="366"/>
      <c r="AZ110" s="366"/>
      <c r="BA110" s="366"/>
      <c r="BB110" s="366"/>
      <c r="BC110" s="366"/>
      <c r="BD110" s="366"/>
      <c r="BE110" s="366"/>
      <c r="BF110" s="366"/>
      <c r="BG110" s="366"/>
      <c r="BH110" s="366"/>
      <c r="BI110" s="366"/>
      <c r="BJ110" s="366"/>
      <c r="BK110" s="366"/>
      <c r="BL110" s="366"/>
      <c r="BM110" s="366"/>
      <c r="BN110" s="366"/>
      <c r="BO110" s="366"/>
      <c r="BP110" s="366"/>
      <c r="BQ110" s="366"/>
      <c r="BR110" s="366"/>
      <c r="BS110" s="366"/>
      <c r="BT110" s="366"/>
      <c r="BU110" s="366"/>
      <c r="BV110" s="366"/>
      <c r="BW110" s="366"/>
      <c r="BX110" s="366"/>
      <c r="BY110" s="367"/>
      <c r="BZ110" s="367"/>
      <c r="CA110" s="367"/>
      <c r="CB110" s="367"/>
      <c r="CC110" s="44"/>
    </row>
    <row r="111" spans="1:81" s="43" customFormat="1" ht="44.25" customHeight="1" x14ac:dyDescent="0.2">
      <c r="A111" s="909"/>
      <c r="B111" s="910"/>
      <c r="C111" s="912"/>
      <c r="D111" s="735"/>
      <c r="E111" s="735"/>
      <c r="F111" s="735"/>
      <c r="G111" s="897"/>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7"/>
      <c r="BZ111" s="367"/>
      <c r="CA111" s="367"/>
      <c r="CB111" s="367"/>
      <c r="CC111" s="44"/>
    </row>
    <row r="112" spans="1:81" s="43" customFormat="1" ht="21" customHeight="1" x14ac:dyDescent="0.2">
      <c r="A112" s="948"/>
      <c r="B112" s="949"/>
      <c r="C112" s="520"/>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c r="AV112" s="366"/>
      <c r="AW112" s="366"/>
      <c r="AX112" s="366"/>
      <c r="AY112" s="366"/>
      <c r="AZ112" s="366"/>
      <c r="BA112" s="366"/>
      <c r="BB112" s="366"/>
      <c r="BC112" s="366"/>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367"/>
      <c r="BZ112" s="367"/>
      <c r="CA112" s="367"/>
      <c r="CB112" s="367"/>
      <c r="CC112" s="44"/>
    </row>
    <row r="113" spans="1:91" s="49" customFormat="1" ht="24.75" customHeight="1" x14ac:dyDescent="0.2">
      <c r="A113" s="946"/>
      <c r="B113" s="947"/>
      <c r="C113" s="380"/>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c r="AV113" s="366"/>
      <c r="AW113" s="366"/>
      <c r="AX113" s="366"/>
      <c r="AY113" s="366"/>
      <c r="AZ113" s="366"/>
      <c r="BA113" s="366"/>
      <c r="BB113" s="366"/>
      <c r="BC113" s="366"/>
      <c r="BD113" s="366"/>
      <c r="BE113" s="366"/>
      <c r="BF113" s="366"/>
      <c r="BG113" s="366"/>
      <c r="BH113" s="366"/>
      <c r="BI113" s="366"/>
      <c r="BJ113" s="366"/>
      <c r="BK113" s="366"/>
      <c r="BL113" s="366"/>
      <c r="BM113" s="366"/>
      <c r="BN113" s="366"/>
      <c r="BO113" s="366"/>
      <c r="BP113" s="366"/>
      <c r="BQ113" s="366"/>
      <c r="BR113" s="366"/>
      <c r="BS113" s="366"/>
      <c r="BT113" s="366"/>
      <c r="BU113" s="366"/>
      <c r="BV113" s="366"/>
      <c r="BW113" s="366"/>
      <c r="BX113" s="366"/>
      <c r="BY113" s="367"/>
      <c r="BZ113" s="367"/>
      <c r="CA113" s="367"/>
      <c r="CB113" s="367"/>
      <c r="CC113" s="62"/>
    </row>
    <row r="114" spans="1:91" s="49" customFormat="1" ht="17.25" customHeight="1" x14ac:dyDescent="0.2">
      <c r="A114" s="521"/>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c r="AV114" s="366"/>
      <c r="AW114" s="366"/>
      <c r="AX114" s="366"/>
      <c r="AY114" s="366"/>
      <c r="AZ114" s="366"/>
      <c r="BA114" s="366"/>
      <c r="BB114" s="366"/>
      <c r="BC114" s="366"/>
      <c r="BD114" s="366"/>
      <c r="BE114" s="366"/>
      <c r="BF114" s="366"/>
      <c r="BG114" s="366"/>
      <c r="BH114" s="366"/>
      <c r="BI114" s="366"/>
      <c r="BJ114" s="366"/>
      <c r="BK114" s="366"/>
      <c r="BL114" s="366"/>
      <c r="BM114" s="366"/>
      <c r="BN114" s="366"/>
      <c r="BO114" s="366"/>
      <c r="BP114" s="366"/>
      <c r="BQ114" s="366"/>
      <c r="BR114" s="366"/>
      <c r="BS114" s="366"/>
      <c r="BT114" s="366"/>
      <c r="BU114" s="366"/>
      <c r="BV114" s="366"/>
      <c r="BW114" s="366"/>
      <c r="BX114" s="366"/>
      <c r="BY114" s="367"/>
      <c r="BZ114" s="367"/>
      <c r="CA114" s="367"/>
      <c r="CB114" s="367"/>
      <c r="CC114" s="62"/>
    </row>
    <row r="115" spans="1:91" s="49" customFormat="1" ht="57" customHeight="1" x14ac:dyDescent="0.2">
      <c r="A115" s="907"/>
      <c r="B115" s="919"/>
      <c r="C115" s="908"/>
      <c r="D115" s="911"/>
      <c r="E115" s="888"/>
      <c r="F115" s="894"/>
      <c r="G115" s="894"/>
      <c r="H115" s="895"/>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c r="AV115" s="366"/>
      <c r="AW115" s="366"/>
      <c r="AX115" s="366"/>
      <c r="AY115" s="366"/>
      <c r="AZ115" s="366"/>
      <c r="BA115" s="366"/>
      <c r="BB115" s="366"/>
      <c r="BC115" s="366"/>
      <c r="BD115" s="366"/>
      <c r="BE115" s="366"/>
      <c r="BF115" s="366"/>
      <c r="BG115" s="366"/>
      <c r="BH115" s="366"/>
      <c r="BI115" s="366"/>
      <c r="BJ115" s="366"/>
      <c r="BK115" s="366"/>
      <c r="BL115" s="366"/>
      <c r="BM115" s="366"/>
      <c r="BN115" s="366"/>
      <c r="BO115" s="366"/>
      <c r="BP115" s="366"/>
      <c r="BQ115" s="366"/>
      <c r="BR115" s="366"/>
      <c r="BS115" s="366"/>
      <c r="BT115" s="366"/>
      <c r="BU115" s="366"/>
      <c r="BV115" s="366"/>
      <c r="BW115" s="366"/>
      <c r="BX115" s="366"/>
      <c r="BY115" s="367"/>
      <c r="BZ115" s="367"/>
      <c r="CA115" s="367"/>
      <c r="CB115" s="367"/>
      <c r="CC115" s="62"/>
      <c r="CD115" s="62"/>
    </row>
    <row r="116" spans="1:91" s="49" customFormat="1" ht="15" customHeight="1" x14ac:dyDescent="0.2">
      <c r="A116" s="909"/>
      <c r="B116" s="920"/>
      <c r="C116" s="910"/>
      <c r="D116" s="912"/>
      <c r="E116" s="735"/>
      <c r="F116" s="735"/>
      <c r="G116" s="735"/>
      <c r="H116" s="897"/>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c r="AV116" s="366"/>
      <c r="AW116" s="366"/>
      <c r="AX116" s="366"/>
      <c r="AY116" s="366"/>
      <c r="AZ116" s="366"/>
      <c r="BA116" s="366"/>
      <c r="BB116" s="366"/>
      <c r="BC116" s="366"/>
      <c r="BD116" s="366"/>
      <c r="BE116" s="366"/>
      <c r="BF116" s="366"/>
      <c r="BG116" s="366"/>
      <c r="BH116" s="366"/>
      <c r="BI116" s="366"/>
      <c r="BJ116" s="366"/>
      <c r="BK116" s="366"/>
      <c r="BL116" s="366"/>
      <c r="BM116" s="366"/>
      <c r="BN116" s="366"/>
      <c r="BO116" s="366"/>
      <c r="BP116" s="366"/>
      <c r="BQ116" s="366"/>
      <c r="BR116" s="366"/>
      <c r="BS116" s="366"/>
      <c r="BT116" s="366"/>
      <c r="BU116" s="366"/>
      <c r="BV116" s="366"/>
      <c r="BW116" s="366"/>
      <c r="BX116" s="366"/>
      <c r="BY116" s="367"/>
      <c r="BZ116" s="367"/>
      <c r="CA116" s="367"/>
      <c r="CB116" s="367"/>
      <c r="CC116" s="62"/>
      <c r="CD116" s="62"/>
    </row>
    <row r="117" spans="1:91" s="49" customFormat="1" ht="15" customHeight="1" x14ac:dyDescent="0.2">
      <c r="A117" s="548"/>
      <c r="B117" s="549"/>
      <c r="C117" s="550"/>
      <c r="D117" s="520"/>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c r="AV117" s="366"/>
      <c r="AW117" s="366"/>
      <c r="AX117" s="366"/>
      <c r="AY117" s="366"/>
      <c r="AZ117" s="366"/>
      <c r="BA117" s="366"/>
      <c r="BB117" s="366"/>
      <c r="BC117" s="366"/>
      <c r="BD117" s="366"/>
      <c r="BE117" s="366"/>
      <c r="BF117" s="366"/>
      <c r="BG117" s="366"/>
      <c r="BH117" s="366"/>
      <c r="BI117" s="366"/>
      <c r="BJ117" s="366"/>
      <c r="BK117" s="366"/>
      <c r="BL117" s="366"/>
      <c r="BM117" s="366"/>
      <c r="BN117" s="366"/>
      <c r="BO117" s="366"/>
      <c r="BP117" s="366"/>
      <c r="BQ117" s="366"/>
      <c r="BR117" s="366"/>
      <c r="BS117" s="366"/>
      <c r="BT117" s="366"/>
      <c r="BU117" s="366"/>
      <c r="BV117" s="366"/>
      <c r="BW117" s="366"/>
      <c r="BX117" s="366"/>
      <c r="BY117" s="367"/>
      <c r="BZ117" s="367"/>
      <c r="CA117" s="367"/>
      <c r="CB117" s="367"/>
      <c r="CC117" s="62"/>
      <c r="CD117" s="62"/>
    </row>
    <row r="118" spans="1:91" s="129" customFormat="1" ht="15" customHeight="1" x14ac:dyDescent="0.2">
      <c r="A118" s="548"/>
      <c r="B118" s="549"/>
      <c r="C118" s="550"/>
      <c r="D118" s="520"/>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c r="AV118" s="366"/>
      <c r="AW118" s="366"/>
      <c r="AX118" s="366"/>
      <c r="AY118" s="366"/>
      <c r="AZ118" s="366"/>
      <c r="BA118" s="366"/>
      <c r="BB118" s="366"/>
      <c r="BC118" s="366"/>
      <c r="BD118" s="366"/>
      <c r="BE118" s="366"/>
      <c r="BF118" s="366"/>
      <c r="BG118" s="366"/>
      <c r="BH118" s="366"/>
      <c r="BI118" s="366"/>
      <c r="BJ118" s="366"/>
      <c r="BK118" s="366"/>
      <c r="BL118" s="366"/>
      <c r="BM118" s="366"/>
      <c r="BN118" s="366"/>
      <c r="BO118" s="366"/>
      <c r="BP118" s="366"/>
      <c r="BQ118" s="366"/>
      <c r="BR118" s="366"/>
      <c r="BS118" s="366"/>
      <c r="BT118" s="366"/>
      <c r="BU118" s="366"/>
      <c r="BV118" s="366"/>
      <c r="BW118" s="366"/>
      <c r="BX118" s="366"/>
      <c r="BY118" s="367"/>
      <c r="BZ118" s="367"/>
      <c r="CA118" s="367"/>
      <c r="CB118" s="367"/>
      <c r="CC118" s="62"/>
      <c r="CD118" s="62"/>
      <c r="CE118" s="49"/>
      <c r="CF118" s="49"/>
      <c r="CG118" s="49"/>
      <c r="CH118" s="49"/>
      <c r="CI118" s="49"/>
      <c r="CJ118" s="49"/>
      <c r="CK118" s="49"/>
      <c r="CL118" s="49"/>
      <c r="CM118" s="49"/>
    </row>
    <row r="119" spans="1:91" s="43" customFormat="1" ht="30" customHeight="1" x14ac:dyDescent="0.2">
      <c r="A119" s="373"/>
      <c r="B119" s="551"/>
      <c r="C119" s="552"/>
      <c r="D119" s="553"/>
      <c r="E119" s="554"/>
      <c r="F119" s="555"/>
      <c r="G119" s="556"/>
      <c r="H119" s="557"/>
      <c r="I119" s="558"/>
      <c r="J119" s="558"/>
      <c r="K119" s="558"/>
      <c r="L119" s="559"/>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F119" s="366"/>
      <c r="BG119" s="366"/>
      <c r="BH119" s="366"/>
      <c r="BI119" s="366"/>
      <c r="BJ119" s="366"/>
      <c r="BK119" s="366"/>
      <c r="BL119" s="366"/>
      <c r="BM119" s="366"/>
      <c r="BN119" s="366"/>
      <c r="BO119" s="366"/>
      <c r="BP119" s="366"/>
      <c r="BQ119" s="366"/>
      <c r="BR119" s="366"/>
      <c r="BS119" s="366"/>
      <c r="BT119" s="366"/>
      <c r="BU119" s="366"/>
      <c r="BV119" s="366"/>
      <c r="BW119" s="366"/>
      <c r="BX119" s="366"/>
      <c r="BY119" s="367"/>
      <c r="BZ119" s="367"/>
      <c r="CA119" s="367"/>
      <c r="CB119" s="367"/>
      <c r="CC119" s="44"/>
    </row>
    <row r="120" spans="1:91" s="43" customFormat="1" ht="49.5" customHeight="1" x14ac:dyDescent="0.2">
      <c r="A120" s="872"/>
      <c r="B120" s="895"/>
      <c r="C120" s="898"/>
      <c r="D120" s="898"/>
      <c r="E120" s="898"/>
      <c r="F120" s="898"/>
      <c r="G120" s="945"/>
      <c r="H120" s="889"/>
      <c r="I120" s="899"/>
      <c r="J120" s="899"/>
      <c r="K120" s="898"/>
      <c r="L120" s="941"/>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c r="AI120" s="366"/>
      <c r="AJ120" s="366"/>
      <c r="AK120" s="366"/>
      <c r="AL120" s="366"/>
      <c r="AM120" s="366"/>
      <c r="AN120" s="366"/>
      <c r="AO120" s="366"/>
      <c r="AP120" s="366"/>
      <c r="AQ120" s="366"/>
      <c r="AR120" s="366"/>
      <c r="AS120" s="366"/>
      <c r="AT120" s="366"/>
      <c r="AU120" s="366"/>
      <c r="AV120" s="366"/>
      <c r="AW120" s="366"/>
      <c r="AX120" s="366"/>
      <c r="AY120" s="366"/>
      <c r="AZ120" s="366"/>
      <c r="BA120" s="366"/>
      <c r="BB120" s="366"/>
      <c r="BC120" s="366"/>
      <c r="BD120" s="366"/>
      <c r="BE120" s="366"/>
      <c r="BF120" s="366"/>
      <c r="BG120" s="366"/>
      <c r="BH120" s="366"/>
      <c r="BI120" s="366"/>
      <c r="BJ120" s="366"/>
      <c r="BK120" s="366"/>
      <c r="BL120" s="366"/>
      <c r="BM120" s="366"/>
      <c r="BN120" s="366"/>
      <c r="BO120" s="366"/>
      <c r="BP120" s="366"/>
      <c r="BQ120" s="366"/>
      <c r="BR120" s="366"/>
      <c r="BS120" s="366"/>
      <c r="BT120" s="366"/>
      <c r="BU120" s="366"/>
      <c r="BV120" s="366"/>
      <c r="BW120" s="366"/>
      <c r="BX120" s="366"/>
      <c r="BY120" s="367"/>
      <c r="BZ120" s="367"/>
      <c r="CA120" s="367"/>
      <c r="CB120" s="367"/>
      <c r="CC120" s="44"/>
    </row>
    <row r="121" spans="1:91" s="43" customFormat="1" ht="15" customHeight="1" x14ac:dyDescent="0.2">
      <c r="A121" s="921"/>
      <c r="B121" s="897"/>
      <c r="C121" s="562"/>
      <c r="D121" s="525"/>
      <c r="E121" s="729"/>
      <c r="F121" s="898"/>
      <c r="G121" s="945"/>
      <c r="H121" s="729"/>
      <c r="I121" s="735"/>
      <c r="J121" s="735"/>
      <c r="K121" s="898"/>
      <c r="L121" s="942"/>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c r="BG121" s="366"/>
      <c r="BH121" s="366"/>
      <c r="BI121" s="366"/>
      <c r="BJ121" s="366"/>
      <c r="BK121" s="366"/>
      <c r="BL121" s="366"/>
      <c r="BM121" s="366"/>
      <c r="BN121" s="366"/>
      <c r="BO121" s="366"/>
      <c r="BP121" s="366"/>
      <c r="BQ121" s="366"/>
      <c r="BR121" s="366"/>
      <c r="BS121" s="366"/>
      <c r="BT121" s="366"/>
      <c r="BU121" s="366"/>
      <c r="BV121" s="366"/>
      <c r="BW121" s="366"/>
      <c r="BX121" s="366"/>
      <c r="BY121" s="367"/>
      <c r="BZ121" s="367"/>
      <c r="CA121" s="367"/>
      <c r="CB121" s="367"/>
      <c r="CC121" s="44"/>
    </row>
    <row r="122" spans="1:91" s="43" customFormat="1" ht="34.5" customHeight="1" x14ac:dyDescent="0.2">
      <c r="A122" s="563"/>
      <c r="B122" s="564"/>
      <c r="C122" s="565"/>
      <c r="D122" s="566"/>
      <c r="E122" s="567"/>
      <c r="F122" s="566"/>
      <c r="G122" s="568"/>
      <c r="H122" s="567"/>
      <c r="I122" s="566"/>
      <c r="J122" s="566"/>
      <c r="K122" s="566"/>
      <c r="L122" s="567"/>
      <c r="M122" s="569"/>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c r="BG122" s="366"/>
      <c r="BH122" s="366"/>
      <c r="BI122" s="366"/>
      <c r="BJ122" s="366"/>
      <c r="BK122" s="366"/>
      <c r="BL122" s="366"/>
      <c r="BM122" s="366"/>
      <c r="BN122" s="366"/>
      <c r="BO122" s="366"/>
      <c r="BP122" s="366"/>
      <c r="BQ122" s="366"/>
      <c r="BR122" s="366"/>
      <c r="BS122" s="366"/>
      <c r="BT122" s="366"/>
      <c r="BU122" s="366"/>
      <c r="BV122" s="366"/>
      <c r="BW122" s="366"/>
      <c r="BX122" s="366"/>
      <c r="BY122" s="367"/>
      <c r="BZ122" s="367"/>
      <c r="CA122" s="367"/>
      <c r="CB122" s="367"/>
      <c r="CC122" s="44"/>
    </row>
    <row r="123" spans="1:91" s="43" customFormat="1" ht="22.5" customHeight="1" x14ac:dyDescent="0.2">
      <c r="A123" s="570"/>
      <c r="B123" s="392"/>
      <c r="C123" s="396"/>
      <c r="D123" s="408"/>
      <c r="E123" s="402"/>
      <c r="F123" s="408"/>
      <c r="G123" s="571"/>
      <c r="H123" s="402"/>
      <c r="I123" s="408"/>
      <c r="J123" s="408"/>
      <c r="K123" s="408"/>
      <c r="L123" s="402"/>
      <c r="M123" s="569"/>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366"/>
      <c r="AW123" s="366"/>
      <c r="AX123" s="366"/>
      <c r="AY123" s="366"/>
      <c r="AZ123" s="366"/>
      <c r="BA123" s="366"/>
      <c r="BB123" s="366"/>
      <c r="BC123" s="366"/>
      <c r="BD123" s="366"/>
      <c r="BE123" s="366"/>
      <c r="BF123" s="366"/>
      <c r="BG123" s="366"/>
      <c r="BH123" s="366"/>
      <c r="BI123" s="366"/>
      <c r="BJ123" s="366"/>
      <c r="BK123" s="366"/>
      <c r="BL123" s="366"/>
      <c r="BM123" s="366"/>
      <c r="BN123" s="366"/>
      <c r="BO123" s="366"/>
      <c r="BP123" s="366"/>
      <c r="BQ123" s="366"/>
      <c r="BR123" s="366"/>
      <c r="BS123" s="366"/>
      <c r="BT123" s="366"/>
      <c r="BU123" s="366"/>
      <c r="BV123" s="366"/>
      <c r="BW123" s="366"/>
      <c r="BX123" s="366"/>
      <c r="BY123" s="367"/>
      <c r="BZ123" s="367"/>
      <c r="CA123" s="367"/>
      <c r="CB123" s="367"/>
      <c r="CC123" s="44"/>
    </row>
    <row r="124" spans="1:91" s="43" customFormat="1" ht="14.25" x14ac:dyDescent="0.2">
      <c r="A124" s="572"/>
      <c r="B124" s="417"/>
      <c r="C124" s="498"/>
      <c r="D124" s="425"/>
      <c r="E124" s="499"/>
      <c r="F124" s="425"/>
      <c r="G124" s="573"/>
      <c r="H124" s="499"/>
      <c r="I124" s="425"/>
      <c r="J124" s="425"/>
      <c r="K124" s="425"/>
      <c r="L124" s="499"/>
      <c r="M124" s="569"/>
      <c r="N124" s="366"/>
      <c r="O124" s="366"/>
      <c r="P124" s="366"/>
      <c r="Q124" s="366"/>
      <c r="R124" s="366"/>
      <c r="S124" s="366"/>
      <c r="T124" s="366"/>
      <c r="U124" s="366"/>
      <c r="V124" s="366"/>
      <c r="W124" s="366"/>
      <c r="X124" s="366"/>
      <c r="Y124" s="366"/>
      <c r="Z124" s="366"/>
      <c r="AA124" s="366"/>
      <c r="AB124" s="366"/>
      <c r="AC124" s="366"/>
      <c r="AD124" s="366"/>
      <c r="AE124" s="366"/>
      <c r="AF124" s="366"/>
      <c r="AG124" s="366"/>
      <c r="AH124" s="366"/>
      <c r="AI124" s="366"/>
      <c r="AJ124" s="366"/>
      <c r="AK124" s="366"/>
      <c r="AL124" s="366"/>
      <c r="AM124" s="366"/>
      <c r="AN124" s="366"/>
      <c r="AO124" s="366"/>
      <c r="AP124" s="366"/>
      <c r="AQ124" s="366"/>
      <c r="AR124" s="366"/>
      <c r="AS124" s="366"/>
      <c r="AT124" s="366"/>
      <c r="AU124" s="366"/>
      <c r="AV124" s="366"/>
      <c r="AW124" s="366"/>
      <c r="AX124" s="366"/>
      <c r="AY124" s="366"/>
      <c r="AZ124" s="366"/>
      <c r="BA124" s="366"/>
      <c r="BB124" s="366"/>
      <c r="BC124" s="366"/>
      <c r="BD124" s="366"/>
      <c r="BE124" s="366"/>
      <c r="BF124" s="366"/>
      <c r="BG124" s="366"/>
      <c r="BH124" s="366"/>
      <c r="BI124" s="366"/>
      <c r="BJ124" s="366"/>
      <c r="BK124" s="366"/>
      <c r="BL124" s="366"/>
      <c r="BM124" s="366"/>
      <c r="BN124" s="366"/>
      <c r="BO124" s="366"/>
      <c r="BP124" s="366"/>
      <c r="BQ124" s="366"/>
      <c r="BR124" s="366"/>
      <c r="BS124" s="366"/>
      <c r="BT124" s="366"/>
      <c r="BU124" s="366"/>
      <c r="BV124" s="366"/>
      <c r="BW124" s="366"/>
      <c r="BX124" s="366"/>
      <c r="BY124" s="367"/>
      <c r="BZ124" s="367"/>
      <c r="CA124" s="367"/>
      <c r="CB124" s="367"/>
      <c r="CC124" s="44"/>
    </row>
    <row r="125" spans="1:91" s="43" customFormat="1" ht="14.25" customHeight="1" x14ac:dyDescent="0.2">
      <c r="A125" s="536"/>
      <c r="B125" s="547"/>
      <c r="C125" s="547"/>
      <c r="D125" s="547"/>
      <c r="E125" s="547"/>
      <c r="F125" s="547"/>
      <c r="G125" s="547"/>
      <c r="H125" s="547"/>
      <c r="I125" s="547"/>
      <c r="J125" s="547"/>
      <c r="K125" s="547"/>
      <c r="L125" s="547"/>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c r="AI125" s="366"/>
      <c r="AJ125" s="366"/>
      <c r="AK125" s="366"/>
      <c r="AL125" s="366"/>
      <c r="AM125" s="366"/>
      <c r="AN125" s="366"/>
      <c r="AO125" s="366"/>
      <c r="AP125" s="366"/>
      <c r="AQ125" s="366"/>
      <c r="AR125" s="366"/>
      <c r="AS125" s="366"/>
      <c r="AT125" s="366"/>
      <c r="AU125" s="366"/>
      <c r="AV125" s="366"/>
      <c r="AW125" s="366"/>
      <c r="AX125" s="366"/>
      <c r="AY125" s="366"/>
      <c r="AZ125" s="366"/>
      <c r="BA125" s="366"/>
      <c r="BB125" s="366"/>
      <c r="BC125" s="366"/>
      <c r="BD125" s="366"/>
      <c r="BE125" s="366"/>
      <c r="BF125" s="366"/>
      <c r="BG125" s="366"/>
      <c r="BH125" s="366"/>
      <c r="BI125" s="366"/>
      <c r="BJ125" s="366"/>
      <c r="BK125" s="366"/>
      <c r="BL125" s="366"/>
      <c r="BM125" s="366"/>
      <c r="BN125" s="366"/>
      <c r="BO125" s="366"/>
      <c r="BP125" s="366"/>
      <c r="BQ125" s="366"/>
      <c r="BR125" s="366"/>
      <c r="BS125" s="366"/>
      <c r="BT125" s="366"/>
      <c r="BU125" s="366"/>
      <c r="BV125" s="366"/>
      <c r="BW125" s="366"/>
      <c r="BX125" s="366"/>
      <c r="BY125" s="367"/>
      <c r="BZ125" s="367"/>
      <c r="CA125" s="367"/>
      <c r="CB125" s="367"/>
      <c r="CC125" s="44"/>
    </row>
    <row r="126" spans="1:91" s="43" customFormat="1" ht="23.25" customHeight="1" x14ac:dyDescent="0.2">
      <c r="A126" s="872"/>
      <c r="B126" s="895"/>
      <c r="C126" s="886"/>
      <c r="D126" s="943"/>
      <c r="E126" s="944"/>
      <c r="F126" s="943"/>
      <c r="G126" s="944"/>
      <c r="H126" s="943"/>
      <c r="I126" s="944"/>
      <c r="J126" s="943"/>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c r="AV126" s="366"/>
      <c r="AW126" s="366"/>
      <c r="AX126" s="366"/>
      <c r="AY126" s="366"/>
      <c r="AZ126" s="366"/>
      <c r="BA126" s="366"/>
      <c r="BB126" s="366"/>
      <c r="BC126" s="366"/>
      <c r="BD126" s="366"/>
      <c r="BE126" s="366"/>
      <c r="BF126" s="366"/>
      <c r="BG126" s="366"/>
      <c r="BH126" s="366"/>
      <c r="BI126" s="366"/>
      <c r="BJ126" s="366"/>
      <c r="BK126" s="366"/>
      <c r="BL126" s="366"/>
      <c r="BM126" s="366"/>
      <c r="BN126" s="366"/>
      <c r="BO126" s="366"/>
      <c r="BP126" s="366"/>
      <c r="BQ126" s="366"/>
      <c r="BR126" s="366"/>
      <c r="BS126" s="366"/>
      <c r="BT126" s="366"/>
      <c r="BU126" s="366"/>
      <c r="BV126" s="366"/>
      <c r="BW126" s="366"/>
      <c r="BX126" s="366"/>
      <c r="BY126" s="367"/>
      <c r="BZ126" s="367"/>
      <c r="CA126" s="367"/>
      <c r="CB126" s="367"/>
      <c r="CC126" s="44"/>
    </row>
    <row r="127" spans="1:91" s="43" customFormat="1" ht="18" customHeight="1" x14ac:dyDescent="0.2">
      <c r="A127" s="921"/>
      <c r="B127" s="897"/>
      <c r="C127" s="735"/>
      <c r="D127" s="574"/>
      <c r="E127" s="729"/>
      <c r="F127" s="739"/>
      <c r="G127" s="576"/>
      <c r="H127" s="574"/>
      <c r="I127" s="729"/>
      <c r="J127" s="574"/>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c r="AV127" s="366"/>
      <c r="AW127" s="366"/>
      <c r="AX127" s="366"/>
      <c r="AY127" s="366"/>
      <c r="AZ127" s="366"/>
      <c r="BA127" s="366"/>
      <c r="BB127" s="366"/>
      <c r="BC127" s="366"/>
      <c r="BD127" s="366"/>
      <c r="BE127" s="366"/>
      <c r="BF127" s="366"/>
      <c r="BG127" s="366"/>
      <c r="BH127" s="366"/>
      <c r="BI127" s="366"/>
      <c r="BJ127" s="366"/>
      <c r="BK127" s="366"/>
      <c r="BL127" s="366"/>
      <c r="BM127" s="366"/>
      <c r="BN127" s="366"/>
      <c r="BO127" s="366"/>
      <c r="BP127" s="366"/>
      <c r="BQ127" s="366"/>
      <c r="BR127" s="366"/>
      <c r="BS127" s="366"/>
      <c r="BT127" s="366"/>
      <c r="BU127" s="366"/>
      <c r="BV127" s="366"/>
      <c r="BW127" s="366"/>
      <c r="BX127" s="366"/>
      <c r="BY127" s="367"/>
      <c r="BZ127" s="367"/>
      <c r="CA127" s="367"/>
      <c r="CB127" s="367"/>
      <c r="CC127" s="44"/>
    </row>
    <row r="128" spans="1:91" s="43" customFormat="1" ht="15" customHeight="1" x14ac:dyDescent="0.2">
      <c r="A128" s="895"/>
      <c r="B128" s="563"/>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c r="AV128" s="366"/>
      <c r="AW128" s="366"/>
      <c r="AX128" s="366"/>
      <c r="AY128" s="366"/>
      <c r="AZ128" s="366"/>
      <c r="BA128" s="366"/>
      <c r="BB128" s="366"/>
      <c r="BC128" s="366"/>
      <c r="BD128" s="366"/>
      <c r="BE128" s="366"/>
      <c r="BF128" s="366"/>
      <c r="BG128" s="366"/>
      <c r="BH128" s="366"/>
      <c r="BI128" s="366"/>
      <c r="BJ128" s="366"/>
      <c r="BK128" s="366"/>
      <c r="BL128" s="366"/>
      <c r="BM128" s="366"/>
      <c r="BN128" s="366"/>
      <c r="BO128" s="366"/>
      <c r="BP128" s="366"/>
      <c r="BQ128" s="366"/>
      <c r="BR128" s="366"/>
      <c r="BS128" s="366"/>
      <c r="BT128" s="366"/>
      <c r="BU128" s="366"/>
      <c r="BV128" s="366"/>
      <c r="BW128" s="366"/>
      <c r="BX128" s="366"/>
      <c r="BY128" s="367"/>
      <c r="BZ128" s="367"/>
      <c r="CA128" s="367"/>
      <c r="CB128" s="367"/>
      <c r="CC128" s="44"/>
    </row>
    <row r="129" spans="1:81" s="43" customFormat="1" ht="15" customHeight="1" x14ac:dyDescent="0.2">
      <c r="A129" s="896"/>
      <c r="B129" s="570"/>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c r="AV129" s="366"/>
      <c r="AW129" s="366"/>
      <c r="AX129" s="366"/>
      <c r="AY129" s="366"/>
      <c r="AZ129" s="366"/>
      <c r="BA129" s="366"/>
      <c r="BB129" s="366"/>
      <c r="BC129" s="366"/>
      <c r="BD129" s="366"/>
      <c r="BE129" s="366"/>
      <c r="BF129" s="366"/>
      <c r="BG129" s="366"/>
      <c r="BH129" s="366"/>
      <c r="BI129" s="366"/>
      <c r="BJ129" s="366"/>
      <c r="BK129" s="366"/>
      <c r="BL129" s="366"/>
      <c r="BM129" s="366"/>
      <c r="BN129" s="366"/>
      <c r="BO129" s="366"/>
      <c r="BP129" s="366"/>
      <c r="BQ129" s="366"/>
      <c r="BR129" s="366"/>
      <c r="BS129" s="366"/>
      <c r="BT129" s="366"/>
      <c r="BU129" s="366"/>
      <c r="BV129" s="366"/>
      <c r="BW129" s="366"/>
      <c r="BX129" s="366"/>
      <c r="BY129" s="367"/>
      <c r="BZ129" s="367"/>
      <c r="CA129" s="367"/>
      <c r="CB129" s="367"/>
      <c r="CC129" s="44"/>
    </row>
    <row r="130" spans="1:81" s="43" customFormat="1" ht="23.25" customHeight="1" x14ac:dyDescent="0.2">
      <c r="A130" s="896"/>
      <c r="B130" s="570"/>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c r="AV130" s="366"/>
      <c r="AW130" s="366"/>
      <c r="AX130" s="366"/>
      <c r="AY130" s="366"/>
      <c r="AZ130" s="366"/>
      <c r="BA130" s="366"/>
      <c r="BB130" s="366"/>
      <c r="BC130" s="366"/>
      <c r="BD130" s="366"/>
      <c r="BE130" s="366"/>
      <c r="BF130" s="366"/>
      <c r="BG130" s="366"/>
      <c r="BH130" s="366"/>
      <c r="BI130" s="366"/>
      <c r="BJ130" s="366"/>
      <c r="BK130" s="366"/>
      <c r="BL130" s="366"/>
      <c r="BM130" s="366"/>
      <c r="BN130" s="366"/>
      <c r="BO130" s="366"/>
      <c r="BP130" s="366"/>
      <c r="BQ130" s="366"/>
      <c r="BR130" s="366"/>
      <c r="BS130" s="366"/>
      <c r="BT130" s="366"/>
      <c r="BU130" s="366"/>
      <c r="BV130" s="366"/>
      <c r="BW130" s="366"/>
      <c r="BX130" s="366"/>
      <c r="BY130" s="367"/>
      <c r="BZ130" s="367"/>
      <c r="CA130" s="367"/>
      <c r="CB130" s="367"/>
      <c r="CC130" s="44"/>
    </row>
    <row r="131" spans="1:81" s="43" customFormat="1" ht="27" customHeight="1" x14ac:dyDescent="0.2">
      <c r="A131" s="897"/>
      <c r="B131" s="570"/>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c r="AV131" s="366"/>
      <c r="AW131" s="366"/>
      <c r="AX131" s="366"/>
      <c r="AY131" s="366"/>
      <c r="AZ131" s="366"/>
      <c r="BA131" s="366"/>
      <c r="BB131" s="366"/>
      <c r="BC131" s="366"/>
      <c r="BD131" s="366"/>
      <c r="BE131" s="366"/>
      <c r="BF131" s="366"/>
      <c r="BG131" s="366"/>
      <c r="BH131" s="366"/>
      <c r="BI131" s="366"/>
      <c r="BJ131" s="366"/>
      <c r="BK131" s="366"/>
      <c r="BL131" s="366"/>
      <c r="BM131" s="366"/>
      <c r="BN131" s="366"/>
      <c r="BO131" s="366"/>
      <c r="BP131" s="366"/>
      <c r="BQ131" s="366"/>
      <c r="BR131" s="366"/>
      <c r="BS131" s="366"/>
      <c r="BT131" s="366"/>
      <c r="BU131" s="366"/>
      <c r="BV131" s="366"/>
      <c r="BW131" s="366"/>
      <c r="BX131" s="366"/>
      <c r="BY131" s="367"/>
      <c r="BZ131" s="367"/>
      <c r="CA131" s="367"/>
      <c r="CB131" s="367"/>
      <c r="CC131" s="44"/>
    </row>
    <row r="132" spans="1:81" s="43" customFormat="1" ht="15" customHeight="1" x14ac:dyDescent="0.2">
      <c r="A132" s="898"/>
      <c r="B132" s="563"/>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c r="AV132" s="366"/>
      <c r="AW132" s="366"/>
      <c r="AX132" s="366"/>
      <c r="AY132" s="366"/>
      <c r="AZ132" s="366"/>
      <c r="BA132" s="366"/>
      <c r="BB132" s="366"/>
      <c r="BC132" s="366"/>
      <c r="BD132" s="366"/>
      <c r="BE132" s="366"/>
      <c r="BF132" s="366"/>
      <c r="BG132" s="366"/>
      <c r="BH132" s="366"/>
      <c r="BI132" s="366"/>
      <c r="BJ132" s="366"/>
      <c r="BK132" s="366"/>
      <c r="BL132" s="366"/>
      <c r="BM132" s="366"/>
      <c r="BN132" s="366"/>
      <c r="BO132" s="366"/>
      <c r="BP132" s="366"/>
      <c r="BQ132" s="366"/>
      <c r="BR132" s="366"/>
      <c r="BS132" s="366"/>
      <c r="BT132" s="366"/>
      <c r="BU132" s="366"/>
      <c r="BV132" s="366"/>
      <c r="BW132" s="366"/>
      <c r="BX132" s="366"/>
      <c r="BY132" s="367"/>
      <c r="BZ132" s="367"/>
      <c r="CA132" s="367"/>
      <c r="CB132" s="367"/>
      <c r="CC132" s="44"/>
    </row>
    <row r="133" spans="1:81" s="43" customFormat="1" ht="19.5" customHeight="1" x14ac:dyDescent="0.2">
      <c r="A133" s="899"/>
      <c r="B133" s="570"/>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c r="AV133" s="366"/>
      <c r="AW133" s="366"/>
      <c r="AX133" s="366"/>
      <c r="AY133" s="366"/>
      <c r="AZ133" s="366"/>
      <c r="BA133" s="366"/>
      <c r="BB133" s="366"/>
      <c r="BC133" s="366"/>
      <c r="BD133" s="366"/>
      <c r="BE133" s="366"/>
      <c r="BF133" s="366"/>
      <c r="BG133" s="366"/>
      <c r="BH133" s="366"/>
      <c r="BI133" s="366"/>
      <c r="BJ133" s="366"/>
      <c r="BK133" s="366"/>
      <c r="BL133" s="366"/>
      <c r="BM133" s="366"/>
      <c r="BN133" s="366"/>
      <c r="BO133" s="366"/>
      <c r="BP133" s="366"/>
      <c r="BQ133" s="366"/>
      <c r="BR133" s="366"/>
      <c r="BS133" s="366"/>
      <c r="BT133" s="366"/>
      <c r="BU133" s="366"/>
      <c r="BV133" s="366"/>
      <c r="BW133" s="366"/>
      <c r="BX133" s="366"/>
      <c r="BY133" s="367"/>
      <c r="BZ133" s="367"/>
      <c r="CA133" s="367"/>
      <c r="CB133" s="367"/>
      <c r="CC133" s="44"/>
    </row>
    <row r="134" spans="1:81" s="43" customFormat="1" ht="15" x14ac:dyDescent="0.2">
      <c r="A134" s="899"/>
      <c r="B134" s="570"/>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c r="AV134" s="366"/>
      <c r="AW134" s="366"/>
      <c r="AX134" s="366"/>
      <c r="AY134" s="366"/>
      <c r="AZ134" s="366"/>
      <c r="BA134" s="366"/>
      <c r="BB134" s="366"/>
      <c r="BC134" s="366"/>
      <c r="BD134" s="366"/>
      <c r="BE134" s="366"/>
      <c r="BF134" s="366"/>
      <c r="BG134" s="366"/>
      <c r="BH134" s="366"/>
      <c r="BI134" s="366"/>
      <c r="BJ134" s="366"/>
      <c r="BK134" s="366"/>
      <c r="BL134" s="366"/>
      <c r="BM134" s="366"/>
      <c r="BN134" s="366"/>
      <c r="BO134" s="366"/>
      <c r="BP134" s="366"/>
      <c r="BQ134" s="366"/>
      <c r="BR134" s="366"/>
      <c r="BS134" s="366"/>
      <c r="BT134" s="366"/>
      <c r="BU134" s="366"/>
      <c r="BV134" s="366"/>
      <c r="BW134" s="366"/>
      <c r="BX134" s="366"/>
      <c r="BY134" s="367"/>
      <c r="BZ134" s="367"/>
      <c r="CA134" s="367"/>
      <c r="CB134" s="367"/>
      <c r="CC134" s="44"/>
    </row>
    <row r="135" spans="1:81" s="43" customFormat="1" ht="15" customHeight="1" x14ac:dyDescent="0.2">
      <c r="A135" s="899"/>
      <c r="B135" s="585"/>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c r="AV135" s="366"/>
      <c r="AW135" s="366"/>
      <c r="AX135" s="366"/>
      <c r="AY135" s="366"/>
      <c r="AZ135" s="366"/>
      <c r="BA135" s="366"/>
      <c r="BB135" s="366"/>
      <c r="BC135" s="366"/>
      <c r="BD135" s="366"/>
      <c r="BE135" s="366"/>
      <c r="BF135" s="366"/>
      <c r="BG135" s="366"/>
      <c r="BH135" s="366"/>
      <c r="BI135" s="366"/>
      <c r="BJ135" s="366"/>
      <c r="BK135" s="366"/>
      <c r="BL135" s="366"/>
      <c r="BM135" s="366"/>
      <c r="BN135" s="366"/>
      <c r="BO135" s="366"/>
      <c r="BP135" s="366"/>
      <c r="BQ135" s="366"/>
      <c r="BR135" s="366"/>
      <c r="BS135" s="366"/>
      <c r="BT135" s="366"/>
      <c r="BU135" s="366"/>
      <c r="BV135" s="366"/>
      <c r="BW135" s="366"/>
      <c r="BX135" s="366"/>
      <c r="BY135" s="367"/>
      <c r="BZ135" s="367"/>
      <c r="CA135" s="367"/>
      <c r="CB135" s="367"/>
      <c r="CC135" s="44"/>
    </row>
    <row r="136" spans="1:81" s="43" customFormat="1" ht="15" customHeight="1" x14ac:dyDescent="0.2">
      <c r="A136" s="899"/>
      <c r="B136" s="572"/>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c r="AV136" s="366"/>
      <c r="AW136" s="366"/>
      <c r="AX136" s="366"/>
      <c r="AY136" s="366"/>
      <c r="AZ136" s="366"/>
      <c r="BA136" s="366"/>
      <c r="BB136" s="366"/>
      <c r="BC136" s="366"/>
      <c r="BD136" s="366"/>
      <c r="BE136" s="366"/>
      <c r="BF136" s="366"/>
      <c r="BG136" s="366"/>
      <c r="BH136" s="366"/>
      <c r="BI136" s="366"/>
      <c r="BJ136" s="366"/>
      <c r="BK136" s="366"/>
      <c r="BL136" s="366"/>
      <c r="BM136" s="366"/>
      <c r="BN136" s="366"/>
      <c r="BO136" s="366"/>
      <c r="BP136" s="366"/>
      <c r="BQ136" s="366"/>
      <c r="BR136" s="366"/>
      <c r="BS136" s="366"/>
      <c r="BT136" s="366"/>
      <c r="BU136" s="366"/>
      <c r="BV136" s="366"/>
      <c r="BW136" s="366"/>
      <c r="BX136" s="366"/>
      <c r="BY136" s="367"/>
      <c r="BZ136" s="367"/>
      <c r="CA136" s="367"/>
      <c r="CB136" s="367"/>
      <c r="CC136" s="44"/>
    </row>
    <row r="137" spans="1:81" s="43" customFormat="1" ht="25.5" customHeight="1" x14ac:dyDescent="0.2">
      <c r="A137" s="895"/>
      <c r="B137" s="563"/>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c r="AV137" s="366"/>
      <c r="AW137" s="366"/>
      <c r="AX137" s="366"/>
      <c r="AY137" s="366"/>
      <c r="AZ137" s="366"/>
      <c r="BA137" s="366"/>
      <c r="BB137" s="366"/>
      <c r="BC137" s="366"/>
      <c r="BD137" s="366"/>
      <c r="BE137" s="366"/>
      <c r="BF137" s="366"/>
      <c r="BG137" s="366"/>
      <c r="BH137" s="366"/>
      <c r="BI137" s="366"/>
      <c r="BJ137" s="366"/>
      <c r="BK137" s="366"/>
      <c r="BL137" s="366"/>
      <c r="BM137" s="366"/>
      <c r="BN137" s="366"/>
      <c r="BO137" s="366"/>
      <c r="BP137" s="366"/>
      <c r="BQ137" s="366"/>
      <c r="BR137" s="366"/>
      <c r="BS137" s="366"/>
      <c r="BT137" s="366"/>
      <c r="BU137" s="366"/>
      <c r="BV137" s="366"/>
      <c r="BW137" s="366"/>
      <c r="BX137" s="366"/>
      <c r="BY137" s="367"/>
      <c r="BZ137" s="367"/>
      <c r="CA137" s="367"/>
      <c r="CB137" s="367"/>
      <c r="CC137" s="44"/>
    </row>
    <row r="138" spans="1:81" s="44" customFormat="1" ht="56.25" customHeight="1" x14ac:dyDescent="0.2">
      <c r="A138" s="896"/>
      <c r="B138" s="570"/>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c r="AV138" s="366"/>
      <c r="AW138" s="366"/>
      <c r="AX138" s="366"/>
      <c r="AY138" s="366"/>
      <c r="AZ138" s="366"/>
      <c r="BA138" s="366"/>
      <c r="BB138" s="366"/>
      <c r="BC138" s="366"/>
      <c r="BD138" s="366"/>
      <c r="BE138" s="366"/>
      <c r="BF138" s="366"/>
      <c r="BG138" s="366"/>
      <c r="BH138" s="366"/>
      <c r="BI138" s="366"/>
      <c r="BJ138" s="366"/>
      <c r="BK138" s="366"/>
      <c r="BL138" s="366"/>
      <c r="BM138" s="366"/>
      <c r="BN138" s="366"/>
      <c r="BO138" s="366"/>
      <c r="BP138" s="366"/>
      <c r="BQ138" s="366"/>
      <c r="BR138" s="366"/>
      <c r="BS138" s="366"/>
      <c r="BT138" s="366"/>
      <c r="BU138" s="366"/>
      <c r="BV138" s="366"/>
      <c r="BW138" s="366"/>
      <c r="BX138" s="366"/>
      <c r="BY138" s="367"/>
      <c r="BZ138" s="367"/>
      <c r="CA138" s="367"/>
      <c r="CB138" s="367"/>
    </row>
    <row r="139" spans="1:81" s="44" customFormat="1" ht="18.75" customHeight="1" x14ac:dyDescent="0.2">
      <c r="A139" s="896"/>
      <c r="B139" s="570"/>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c r="AV139" s="366"/>
      <c r="AW139" s="366"/>
      <c r="AX139" s="366"/>
      <c r="AY139" s="366"/>
      <c r="AZ139" s="366"/>
      <c r="BA139" s="366"/>
      <c r="BB139" s="366"/>
      <c r="BC139" s="366"/>
      <c r="BD139" s="366"/>
      <c r="BE139" s="366"/>
      <c r="BF139" s="366"/>
      <c r="BG139" s="366"/>
      <c r="BH139" s="366"/>
      <c r="BI139" s="366"/>
      <c r="BJ139" s="366"/>
      <c r="BK139" s="366"/>
      <c r="BL139" s="366"/>
      <c r="BM139" s="366"/>
      <c r="BN139" s="366"/>
      <c r="BO139" s="366"/>
      <c r="BP139" s="366"/>
      <c r="BQ139" s="366"/>
      <c r="BR139" s="366"/>
      <c r="BS139" s="366"/>
      <c r="BT139" s="366"/>
      <c r="BU139" s="366"/>
      <c r="BV139" s="366"/>
      <c r="BW139" s="366"/>
      <c r="BX139" s="366"/>
      <c r="BY139" s="367"/>
      <c r="BZ139" s="367"/>
      <c r="CA139" s="367"/>
      <c r="CB139" s="367"/>
    </row>
    <row r="140" spans="1:81" s="49" customFormat="1" ht="34.5" customHeight="1" x14ac:dyDescent="0.2">
      <c r="A140" s="896"/>
      <c r="B140" s="585"/>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c r="AV140" s="366"/>
      <c r="AW140" s="366"/>
      <c r="AX140" s="366"/>
      <c r="AY140" s="366"/>
      <c r="AZ140" s="366"/>
      <c r="BA140" s="366"/>
      <c r="BB140" s="366"/>
      <c r="BC140" s="366"/>
      <c r="BD140" s="366"/>
      <c r="BE140" s="366"/>
      <c r="BF140" s="366"/>
      <c r="BG140" s="366"/>
      <c r="BH140" s="366"/>
      <c r="BI140" s="366"/>
      <c r="BJ140" s="366"/>
      <c r="BK140" s="366"/>
      <c r="BL140" s="366"/>
      <c r="BM140" s="366"/>
      <c r="BN140" s="366"/>
      <c r="BO140" s="366"/>
      <c r="BP140" s="366"/>
      <c r="BQ140" s="366"/>
      <c r="BR140" s="366"/>
      <c r="BS140" s="366"/>
      <c r="BT140" s="366"/>
      <c r="BU140" s="366"/>
      <c r="BV140" s="366"/>
      <c r="BW140" s="366"/>
      <c r="BX140" s="366"/>
      <c r="BY140" s="367"/>
      <c r="BZ140" s="367"/>
      <c r="CA140" s="367"/>
      <c r="CB140" s="367"/>
      <c r="CC140" s="62"/>
    </row>
    <row r="141" spans="1:81" s="51" customFormat="1" ht="54" customHeight="1" x14ac:dyDescent="0.2">
      <c r="A141" s="896"/>
      <c r="B141" s="585"/>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c r="AV141" s="366"/>
      <c r="AW141" s="366"/>
      <c r="AX141" s="366"/>
      <c r="AY141" s="366"/>
      <c r="AZ141" s="366"/>
      <c r="BA141" s="366"/>
      <c r="BB141" s="366"/>
      <c r="BC141" s="366"/>
      <c r="BD141" s="366"/>
      <c r="BE141" s="366"/>
      <c r="BF141" s="366"/>
      <c r="BG141" s="366"/>
      <c r="BH141" s="366"/>
      <c r="BI141" s="366"/>
      <c r="BJ141" s="366"/>
      <c r="BK141" s="366"/>
      <c r="BL141" s="366"/>
      <c r="BM141" s="366"/>
      <c r="BN141" s="366"/>
      <c r="BO141" s="366"/>
      <c r="BP141" s="366"/>
      <c r="BQ141" s="366"/>
      <c r="BR141" s="366"/>
      <c r="BS141" s="366"/>
      <c r="BT141" s="366"/>
      <c r="BU141" s="366"/>
      <c r="BV141" s="366"/>
      <c r="BW141" s="366"/>
      <c r="BX141" s="366"/>
      <c r="BY141" s="367"/>
      <c r="BZ141" s="367"/>
      <c r="CA141" s="367"/>
      <c r="CB141" s="367"/>
      <c r="CC141" s="154"/>
    </row>
    <row r="142" spans="1:81" s="49" customFormat="1" ht="22.5" customHeight="1" x14ac:dyDescent="0.2">
      <c r="A142" s="897"/>
      <c r="B142" s="572"/>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c r="AV142" s="366"/>
      <c r="AW142" s="366"/>
      <c r="AX142" s="366"/>
      <c r="AY142" s="366"/>
      <c r="AZ142" s="366"/>
      <c r="BA142" s="366"/>
      <c r="BB142" s="366"/>
      <c r="BC142" s="366"/>
      <c r="BD142" s="366"/>
      <c r="BE142" s="366"/>
      <c r="BF142" s="366"/>
      <c r="BG142" s="366"/>
      <c r="BH142" s="366"/>
      <c r="BI142" s="366"/>
      <c r="BJ142" s="366"/>
      <c r="BK142" s="366"/>
      <c r="BL142" s="366"/>
      <c r="BM142" s="366"/>
      <c r="BN142" s="366"/>
      <c r="BO142" s="366"/>
      <c r="BP142" s="366"/>
      <c r="BQ142" s="366"/>
      <c r="BR142" s="366"/>
      <c r="BS142" s="366"/>
      <c r="BT142" s="366"/>
      <c r="BU142" s="366"/>
      <c r="BV142" s="366"/>
      <c r="BW142" s="366"/>
      <c r="BX142" s="366"/>
      <c r="BY142" s="367"/>
      <c r="BZ142" s="367"/>
      <c r="CA142" s="367"/>
      <c r="CB142" s="367"/>
      <c r="CC142" s="62"/>
    </row>
    <row r="143" spans="1:81" s="62" customFormat="1" ht="22.5" customHeight="1" x14ac:dyDescent="0.2">
      <c r="A143" s="898"/>
      <c r="B143" s="563"/>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c r="AV143" s="366"/>
      <c r="AW143" s="366"/>
      <c r="AX143" s="366"/>
      <c r="AY143" s="366"/>
      <c r="AZ143" s="366"/>
      <c r="BA143" s="366"/>
      <c r="BB143" s="366"/>
      <c r="BC143" s="366"/>
      <c r="BD143" s="366"/>
      <c r="BE143" s="366"/>
      <c r="BF143" s="366"/>
      <c r="BG143" s="366"/>
      <c r="BH143" s="366"/>
      <c r="BI143" s="366"/>
      <c r="BJ143" s="366"/>
      <c r="BK143" s="366"/>
      <c r="BL143" s="366"/>
      <c r="BM143" s="366"/>
      <c r="BN143" s="366"/>
      <c r="BO143" s="366"/>
      <c r="BP143" s="366"/>
      <c r="BQ143" s="366"/>
      <c r="BR143" s="366"/>
      <c r="BS143" s="366"/>
      <c r="BT143" s="366"/>
      <c r="BU143" s="366"/>
      <c r="BV143" s="366"/>
      <c r="BW143" s="366"/>
      <c r="BX143" s="366"/>
      <c r="BY143" s="367"/>
      <c r="BZ143" s="367"/>
      <c r="CA143" s="367"/>
      <c r="CB143" s="367"/>
    </row>
    <row r="144" spans="1:81" s="49" customFormat="1" ht="31.5" customHeight="1" x14ac:dyDescent="0.2">
      <c r="A144" s="899"/>
      <c r="B144" s="572"/>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c r="AV144" s="366"/>
      <c r="AW144" s="366"/>
      <c r="AX144" s="366"/>
      <c r="AY144" s="366"/>
      <c r="AZ144" s="366"/>
      <c r="BA144" s="366"/>
      <c r="BB144" s="366"/>
      <c r="BC144" s="366"/>
      <c r="BD144" s="366"/>
      <c r="BE144" s="366"/>
      <c r="BF144" s="366"/>
      <c r="BG144" s="366"/>
      <c r="BH144" s="366"/>
      <c r="BI144" s="366"/>
      <c r="BJ144" s="366"/>
      <c r="BK144" s="366"/>
      <c r="BL144" s="366"/>
      <c r="BM144" s="366"/>
      <c r="BN144" s="366"/>
      <c r="BO144" s="366"/>
      <c r="BP144" s="366"/>
      <c r="BQ144" s="366"/>
      <c r="BR144" s="366"/>
      <c r="BS144" s="366"/>
      <c r="BT144" s="366"/>
      <c r="BU144" s="366"/>
      <c r="BV144" s="366"/>
      <c r="BW144" s="366"/>
      <c r="BX144" s="366"/>
      <c r="BY144" s="367"/>
      <c r="BZ144" s="367"/>
      <c r="CA144" s="367"/>
      <c r="CB144" s="367"/>
      <c r="CC144" s="62"/>
    </row>
    <row r="145" spans="1:81" s="49" customFormat="1" ht="18" customHeight="1" x14ac:dyDescent="0.2">
      <c r="A145" s="590"/>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AT145" s="366"/>
      <c r="AU145" s="366"/>
      <c r="AV145" s="366"/>
      <c r="AW145" s="366"/>
      <c r="AX145" s="366"/>
      <c r="AY145" s="366"/>
      <c r="AZ145" s="366"/>
      <c r="BA145" s="366"/>
      <c r="BB145" s="366"/>
      <c r="BC145" s="366"/>
      <c r="BD145" s="366"/>
      <c r="BE145" s="366"/>
      <c r="BF145" s="366"/>
      <c r="BG145" s="366"/>
      <c r="BH145" s="366"/>
      <c r="BI145" s="366"/>
      <c r="BJ145" s="366"/>
      <c r="BK145" s="366"/>
      <c r="BL145" s="366"/>
      <c r="BM145" s="366"/>
      <c r="BN145" s="366"/>
      <c r="BO145" s="366"/>
      <c r="BP145" s="366"/>
      <c r="BQ145" s="366"/>
      <c r="BR145" s="366"/>
      <c r="BS145" s="366"/>
      <c r="BT145" s="366"/>
      <c r="BU145" s="366"/>
      <c r="BV145" s="366"/>
      <c r="BW145" s="366"/>
      <c r="BX145" s="366"/>
      <c r="BY145" s="366"/>
      <c r="BZ145" s="366"/>
      <c r="CA145" s="366"/>
      <c r="CB145" s="366"/>
      <c r="CC145" s="62"/>
    </row>
    <row r="146" spans="1:81" s="160" customFormat="1" ht="18" customHeight="1" x14ac:dyDescent="0.2">
      <c r="A146" s="373"/>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159"/>
    </row>
    <row r="147" spans="1:81" s="160" customFormat="1" ht="18" customHeight="1" x14ac:dyDescent="0.2">
      <c r="A147" s="900"/>
      <c r="B147" s="913"/>
      <c r="C147" s="914"/>
      <c r="D147" s="883"/>
      <c r="E147" s="880"/>
      <c r="F147" s="881"/>
      <c r="G147" s="881"/>
      <c r="H147" s="881"/>
      <c r="I147" s="881"/>
      <c r="J147" s="881"/>
      <c r="K147" s="881"/>
      <c r="L147" s="881"/>
      <c r="M147" s="881"/>
      <c r="N147" s="881"/>
      <c r="O147" s="881"/>
      <c r="P147" s="881"/>
      <c r="Q147" s="881"/>
      <c r="R147" s="881"/>
      <c r="S147" s="881"/>
      <c r="T147" s="881"/>
      <c r="U147" s="881"/>
      <c r="V147" s="881"/>
      <c r="W147" s="881"/>
      <c r="X147" s="881"/>
      <c r="Y147" s="881"/>
      <c r="Z147" s="881"/>
      <c r="AA147" s="881"/>
      <c r="AB147" s="881"/>
      <c r="AC147" s="881"/>
      <c r="AD147" s="881"/>
      <c r="AE147" s="881"/>
      <c r="AF147" s="881"/>
      <c r="AG147" s="881"/>
      <c r="AH147" s="881"/>
      <c r="AI147" s="881"/>
      <c r="AJ147" s="881"/>
      <c r="AK147" s="881"/>
      <c r="AL147" s="881"/>
      <c r="AM147" s="881"/>
      <c r="AN147" s="881"/>
      <c r="AO147" s="881"/>
      <c r="AP147" s="917"/>
      <c r="AQ147" s="890"/>
      <c r="AR147" s="890"/>
      <c r="AS147" s="891"/>
      <c r="AT147" s="366"/>
      <c r="AU147" s="366"/>
      <c r="AV147" s="366"/>
      <c r="AW147" s="366"/>
      <c r="AX147" s="366"/>
      <c r="AY147" s="366"/>
      <c r="AZ147" s="366"/>
      <c r="BA147" s="366"/>
      <c r="BB147" s="366"/>
      <c r="BC147" s="366"/>
      <c r="BD147" s="366"/>
      <c r="BE147" s="366"/>
      <c r="BF147" s="366"/>
      <c r="BG147" s="366"/>
      <c r="BH147" s="366"/>
      <c r="BI147" s="366"/>
      <c r="BJ147" s="366"/>
      <c r="BK147" s="366"/>
      <c r="BL147" s="366"/>
      <c r="BM147" s="366"/>
      <c r="BN147" s="366"/>
      <c r="BO147" s="366"/>
      <c r="BP147" s="366"/>
      <c r="BQ147" s="366"/>
      <c r="BR147" s="366"/>
      <c r="BS147" s="366"/>
      <c r="BT147" s="366"/>
      <c r="BU147" s="366"/>
      <c r="BV147" s="366"/>
      <c r="BW147" s="366"/>
      <c r="BX147" s="366"/>
      <c r="BY147" s="366"/>
      <c r="BZ147" s="366"/>
      <c r="CA147" s="366"/>
      <c r="CB147" s="366"/>
      <c r="CC147" s="159"/>
    </row>
    <row r="148" spans="1:81" s="160" customFormat="1" ht="18" customHeight="1" x14ac:dyDescent="0.2">
      <c r="A148" s="901"/>
      <c r="B148" s="915"/>
      <c r="C148" s="916"/>
      <c r="D148" s="885"/>
      <c r="E148" s="886"/>
      <c r="F148" s="887"/>
      <c r="G148" s="886"/>
      <c r="H148" s="887"/>
      <c r="I148" s="886"/>
      <c r="J148" s="887"/>
      <c r="K148" s="886"/>
      <c r="L148" s="887"/>
      <c r="M148" s="886"/>
      <c r="N148" s="887"/>
      <c r="O148" s="886"/>
      <c r="P148" s="887"/>
      <c r="Q148" s="886"/>
      <c r="R148" s="887"/>
      <c r="S148" s="886"/>
      <c r="T148" s="887"/>
      <c r="U148" s="886"/>
      <c r="V148" s="887"/>
      <c r="W148" s="886"/>
      <c r="X148" s="887"/>
      <c r="Y148" s="886"/>
      <c r="Z148" s="887"/>
      <c r="AA148" s="886"/>
      <c r="AB148" s="887"/>
      <c r="AC148" s="886"/>
      <c r="AD148" s="887"/>
      <c r="AE148" s="886"/>
      <c r="AF148" s="887"/>
      <c r="AG148" s="886"/>
      <c r="AH148" s="887"/>
      <c r="AI148" s="886"/>
      <c r="AJ148" s="887"/>
      <c r="AK148" s="886"/>
      <c r="AL148" s="887"/>
      <c r="AM148" s="886"/>
      <c r="AN148" s="887"/>
      <c r="AO148" s="888"/>
      <c r="AP148" s="918"/>
      <c r="AQ148" s="892"/>
      <c r="AR148" s="888"/>
      <c r="AS148" s="894"/>
      <c r="AT148" s="603"/>
      <c r="AU148" s="604"/>
      <c r="AV148" s="366"/>
      <c r="AW148" s="366"/>
      <c r="AX148" s="366"/>
      <c r="AY148" s="366"/>
      <c r="AZ148" s="366"/>
      <c r="BA148" s="366"/>
      <c r="BB148" s="366"/>
      <c r="BC148" s="366"/>
      <c r="BD148" s="366"/>
      <c r="BE148" s="366"/>
      <c r="BF148" s="366"/>
      <c r="BG148" s="366"/>
      <c r="BH148" s="366"/>
      <c r="BI148" s="366"/>
      <c r="BJ148" s="366"/>
      <c r="BK148" s="366"/>
      <c r="BL148" s="366"/>
      <c r="BM148" s="366"/>
      <c r="BN148" s="366"/>
      <c r="BO148" s="366"/>
      <c r="BP148" s="366"/>
      <c r="BQ148" s="366"/>
      <c r="BR148" s="366"/>
      <c r="BS148" s="366"/>
      <c r="BT148" s="366"/>
      <c r="BU148" s="366"/>
      <c r="BV148" s="366"/>
      <c r="BW148" s="366"/>
      <c r="BX148" s="366"/>
      <c r="BY148" s="367"/>
      <c r="BZ148" s="367"/>
      <c r="CA148" s="367"/>
      <c r="CB148" s="367"/>
      <c r="CC148" s="159"/>
    </row>
    <row r="149" spans="1:81" s="160" customFormat="1" ht="18" customHeight="1" x14ac:dyDescent="0.2">
      <c r="A149" s="902"/>
      <c r="B149" s="605"/>
      <c r="C149" s="606"/>
      <c r="D149" s="733"/>
      <c r="E149" s="608"/>
      <c r="F149" s="732"/>
      <c r="G149" s="608"/>
      <c r="H149" s="732"/>
      <c r="I149" s="608"/>
      <c r="J149" s="732"/>
      <c r="K149" s="608"/>
      <c r="L149" s="732"/>
      <c r="M149" s="608"/>
      <c r="N149" s="732"/>
      <c r="O149" s="608"/>
      <c r="P149" s="732"/>
      <c r="Q149" s="608"/>
      <c r="R149" s="732"/>
      <c r="S149" s="608"/>
      <c r="T149" s="732"/>
      <c r="U149" s="608"/>
      <c r="V149" s="732"/>
      <c r="W149" s="608"/>
      <c r="X149" s="732"/>
      <c r="Y149" s="608"/>
      <c r="Z149" s="732"/>
      <c r="AA149" s="608"/>
      <c r="AB149" s="732"/>
      <c r="AC149" s="608"/>
      <c r="AD149" s="732"/>
      <c r="AE149" s="608"/>
      <c r="AF149" s="732"/>
      <c r="AG149" s="608"/>
      <c r="AH149" s="732"/>
      <c r="AI149" s="608"/>
      <c r="AJ149" s="732"/>
      <c r="AK149" s="608"/>
      <c r="AL149" s="732"/>
      <c r="AM149" s="608"/>
      <c r="AN149" s="732"/>
      <c r="AO149" s="608"/>
      <c r="AP149" s="609"/>
      <c r="AQ149" s="893"/>
      <c r="AR149" s="735"/>
      <c r="AS149" s="729"/>
      <c r="AT149" s="443"/>
      <c r="AU149" s="610"/>
      <c r="AV149" s="366"/>
      <c r="AW149" s="366"/>
      <c r="AX149" s="366"/>
      <c r="AY149" s="366"/>
      <c r="AZ149" s="366"/>
      <c r="BA149" s="366"/>
      <c r="BB149" s="366"/>
      <c r="BC149" s="366"/>
      <c r="BD149" s="366"/>
      <c r="BE149" s="366"/>
      <c r="BF149" s="366"/>
      <c r="BG149" s="366"/>
      <c r="BH149" s="366"/>
      <c r="BI149" s="366"/>
      <c r="BJ149" s="366"/>
      <c r="BK149" s="366"/>
      <c r="BL149" s="366"/>
      <c r="BM149" s="366"/>
      <c r="BN149" s="366"/>
      <c r="BO149" s="366"/>
      <c r="BP149" s="366"/>
      <c r="BQ149" s="366"/>
      <c r="BR149" s="366"/>
      <c r="BS149" s="366"/>
      <c r="BT149" s="366"/>
      <c r="BU149" s="366"/>
      <c r="BV149" s="366"/>
      <c r="BW149" s="366"/>
      <c r="BX149" s="366"/>
      <c r="BY149" s="367"/>
      <c r="BZ149" s="367"/>
      <c r="CA149" s="367"/>
      <c r="CB149" s="367"/>
      <c r="CC149" s="159"/>
    </row>
    <row r="150" spans="1:81" s="160" customFormat="1" ht="18" customHeight="1" x14ac:dyDescent="0.2">
      <c r="A150" s="611"/>
      <c r="B150" s="506"/>
      <c r="C150" s="507"/>
      <c r="D150" s="612"/>
      <c r="E150" s="381"/>
      <c r="F150" s="382"/>
      <c r="G150" s="381"/>
      <c r="H150" s="383"/>
      <c r="I150" s="381"/>
      <c r="J150" s="383"/>
      <c r="K150" s="381"/>
      <c r="L150" s="383"/>
      <c r="M150" s="381"/>
      <c r="N150" s="383"/>
      <c r="O150" s="381"/>
      <c r="P150" s="383"/>
      <c r="Q150" s="381"/>
      <c r="R150" s="383"/>
      <c r="S150" s="381"/>
      <c r="T150" s="383"/>
      <c r="U150" s="381"/>
      <c r="V150" s="383"/>
      <c r="W150" s="381"/>
      <c r="X150" s="383"/>
      <c r="Y150" s="381"/>
      <c r="Z150" s="383"/>
      <c r="AA150" s="381"/>
      <c r="AB150" s="383"/>
      <c r="AC150" s="381"/>
      <c r="AD150" s="383"/>
      <c r="AE150" s="381"/>
      <c r="AF150" s="383"/>
      <c r="AG150" s="381"/>
      <c r="AH150" s="383"/>
      <c r="AI150" s="381"/>
      <c r="AJ150" s="383"/>
      <c r="AK150" s="381"/>
      <c r="AL150" s="383"/>
      <c r="AM150" s="381"/>
      <c r="AN150" s="383"/>
      <c r="AO150" s="384"/>
      <c r="AP150" s="613"/>
      <c r="AQ150" s="614"/>
      <c r="AR150" s="615"/>
      <c r="AS150" s="382"/>
      <c r="AT150" s="616"/>
      <c r="AU150" s="516"/>
      <c r="AV150" s="366"/>
      <c r="AW150" s="366"/>
      <c r="AX150" s="366"/>
      <c r="AY150" s="366"/>
      <c r="AZ150" s="366"/>
      <c r="BA150" s="366"/>
      <c r="BB150" s="366"/>
      <c r="BC150" s="366"/>
      <c r="BD150" s="366"/>
      <c r="BE150" s="366"/>
      <c r="BF150" s="366"/>
      <c r="BG150" s="366"/>
      <c r="BH150" s="366"/>
      <c r="BI150" s="366"/>
      <c r="BJ150" s="366"/>
      <c r="BK150" s="366"/>
      <c r="BL150" s="366"/>
      <c r="BM150" s="366"/>
      <c r="BN150" s="366"/>
      <c r="BO150" s="366"/>
      <c r="BP150" s="366"/>
      <c r="BQ150" s="366"/>
      <c r="BR150" s="366"/>
      <c r="BS150" s="366"/>
      <c r="BT150" s="366"/>
      <c r="BU150" s="366"/>
      <c r="BV150" s="366"/>
      <c r="BW150" s="366"/>
      <c r="BX150" s="366"/>
      <c r="BY150" s="367"/>
      <c r="BZ150" s="367"/>
      <c r="CA150" s="367"/>
      <c r="CB150" s="367"/>
      <c r="CC150" s="159"/>
    </row>
    <row r="151" spans="1:81" s="160" customFormat="1" ht="18" customHeight="1" x14ac:dyDescent="0.2">
      <c r="A151" s="617"/>
      <c r="B151" s="618"/>
      <c r="C151" s="619"/>
      <c r="D151" s="620"/>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AV151" s="366"/>
      <c r="AW151" s="366"/>
      <c r="AX151" s="366"/>
      <c r="AY151" s="366"/>
      <c r="AZ151" s="366"/>
      <c r="BA151" s="366"/>
      <c r="BB151" s="366"/>
      <c r="BC151" s="366"/>
      <c r="BD151" s="366"/>
      <c r="BE151" s="366"/>
      <c r="BF151" s="366"/>
      <c r="BG151" s="366"/>
      <c r="BH151" s="366"/>
      <c r="BI151" s="366"/>
      <c r="BJ151" s="366"/>
      <c r="BK151" s="366"/>
      <c r="BL151" s="366"/>
      <c r="BM151" s="366"/>
      <c r="BN151" s="366"/>
      <c r="BO151" s="366"/>
      <c r="BP151" s="366"/>
      <c r="BQ151" s="366"/>
      <c r="BR151" s="366"/>
      <c r="BS151" s="366"/>
      <c r="BT151" s="366"/>
      <c r="BU151" s="366"/>
      <c r="BV151" s="366"/>
      <c r="BW151" s="366"/>
      <c r="BX151" s="366"/>
      <c r="BY151" s="367"/>
      <c r="BZ151" s="367"/>
      <c r="CA151" s="367"/>
      <c r="CB151" s="367"/>
      <c r="CC151" s="159"/>
    </row>
    <row r="152" spans="1:81" s="160" customFormat="1" ht="18" customHeight="1" x14ac:dyDescent="0.2">
      <c r="A152" s="623"/>
      <c r="B152" s="624"/>
      <c r="C152" s="625"/>
      <c r="D152" s="626"/>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AV152" s="366"/>
      <c r="AW152" s="366"/>
      <c r="AX152" s="366"/>
      <c r="AY152" s="366"/>
      <c r="AZ152" s="366"/>
      <c r="BA152" s="366"/>
      <c r="BB152" s="366"/>
      <c r="BC152" s="366"/>
      <c r="BD152" s="366"/>
      <c r="BE152" s="366"/>
      <c r="BF152" s="366"/>
      <c r="BG152" s="366"/>
      <c r="BH152" s="366"/>
      <c r="BI152" s="366"/>
      <c r="BJ152" s="366"/>
      <c r="BK152" s="366"/>
      <c r="BL152" s="366"/>
      <c r="BM152" s="366"/>
      <c r="BN152" s="366"/>
      <c r="BO152" s="366"/>
      <c r="BP152" s="366"/>
      <c r="BQ152" s="366"/>
      <c r="BR152" s="366"/>
      <c r="BS152" s="366"/>
      <c r="BT152" s="366"/>
      <c r="BU152" s="366"/>
      <c r="BV152" s="366"/>
      <c r="BW152" s="366"/>
      <c r="BX152" s="366"/>
      <c r="BY152" s="367"/>
      <c r="BZ152" s="367"/>
      <c r="CA152" s="367"/>
      <c r="CB152" s="367"/>
      <c r="CC152" s="159"/>
    </row>
    <row r="153" spans="1:81" s="160" customFormat="1" ht="18" customHeight="1" x14ac:dyDescent="0.2">
      <c r="A153" s="628"/>
      <c r="B153" s="629"/>
      <c r="C153" s="630"/>
      <c r="D153" s="631"/>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AV153" s="366"/>
      <c r="AW153" s="366"/>
      <c r="AX153" s="366"/>
      <c r="AY153" s="366"/>
      <c r="AZ153" s="366"/>
      <c r="BA153" s="366"/>
      <c r="BB153" s="366"/>
      <c r="BC153" s="366"/>
      <c r="BD153" s="366"/>
      <c r="BE153" s="366"/>
      <c r="BF153" s="366"/>
      <c r="BG153" s="366"/>
      <c r="BH153" s="366"/>
      <c r="BI153" s="366"/>
      <c r="BJ153" s="366"/>
      <c r="BK153" s="366"/>
      <c r="BL153" s="366"/>
      <c r="BM153" s="366"/>
      <c r="BN153" s="366"/>
      <c r="BO153" s="366"/>
      <c r="BP153" s="366"/>
      <c r="BQ153" s="366"/>
      <c r="BR153" s="366"/>
      <c r="BS153" s="366"/>
      <c r="BT153" s="366"/>
      <c r="BU153" s="366"/>
      <c r="BV153" s="366"/>
      <c r="BW153" s="366"/>
      <c r="BX153" s="366"/>
      <c r="BY153" s="367"/>
      <c r="BZ153" s="367"/>
      <c r="CA153" s="367"/>
      <c r="CB153" s="367"/>
      <c r="CC153" s="159"/>
    </row>
    <row r="154" spans="1:81" s="160" customFormat="1" ht="18" customHeight="1" x14ac:dyDescent="0.2">
      <c r="A154" s="628"/>
      <c r="B154" s="629"/>
      <c r="C154" s="630"/>
      <c r="D154" s="631"/>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c r="AB154" s="402"/>
      <c r="AC154" s="396"/>
      <c r="AD154" s="402"/>
      <c r="AE154" s="396"/>
      <c r="AF154" s="397"/>
      <c r="AG154" s="396"/>
      <c r="AH154" s="397"/>
      <c r="AI154" s="396"/>
      <c r="AJ154" s="397"/>
      <c r="AK154" s="396"/>
      <c r="AL154" s="397"/>
      <c r="AM154" s="396"/>
      <c r="AN154" s="397"/>
      <c r="AO154" s="398"/>
      <c r="AP154" s="632"/>
      <c r="AQ154" s="494"/>
      <c r="AR154" s="408"/>
      <c r="AS154" s="402"/>
      <c r="AT154" s="616"/>
      <c r="AU154" s="516"/>
      <c r="AV154" s="366"/>
      <c r="AW154" s="366"/>
      <c r="AX154" s="366"/>
      <c r="AY154" s="366"/>
      <c r="AZ154" s="366"/>
      <c r="BA154" s="366"/>
      <c r="BB154" s="366"/>
      <c r="BC154" s="366"/>
      <c r="BD154" s="366"/>
      <c r="BE154" s="366"/>
      <c r="BF154" s="366"/>
      <c r="BG154" s="366"/>
      <c r="BH154" s="366"/>
      <c r="BI154" s="366"/>
      <c r="BJ154" s="366"/>
      <c r="BK154" s="366"/>
      <c r="BL154" s="366"/>
      <c r="BM154" s="366"/>
      <c r="BN154" s="366"/>
      <c r="BO154" s="366"/>
      <c r="BP154" s="366"/>
      <c r="BQ154" s="366"/>
      <c r="BR154" s="366"/>
      <c r="BS154" s="366"/>
      <c r="BT154" s="366"/>
      <c r="BU154" s="366"/>
      <c r="BV154" s="366"/>
      <c r="BW154" s="366"/>
      <c r="BX154" s="366"/>
      <c r="BY154" s="367"/>
      <c r="BZ154" s="367"/>
      <c r="CA154" s="367"/>
      <c r="CB154" s="367"/>
      <c r="CC154" s="159"/>
    </row>
    <row r="155" spans="1:81" s="160" customFormat="1" ht="18" customHeight="1" x14ac:dyDescent="0.2">
      <c r="A155" s="628"/>
      <c r="B155" s="629"/>
      <c r="C155" s="630"/>
      <c r="D155" s="631"/>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AV155" s="366"/>
      <c r="AW155" s="366"/>
      <c r="AX155" s="366"/>
      <c r="AY155" s="366"/>
      <c r="AZ155" s="366"/>
      <c r="BA155" s="366"/>
      <c r="BB155" s="366"/>
      <c r="BC155" s="366"/>
      <c r="BD155" s="366"/>
      <c r="BE155" s="366"/>
      <c r="BF155" s="366"/>
      <c r="BG155" s="366"/>
      <c r="BH155" s="366"/>
      <c r="BI155" s="366"/>
      <c r="BJ155" s="366"/>
      <c r="BK155" s="366"/>
      <c r="BL155" s="366"/>
      <c r="BM155" s="366"/>
      <c r="BN155" s="366"/>
      <c r="BO155" s="366"/>
      <c r="BP155" s="366"/>
      <c r="BQ155" s="366"/>
      <c r="BR155" s="366"/>
      <c r="BS155" s="366"/>
      <c r="BT155" s="366"/>
      <c r="BU155" s="366"/>
      <c r="BV155" s="366"/>
      <c r="BW155" s="366"/>
      <c r="BX155" s="366"/>
      <c r="BY155" s="367"/>
      <c r="BZ155" s="367"/>
      <c r="CA155" s="367"/>
      <c r="CB155" s="367"/>
      <c r="CC155" s="159"/>
    </row>
    <row r="156" spans="1:81" s="160" customFormat="1" ht="18" customHeight="1" x14ac:dyDescent="0.2">
      <c r="A156" s="628"/>
      <c r="B156" s="629"/>
      <c r="C156" s="630"/>
      <c r="D156" s="631"/>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AV156" s="366"/>
      <c r="AW156" s="366"/>
      <c r="AX156" s="366"/>
      <c r="AY156" s="366"/>
      <c r="AZ156" s="366"/>
      <c r="BA156" s="366"/>
      <c r="BB156" s="366"/>
      <c r="BC156" s="366"/>
      <c r="BD156" s="366"/>
      <c r="BE156" s="366"/>
      <c r="BF156" s="366"/>
      <c r="BG156" s="366"/>
      <c r="BH156" s="366"/>
      <c r="BI156" s="366"/>
      <c r="BJ156" s="366"/>
      <c r="BK156" s="366"/>
      <c r="BL156" s="366"/>
      <c r="BM156" s="366"/>
      <c r="BN156" s="366"/>
      <c r="BO156" s="366"/>
      <c r="BP156" s="366"/>
      <c r="BQ156" s="366"/>
      <c r="BR156" s="366"/>
      <c r="BS156" s="366"/>
      <c r="BT156" s="366"/>
      <c r="BU156" s="366"/>
      <c r="BV156" s="366"/>
      <c r="BW156" s="366"/>
      <c r="BX156" s="366"/>
      <c r="BY156" s="367"/>
      <c r="BZ156" s="367"/>
      <c r="CA156" s="367"/>
      <c r="CB156" s="367"/>
      <c r="CC156" s="159"/>
    </row>
    <row r="157" spans="1:81" s="160" customFormat="1" ht="18" customHeight="1" x14ac:dyDescent="0.2">
      <c r="A157" s="628"/>
      <c r="B157" s="629"/>
      <c r="C157" s="630"/>
      <c r="D157" s="631"/>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c r="AT157" s="616"/>
      <c r="AU157" s="51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7"/>
      <c r="BZ157" s="367"/>
      <c r="CA157" s="367"/>
      <c r="CB157" s="367"/>
      <c r="CC157" s="159"/>
    </row>
    <row r="158" spans="1:81" s="160" customFormat="1" ht="18" customHeight="1" x14ac:dyDescent="0.2">
      <c r="A158" s="628"/>
      <c r="B158" s="629"/>
      <c r="C158" s="630"/>
      <c r="D158" s="631"/>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AV158" s="366"/>
      <c r="AW158" s="366"/>
      <c r="AX158" s="366"/>
      <c r="AY158" s="366"/>
      <c r="AZ158" s="366"/>
      <c r="BA158" s="366"/>
      <c r="BB158" s="366"/>
      <c r="BC158" s="366"/>
      <c r="BD158" s="366"/>
      <c r="BE158" s="366"/>
      <c r="BF158" s="366"/>
      <c r="BG158" s="366"/>
      <c r="BH158" s="366"/>
      <c r="BI158" s="366"/>
      <c r="BJ158" s="366"/>
      <c r="BK158" s="366"/>
      <c r="BL158" s="366"/>
      <c r="BM158" s="366"/>
      <c r="BN158" s="366"/>
      <c r="BO158" s="366"/>
      <c r="BP158" s="366"/>
      <c r="BQ158" s="366"/>
      <c r="BR158" s="366"/>
      <c r="BS158" s="366"/>
      <c r="BT158" s="366"/>
      <c r="BU158" s="366"/>
      <c r="BV158" s="366"/>
      <c r="BW158" s="366"/>
      <c r="BX158" s="366"/>
      <c r="BY158" s="367"/>
      <c r="BZ158" s="367"/>
      <c r="CA158" s="367"/>
      <c r="CB158" s="367"/>
      <c r="CC158" s="159"/>
    </row>
    <row r="159" spans="1:81" s="160" customFormat="1" ht="18" customHeight="1" x14ac:dyDescent="0.2">
      <c r="A159" s="628"/>
      <c r="B159" s="629"/>
      <c r="C159" s="630"/>
      <c r="D159" s="631"/>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AV159" s="366"/>
      <c r="AW159" s="366"/>
      <c r="AX159" s="366"/>
      <c r="AY159" s="366"/>
      <c r="AZ159" s="366"/>
      <c r="BA159" s="366"/>
      <c r="BB159" s="366"/>
      <c r="BC159" s="366"/>
      <c r="BD159" s="366"/>
      <c r="BE159" s="366"/>
      <c r="BF159" s="366"/>
      <c r="BG159" s="366"/>
      <c r="BH159" s="366"/>
      <c r="BI159" s="366"/>
      <c r="BJ159" s="366"/>
      <c r="BK159" s="366"/>
      <c r="BL159" s="366"/>
      <c r="BM159" s="366"/>
      <c r="BN159" s="366"/>
      <c r="BO159" s="366"/>
      <c r="BP159" s="366"/>
      <c r="BQ159" s="366"/>
      <c r="BR159" s="366"/>
      <c r="BS159" s="366"/>
      <c r="BT159" s="366"/>
      <c r="BU159" s="366"/>
      <c r="BV159" s="366"/>
      <c r="BW159" s="366"/>
      <c r="BX159" s="366"/>
      <c r="BY159" s="367"/>
      <c r="BZ159" s="367"/>
      <c r="CA159" s="367"/>
      <c r="CB159" s="367"/>
      <c r="CC159" s="159"/>
    </row>
    <row r="160" spans="1:81" s="160" customFormat="1" ht="33" customHeight="1" x14ac:dyDescent="0.2">
      <c r="A160" s="628"/>
      <c r="B160" s="629"/>
      <c r="C160" s="630"/>
      <c r="D160" s="631"/>
      <c r="E160" s="396"/>
      <c r="F160" s="402"/>
      <c r="G160" s="396"/>
      <c r="H160" s="402"/>
      <c r="I160" s="396"/>
      <c r="J160" s="402"/>
      <c r="K160" s="396"/>
      <c r="L160" s="397"/>
      <c r="M160" s="396"/>
      <c r="N160" s="397"/>
      <c r="O160" s="396"/>
      <c r="P160" s="397"/>
      <c r="Q160" s="396"/>
      <c r="R160" s="397"/>
      <c r="S160" s="396"/>
      <c r="T160" s="397"/>
      <c r="U160" s="396"/>
      <c r="V160" s="397"/>
      <c r="W160" s="396"/>
      <c r="X160" s="397"/>
      <c r="Y160" s="396"/>
      <c r="Z160" s="397"/>
      <c r="AA160" s="396"/>
      <c r="AB160" s="402"/>
      <c r="AC160" s="396"/>
      <c r="AD160" s="402"/>
      <c r="AE160" s="396"/>
      <c r="AF160" s="397"/>
      <c r="AG160" s="396"/>
      <c r="AH160" s="397"/>
      <c r="AI160" s="396"/>
      <c r="AJ160" s="397"/>
      <c r="AK160" s="396"/>
      <c r="AL160" s="397"/>
      <c r="AM160" s="396"/>
      <c r="AN160" s="397"/>
      <c r="AO160" s="398"/>
      <c r="AP160" s="632"/>
      <c r="AQ160" s="494"/>
      <c r="AR160" s="408"/>
      <c r="AS160" s="402"/>
      <c r="AT160" s="616"/>
      <c r="AU160" s="51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7"/>
      <c r="BZ160" s="367"/>
      <c r="CA160" s="367"/>
      <c r="CB160" s="367"/>
      <c r="CC160" s="159"/>
    </row>
    <row r="161" spans="1:81" s="160" customFormat="1" ht="14.25" customHeight="1" x14ac:dyDescent="0.2">
      <c r="A161" s="628"/>
      <c r="B161" s="629"/>
      <c r="C161" s="630"/>
      <c r="D161" s="631"/>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AV161" s="366"/>
      <c r="AW161" s="366"/>
      <c r="AX161" s="366"/>
      <c r="AY161" s="366"/>
      <c r="AZ161" s="366"/>
      <c r="BA161" s="366"/>
      <c r="BB161" s="366"/>
      <c r="BC161" s="366"/>
      <c r="BD161" s="366"/>
      <c r="BE161" s="366"/>
      <c r="BF161" s="366"/>
      <c r="BG161" s="366"/>
      <c r="BH161" s="366"/>
      <c r="BI161" s="366"/>
      <c r="BJ161" s="366"/>
      <c r="BK161" s="366"/>
      <c r="BL161" s="366"/>
      <c r="BM161" s="366"/>
      <c r="BN161" s="366"/>
      <c r="BO161" s="366"/>
      <c r="BP161" s="366"/>
      <c r="BQ161" s="366"/>
      <c r="BR161" s="366"/>
      <c r="BS161" s="366"/>
      <c r="BT161" s="366"/>
      <c r="BU161" s="366"/>
      <c r="BV161" s="366"/>
      <c r="BW161" s="366"/>
      <c r="BX161" s="366"/>
      <c r="BY161" s="367"/>
      <c r="BZ161" s="367"/>
      <c r="CA161" s="367"/>
      <c r="CB161" s="367"/>
      <c r="CC161" s="159"/>
    </row>
    <row r="162" spans="1:81" s="160" customFormat="1" ht="14.25" x14ac:dyDescent="0.2">
      <c r="A162" s="628"/>
      <c r="B162" s="629"/>
      <c r="C162" s="630"/>
      <c r="D162" s="631"/>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AV162" s="366"/>
      <c r="AW162" s="366"/>
      <c r="AX162" s="366"/>
      <c r="AY162" s="366"/>
      <c r="AZ162" s="366"/>
      <c r="BA162" s="366"/>
      <c r="BB162" s="366"/>
      <c r="BC162" s="366"/>
      <c r="BD162" s="366"/>
      <c r="BE162" s="366"/>
      <c r="BF162" s="366"/>
      <c r="BG162" s="366"/>
      <c r="BH162" s="366"/>
      <c r="BI162" s="366"/>
      <c r="BJ162" s="366"/>
      <c r="BK162" s="366"/>
      <c r="BL162" s="366"/>
      <c r="BM162" s="366"/>
      <c r="BN162" s="366"/>
      <c r="BO162" s="366"/>
      <c r="BP162" s="366"/>
      <c r="BQ162" s="366"/>
      <c r="BR162" s="366"/>
      <c r="BS162" s="366"/>
      <c r="BT162" s="366"/>
      <c r="BU162" s="366"/>
      <c r="BV162" s="366"/>
      <c r="BW162" s="366"/>
      <c r="BX162" s="366"/>
      <c r="BY162" s="367"/>
      <c r="BZ162" s="367"/>
      <c r="CA162" s="367"/>
      <c r="CB162" s="367"/>
      <c r="CC162" s="159"/>
    </row>
    <row r="163" spans="1:81" s="160" customFormat="1" ht="15.75" customHeight="1" x14ac:dyDescent="0.2">
      <c r="A163" s="628"/>
      <c r="B163" s="629"/>
      <c r="C163" s="630"/>
      <c r="D163" s="631"/>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AV163" s="366"/>
      <c r="AW163" s="366"/>
      <c r="AX163" s="366"/>
      <c r="AY163" s="366"/>
      <c r="AZ163" s="366"/>
      <c r="BA163" s="366"/>
      <c r="BB163" s="366"/>
      <c r="BC163" s="366"/>
      <c r="BD163" s="366"/>
      <c r="BE163" s="366"/>
      <c r="BF163" s="366"/>
      <c r="BG163" s="366"/>
      <c r="BH163" s="366"/>
      <c r="BI163" s="366"/>
      <c r="BJ163" s="366"/>
      <c r="BK163" s="366"/>
      <c r="BL163" s="366"/>
      <c r="BM163" s="366"/>
      <c r="BN163" s="366"/>
      <c r="BO163" s="366"/>
      <c r="BP163" s="366"/>
      <c r="BQ163" s="366"/>
      <c r="BR163" s="366"/>
      <c r="BS163" s="366"/>
      <c r="BT163" s="366"/>
      <c r="BU163" s="366"/>
      <c r="BV163" s="366"/>
      <c r="BW163" s="366"/>
      <c r="BX163" s="366"/>
      <c r="BY163" s="367"/>
      <c r="BZ163" s="367"/>
      <c r="CA163" s="367"/>
      <c r="CB163" s="367"/>
      <c r="CC163" s="159"/>
    </row>
    <row r="164" spans="1:81" s="160" customFormat="1" ht="15.75" customHeight="1" x14ac:dyDescent="0.2">
      <c r="A164" s="628"/>
      <c r="B164" s="629"/>
      <c r="C164" s="630"/>
      <c r="D164" s="631"/>
      <c r="E164" s="396"/>
      <c r="F164" s="402"/>
      <c r="G164" s="396"/>
      <c r="H164" s="402"/>
      <c r="I164" s="396"/>
      <c r="J164" s="402"/>
      <c r="K164" s="396"/>
      <c r="L164" s="397"/>
      <c r="M164" s="396"/>
      <c r="N164" s="397"/>
      <c r="O164" s="396"/>
      <c r="P164" s="397"/>
      <c r="Q164" s="396"/>
      <c r="R164" s="397"/>
      <c r="S164" s="396"/>
      <c r="T164" s="397"/>
      <c r="U164" s="396"/>
      <c r="V164" s="397"/>
      <c r="W164" s="396"/>
      <c r="X164" s="397"/>
      <c r="Y164" s="396"/>
      <c r="Z164" s="397"/>
      <c r="AA164" s="396"/>
      <c r="AB164" s="402"/>
      <c r="AC164" s="396"/>
      <c r="AD164" s="402"/>
      <c r="AE164" s="396"/>
      <c r="AF164" s="397"/>
      <c r="AG164" s="396"/>
      <c r="AH164" s="397"/>
      <c r="AI164" s="396"/>
      <c r="AJ164" s="397"/>
      <c r="AK164" s="396"/>
      <c r="AL164" s="397"/>
      <c r="AM164" s="396"/>
      <c r="AN164" s="397"/>
      <c r="AO164" s="398"/>
      <c r="AP164" s="632"/>
      <c r="AQ164" s="494"/>
      <c r="AR164" s="408"/>
      <c r="AS164" s="402"/>
      <c r="AT164" s="616"/>
      <c r="AU164" s="516"/>
      <c r="AV164" s="366"/>
      <c r="AW164" s="366"/>
      <c r="AX164" s="366"/>
      <c r="AY164" s="366"/>
      <c r="AZ164" s="366"/>
      <c r="BA164" s="366"/>
      <c r="BB164" s="366"/>
      <c r="BC164" s="366"/>
      <c r="BD164" s="366"/>
      <c r="BE164" s="366"/>
      <c r="BF164" s="366"/>
      <c r="BG164" s="366"/>
      <c r="BH164" s="366"/>
      <c r="BI164" s="366"/>
      <c r="BJ164" s="366"/>
      <c r="BK164" s="366"/>
      <c r="BL164" s="366"/>
      <c r="BM164" s="366"/>
      <c r="BN164" s="366"/>
      <c r="BO164" s="366"/>
      <c r="BP164" s="366"/>
      <c r="BQ164" s="366"/>
      <c r="BR164" s="366"/>
      <c r="BS164" s="366"/>
      <c r="BT164" s="366"/>
      <c r="BU164" s="366"/>
      <c r="BV164" s="366"/>
      <c r="BW164" s="366"/>
      <c r="BX164" s="366"/>
      <c r="BY164" s="367"/>
      <c r="BZ164" s="367"/>
      <c r="CA164" s="367"/>
      <c r="CB164" s="367"/>
      <c r="CC164" s="159"/>
    </row>
    <row r="165" spans="1:81" s="160" customFormat="1" ht="15.75" customHeight="1" x14ac:dyDescent="0.2">
      <c r="A165" s="628"/>
      <c r="B165" s="629"/>
      <c r="C165" s="630"/>
      <c r="D165" s="631"/>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AV165" s="366"/>
      <c r="AW165" s="366"/>
      <c r="AX165" s="366"/>
      <c r="AY165" s="366"/>
      <c r="AZ165" s="366"/>
      <c r="BA165" s="366"/>
      <c r="BB165" s="366"/>
      <c r="BC165" s="366"/>
      <c r="BD165" s="366"/>
      <c r="BE165" s="366"/>
      <c r="BF165" s="366"/>
      <c r="BG165" s="366"/>
      <c r="BH165" s="366"/>
      <c r="BI165" s="366"/>
      <c r="BJ165" s="366"/>
      <c r="BK165" s="366"/>
      <c r="BL165" s="366"/>
      <c r="BM165" s="366"/>
      <c r="BN165" s="366"/>
      <c r="BO165" s="366"/>
      <c r="BP165" s="366"/>
      <c r="BQ165" s="366"/>
      <c r="BR165" s="366"/>
      <c r="BS165" s="366"/>
      <c r="BT165" s="366"/>
      <c r="BU165" s="366"/>
      <c r="BV165" s="366"/>
      <c r="BW165" s="366"/>
      <c r="BX165" s="366"/>
      <c r="BY165" s="367"/>
      <c r="BZ165" s="367"/>
      <c r="CA165" s="367"/>
      <c r="CB165" s="367"/>
      <c r="CC165" s="159"/>
    </row>
    <row r="166" spans="1:81" s="160" customFormat="1" ht="15.75" customHeight="1" x14ac:dyDescent="0.2">
      <c r="A166" s="628"/>
      <c r="B166" s="629"/>
      <c r="C166" s="630"/>
      <c r="D166" s="631"/>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AU166" s="366"/>
      <c r="AV166" s="366"/>
      <c r="AW166" s="366"/>
      <c r="AX166" s="366"/>
      <c r="AY166" s="366"/>
      <c r="AZ166" s="366"/>
      <c r="BA166" s="366"/>
      <c r="BB166" s="366"/>
      <c r="BC166" s="366"/>
      <c r="BD166" s="366"/>
      <c r="BE166" s="366"/>
      <c r="BF166" s="366"/>
      <c r="BG166" s="366"/>
      <c r="BH166" s="366"/>
      <c r="BI166" s="366"/>
      <c r="BJ166" s="366"/>
      <c r="BK166" s="366"/>
      <c r="BL166" s="366"/>
      <c r="BM166" s="366"/>
      <c r="BN166" s="366"/>
      <c r="BO166" s="366"/>
      <c r="BP166" s="366"/>
      <c r="BQ166" s="366"/>
      <c r="BR166" s="366"/>
      <c r="BS166" s="366"/>
      <c r="BT166" s="366"/>
      <c r="BU166" s="366"/>
      <c r="BV166" s="366"/>
      <c r="BW166" s="366"/>
      <c r="BX166" s="366"/>
      <c r="BY166" s="367"/>
      <c r="BZ166" s="367"/>
      <c r="CA166" s="367"/>
      <c r="CB166" s="367"/>
      <c r="CC166" s="159"/>
    </row>
    <row r="167" spans="1:81" s="160" customFormat="1" ht="15.75" customHeight="1" x14ac:dyDescent="0.2">
      <c r="A167" s="628"/>
      <c r="B167" s="629"/>
      <c r="C167" s="630"/>
      <c r="D167" s="631"/>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c r="AH167" s="397"/>
      <c r="AI167" s="396"/>
      <c r="AJ167" s="397"/>
      <c r="AK167" s="396"/>
      <c r="AL167" s="397"/>
      <c r="AM167" s="396"/>
      <c r="AN167" s="397"/>
      <c r="AO167" s="398"/>
      <c r="AP167" s="632"/>
      <c r="AQ167" s="494"/>
      <c r="AR167" s="408"/>
      <c r="AS167" s="402"/>
      <c r="AT167" s="569"/>
      <c r="AU167" s="366"/>
      <c r="AV167" s="366"/>
      <c r="AW167" s="366"/>
      <c r="AX167" s="366"/>
      <c r="AY167" s="366"/>
      <c r="AZ167" s="366"/>
      <c r="BA167" s="366"/>
      <c r="BB167" s="366"/>
      <c r="BC167" s="366"/>
      <c r="BD167" s="366"/>
      <c r="BE167" s="366"/>
      <c r="BF167" s="366"/>
      <c r="BG167" s="366"/>
      <c r="BH167" s="366"/>
      <c r="BI167" s="366"/>
      <c r="BJ167" s="366"/>
      <c r="BK167" s="366"/>
      <c r="BL167" s="366"/>
      <c r="BM167" s="366"/>
      <c r="BN167" s="366"/>
      <c r="BO167" s="366"/>
      <c r="BP167" s="366"/>
      <c r="BQ167" s="366"/>
      <c r="BR167" s="366"/>
      <c r="BS167" s="366"/>
      <c r="BT167" s="366"/>
      <c r="BU167" s="366"/>
      <c r="BV167" s="366"/>
      <c r="BW167" s="366"/>
      <c r="BX167" s="366"/>
      <c r="BY167" s="367"/>
      <c r="BZ167" s="367"/>
      <c r="CA167" s="367"/>
      <c r="CB167" s="367"/>
      <c r="CC167" s="159"/>
    </row>
    <row r="168" spans="1:81" s="52" customFormat="1" ht="40.5" customHeight="1" x14ac:dyDescent="0.2">
      <c r="A168" s="633"/>
      <c r="B168" s="634"/>
      <c r="C168" s="635"/>
      <c r="D168" s="636"/>
      <c r="E168" s="404"/>
      <c r="F168" s="405"/>
      <c r="G168" s="404"/>
      <c r="H168" s="406"/>
      <c r="I168" s="404"/>
      <c r="J168" s="406"/>
      <c r="K168" s="404"/>
      <c r="L168" s="406"/>
      <c r="M168" s="404"/>
      <c r="N168" s="406"/>
      <c r="O168" s="404"/>
      <c r="P168" s="406"/>
      <c r="Q168" s="404"/>
      <c r="R168" s="406"/>
      <c r="S168" s="404"/>
      <c r="T168" s="406"/>
      <c r="U168" s="404"/>
      <c r="V168" s="406"/>
      <c r="W168" s="404"/>
      <c r="X168" s="406"/>
      <c r="Y168" s="404"/>
      <c r="Z168" s="406"/>
      <c r="AA168" s="404"/>
      <c r="AB168" s="406"/>
      <c r="AC168" s="404"/>
      <c r="AD168" s="406"/>
      <c r="AE168" s="404"/>
      <c r="AF168" s="406"/>
      <c r="AG168" s="404"/>
      <c r="AH168" s="406"/>
      <c r="AI168" s="404"/>
      <c r="AJ168" s="406"/>
      <c r="AK168" s="404"/>
      <c r="AL168" s="406"/>
      <c r="AM168" s="404"/>
      <c r="AN168" s="406"/>
      <c r="AO168" s="407"/>
      <c r="AP168" s="637"/>
      <c r="AQ168" s="638"/>
      <c r="AR168" s="411"/>
      <c r="AS168" s="405"/>
      <c r="AT168" s="569"/>
      <c r="AU168" s="366"/>
      <c r="AV168" s="366"/>
      <c r="AW168" s="366"/>
      <c r="AX168" s="366"/>
      <c r="AY168" s="366"/>
      <c r="AZ168" s="366"/>
      <c r="BA168" s="366"/>
      <c r="BB168" s="366"/>
      <c r="BC168" s="366"/>
      <c r="BD168" s="366"/>
      <c r="BE168" s="366"/>
      <c r="BF168" s="366"/>
      <c r="BG168" s="366"/>
      <c r="BH168" s="366"/>
      <c r="BI168" s="366"/>
      <c r="BJ168" s="366"/>
      <c r="BK168" s="366"/>
      <c r="BL168" s="366"/>
      <c r="BM168" s="366"/>
      <c r="BN168" s="366"/>
      <c r="BO168" s="366"/>
      <c r="BP168" s="366"/>
      <c r="BQ168" s="366"/>
      <c r="BR168" s="366"/>
      <c r="BS168" s="366"/>
      <c r="BT168" s="366"/>
      <c r="BU168" s="366"/>
      <c r="BV168" s="366"/>
      <c r="BW168" s="366"/>
      <c r="BX168" s="366"/>
      <c r="BY168" s="367"/>
      <c r="BZ168" s="367"/>
      <c r="CA168" s="367"/>
      <c r="CB168" s="367"/>
    </row>
    <row r="169" spans="1:81" s="1" customFormat="1" ht="14.25" customHeight="1" x14ac:dyDescent="0.2">
      <c r="A169" s="639"/>
      <c r="B169" s="506"/>
      <c r="C169" s="507"/>
      <c r="D169" s="612"/>
      <c r="E169" s="640"/>
      <c r="F169" s="641"/>
      <c r="G169" s="641"/>
      <c r="H169" s="428"/>
      <c r="I169" s="426"/>
      <c r="J169" s="428"/>
      <c r="K169" s="426"/>
      <c r="L169" s="428"/>
      <c r="M169" s="426"/>
      <c r="N169" s="428"/>
      <c r="O169" s="426"/>
      <c r="P169" s="428"/>
      <c r="Q169" s="426"/>
      <c r="R169" s="428"/>
      <c r="S169" s="426"/>
      <c r="T169" s="428"/>
      <c r="U169" s="426"/>
      <c r="V169" s="428"/>
      <c r="W169" s="426"/>
      <c r="X169" s="428"/>
      <c r="Y169" s="426"/>
      <c r="Z169" s="428"/>
      <c r="AA169" s="426"/>
      <c r="AB169" s="428"/>
      <c r="AC169" s="426"/>
      <c r="AD169" s="428"/>
      <c r="AE169" s="426"/>
      <c r="AF169" s="428"/>
      <c r="AG169" s="426"/>
      <c r="AH169" s="428"/>
      <c r="AI169" s="426"/>
      <c r="AJ169" s="428"/>
      <c r="AK169" s="426"/>
      <c r="AL169" s="428"/>
      <c r="AM169" s="426"/>
      <c r="AN169" s="428"/>
      <c r="AO169" s="429"/>
      <c r="AP169" s="642"/>
      <c r="AQ169" s="643"/>
      <c r="AR169" s="380"/>
      <c r="AS169" s="427"/>
      <c r="AT169" s="569"/>
      <c r="AU169" s="366"/>
      <c r="AV169" s="366"/>
      <c r="AW169" s="366"/>
      <c r="AX169" s="366"/>
      <c r="AY169" s="366"/>
      <c r="AZ169" s="366"/>
      <c r="BA169" s="366"/>
      <c r="BB169" s="366"/>
      <c r="BC169" s="366"/>
      <c r="BD169" s="366"/>
      <c r="BE169" s="366"/>
      <c r="BF169" s="366"/>
      <c r="BG169" s="366"/>
      <c r="BH169" s="366"/>
      <c r="BI169" s="366"/>
      <c r="BJ169" s="366"/>
      <c r="BK169" s="366"/>
      <c r="BL169" s="366"/>
      <c r="BM169" s="366"/>
      <c r="BN169" s="366"/>
      <c r="BO169" s="366"/>
      <c r="BP169" s="366"/>
      <c r="BQ169" s="366"/>
      <c r="BR169" s="366"/>
      <c r="BS169" s="366"/>
      <c r="BT169" s="366"/>
      <c r="BU169" s="366"/>
      <c r="BV169" s="366"/>
      <c r="BW169" s="366"/>
      <c r="BX169" s="366"/>
      <c r="BY169" s="367"/>
      <c r="BZ169" s="367"/>
      <c r="CA169" s="367"/>
      <c r="CB169" s="367"/>
    </row>
    <row r="170" spans="1:81" s="1" customFormat="1" ht="30" customHeight="1" x14ac:dyDescent="0.2">
      <c r="A170" s="385"/>
      <c r="B170" s="644"/>
      <c r="C170" s="644"/>
      <c r="D170" s="645"/>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c r="AR170" s="410"/>
      <c r="AS170" s="410"/>
      <c r="AT170" s="569"/>
      <c r="AU170" s="366"/>
      <c r="AV170" s="366"/>
      <c r="AW170" s="366"/>
      <c r="AX170" s="366"/>
      <c r="AY170" s="366"/>
      <c r="AZ170" s="366"/>
      <c r="BA170" s="366"/>
      <c r="BB170" s="366"/>
      <c r="BC170" s="366"/>
      <c r="BD170" s="366"/>
      <c r="BE170" s="366"/>
      <c r="BF170" s="366"/>
      <c r="BG170" s="366"/>
      <c r="BH170" s="366"/>
      <c r="BI170" s="366"/>
      <c r="BJ170" s="366"/>
      <c r="BK170" s="366"/>
      <c r="BL170" s="366"/>
      <c r="BM170" s="366"/>
      <c r="BN170" s="366"/>
      <c r="BO170" s="366"/>
      <c r="BP170" s="366"/>
      <c r="BQ170" s="366"/>
      <c r="BR170" s="366"/>
      <c r="BS170" s="366"/>
      <c r="BT170" s="366"/>
      <c r="BU170" s="366"/>
      <c r="BV170" s="366"/>
      <c r="BW170" s="366"/>
      <c r="BX170" s="366"/>
      <c r="BY170" s="367"/>
      <c r="BZ170" s="367"/>
      <c r="CA170" s="367"/>
      <c r="CB170" s="367"/>
    </row>
    <row r="171" spans="1:81" s="1" customFormat="1" ht="15.75" customHeight="1" x14ac:dyDescent="0.2">
      <c r="A171" s="391"/>
      <c r="B171" s="630"/>
      <c r="C171" s="630"/>
      <c r="D171" s="631"/>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c r="AU171" s="366"/>
      <c r="AV171" s="366"/>
      <c r="AW171" s="366"/>
      <c r="AX171" s="366"/>
      <c r="AY171" s="366"/>
      <c r="AZ171" s="366"/>
      <c r="BA171" s="366"/>
      <c r="BB171" s="366"/>
      <c r="BC171" s="366"/>
      <c r="BD171" s="366"/>
      <c r="BE171" s="366"/>
      <c r="BF171" s="366"/>
      <c r="BG171" s="366"/>
      <c r="BH171" s="366"/>
      <c r="BI171" s="366"/>
      <c r="BJ171" s="366"/>
      <c r="BK171" s="366"/>
      <c r="BL171" s="366"/>
      <c r="BM171" s="366"/>
      <c r="BN171" s="366"/>
      <c r="BO171" s="366"/>
      <c r="BP171" s="366"/>
      <c r="BQ171" s="366"/>
      <c r="BR171" s="366"/>
      <c r="BS171" s="366"/>
      <c r="BT171" s="366"/>
      <c r="BU171" s="366"/>
      <c r="BV171" s="366"/>
      <c r="BW171" s="366"/>
      <c r="BX171" s="366"/>
      <c r="BY171" s="367"/>
      <c r="BZ171" s="367"/>
      <c r="CA171" s="367"/>
      <c r="CB171" s="367"/>
    </row>
    <row r="172" spans="1:81" s="1" customFormat="1" ht="15.75" customHeight="1" x14ac:dyDescent="0.2">
      <c r="A172" s="433"/>
      <c r="B172" s="630"/>
      <c r="C172" s="630"/>
      <c r="D172" s="631"/>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c r="AS172" s="410"/>
      <c r="AT172" s="569"/>
      <c r="AU172" s="366"/>
      <c r="AV172" s="366"/>
      <c r="AW172" s="366"/>
      <c r="AX172" s="366"/>
      <c r="AY172" s="366"/>
      <c r="AZ172" s="366"/>
      <c r="BA172" s="366"/>
      <c r="BB172" s="366"/>
      <c r="BC172" s="366"/>
      <c r="BD172" s="366"/>
      <c r="BE172" s="366"/>
      <c r="BF172" s="366"/>
      <c r="BG172" s="366"/>
      <c r="BH172" s="366"/>
      <c r="BI172" s="366"/>
      <c r="BJ172" s="366"/>
      <c r="BK172" s="366"/>
      <c r="BL172" s="366"/>
      <c r="BM172" s="366"/>
      <c r="BN172" s="366"/>
      <c r="BO172" s="366"/>
      <c r="BP172" s="366"/>
      <c r="BQ172" s="366"/>
      <c r="BR172" s="366"/>
      <c r="BS172" s="366"/>
      <c r="BT172" s="366"/>
      <c r="BU172" s="366"/>
      <c r="BV172" s="366"/>
      <c r="BW172" s="366"/>
      <c r="BX172" s="366"/>
      <c r="BY172" s="367"/>
      <c r="BZ172" s="367"/>
      <c r="CA172" s="367"/>
      <c r="CB172" s="367"/>
    </row>
    <row r="173" spans="1:81" s="1" customFormat="1" ht="15.75" customHeight="1" x14ac:dyDescent="0.2">
      <c r="A173" s="648"/>
      <c r="B173" s="630"/>
      <c r="C173" s="630"/>
      <c r="D173" s="649"/>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c r="AU173" s="366"/>
      <c r="AV173" s="366"/>
      <c r="AW173" s="366"/>
      <c r="AX173" s="366"/>
      <c r="AY173" s="366"/>
      <c r="AZ173" s="366"/>
      <c r="BA173" s="366"/>
      <c r="BB173" s="366"/>
      <c r="BC173" s="366"/>
      <c r="BD173" s="366"/>
      <c r="BE173" s="366"/>
      <c r="BF173" s="366"/>
      <c r="BG173" s="366"/>
      <c r="BH173" s="366"/>
      <c r="BI173" s="366"/>
      <c r="BJ173" s="366"/>
      <c r="BK173" s="366"/>
      <c r="BL173" s="366"/>
      <c r="BM173" s="366"/>
      <c r="BN173" s="366"/>
      <c r="BO173" s="366"/>
      <c r="BP173" s="366"/>
      <c r="BQ173" s="366"/>
      <c r="BR173" s="366"/>
      <c r="BS173" s="366"/>
      <c r="BT173" s="366"/>
      <c r="BU173" s="366"/>
      <c r="BV173" s="366"/>
      <c r="BW173" s="366"/>
      <c r="BX173" s="366"/>
      <c r="BY173" s="367"/>
      <c r="BZ173" s="367"/>
      <c r="CA173" s="367"/>
      <c r="CB173" s="367"/>
    </row>
    <row r="174" spans="1:81" s="1" customFormat="1" ht="15.75" customHeight="1" x14ac:dyDescent="0.2">
      <c r="A174" s="650"/>
      <c r="B174" s="651"/>
      <c r="C174" s="652"/>
      <c r="D174" s="653"/>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c r="AU174" s="366"/>
      <c r="AV174" s="366"/>
      <c r="AW174" s="366"/>
      <c r="AX174" s="366"/>
      <c r="AY174" s="366"/>
      <c r="AZ174" s="366"/>
      <c r="BA174" s="366"/>
      <c r="BB174" s="366"/>
      <c r="BC174" s="366"/>
      <c r="BD174" s="366"/>
      <c r="BE174" s="366"/>
      <c r="BF174" s="366"/>
      <c r="BG174" s="366"/>
      <c r="BH174" s="366"/>
      <c r="BI174" s="366"/>
      <c r="BJ174" s="366"/>
      <c r="BK174" s="366"/>
      <c r="BL174" s="366"/>
      <c r="BM174" s="366"/>
      <c r="BN174" s="366"/>
      <c r="BO174" s="366"/>
      <c r="BP174" s="366"/>
      <c r="BQ174" s="366"/>
      <c r="BR174" s="366"/>
      <c r="BS174" s="366"/>
      <c r="BT174" s="366"/>
      <c r="BU174" s="366"/>
      <c r="BV174" s="366"/>
      <c r="BW174" s="366"/>
      <c r="BX174" s="366"/>
      <c r="BY174" s="367"/>
      <c r="BZ174" s="367"/>
      <c r="CA174" s="367"/>
      <c r="CB174" s="367"/>
    </row>
    <row r="175" spans="1:81" s="1" customFormat="1" ht="15.75" customHeight="1" x14ac:dyDescent="0.2">
      <c r="A175" s="480"/>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c r="AV175" s="366"/>
      <c r="AW175" s="366"/>
      <c r="AX175" s="366"/>
      <c r="AY175" s="366"/>
      <c r="AZ175" s="366"/>
      <c r="BA175" s="366"/>
      <c r="BB175" s="366"/>
      <c r="BC175" s="366"/>
      <c r="BD175" s="366"/>
      <c r="BE175" s="366"/>
      <c r="BF175" s="366"/>
      <c r="BG175" s="366"/>
      <c r="BH175" s="366"/>
      <c r="BI175" s="366"/>
      <c r="BJ175" s="366"/>
      <c r="BK175" s="366"/>
      <c r="BL175" s="366"/>
      <c r="BM175" s="366"/>
      <c r="BN175" s="366"/>
      <c r="BO175" s="366"/>
      <c r="BP175" s="366"/>
      <c r="BQ175" s="366"/>
      <c r="BR175" s="366"/>
      <c r="BS175" s="366"/>
      <c r="BT175" s="366"/>
      <c r="BU175" s="366"/>
      <c r="BV175" s="366"/>
      <c r="BW175" s="366"/>
      <c r="BX175" s="366"/>
      <c r="BY175" s="367"/>
      <c r="BZ175" s="367"/>
      <c r="CA175" s="367"/>
      <c r="CB175" s="367"/>
    </row>
    <row r="176" spans="1:81" s="1" customFormat="1" ht="15.75" customHeight="1" x14ac:dyDescent="0.2">
      <c r="A176" s="872"/>
      <c r="B176" s="875"/>
      <c r="C176" s="876"/>
      <c r="D176" s="877"/>
      <c r="E176" s="880"/>
      <c r="F176" s="881"/>
      <c r="G176" s="881"/>
      <c r="H176" s="881"/>
      <c r="I176" s="881"/>
      <c r="J176" s="881"/>
      <c r="K176" s="881"/>
      <c r="L176" s="881"/>
      <c r="M176" s="881"/>
      <c r="N176" s="881"/>
      <c r="O176" s="881"/>
      <c r="P176" s="881"/>
      <c r="Q176" s="881"/>
      <c r="R176" s="881"/>
      <c r="S176" s="881"/>
      <c r="T176" s="881"/>
      <c r="U176" s="881"/>
      <c r="V176" s="881"/>
      <c r="W176" s="881"/>
      <c r="X176" s="881"/>
      <c r="Y176" s="881"/>
      <c r="Z176" s="881"/>
      <c r="AA176" s="881"/>
      <c r="AB176" s="881"/>
      <c r="AC176" s="881"/>
      <c r="AD176" s="881"/>
      <c r="AE176" s="881"/>
      <c r="AF176" s="881"/>
      <c r="AG176" s="881"/>
      <c r="AH176" s="881"/>
      <c r="AI176" s="881"/>
      <c r="AJ176" s="881"/>
      <c r="AK176" s="881"/>
      <c r="AL176" s="881"/>
      <c r="AM176" s="881"/>
      <c r="AN176" s="881"/>
      <c r="AO176" s="881"/>
      <c r="AP176" s="882"/>
      <c r="AQ176" s="883"/>
      <c r="AR176" s="883"/>
      <c r="AS176" s="516"/>
      <c r="AT176" s="516"/>
      <c r="AU176" s="516"/>
      <c r="AV176" s="366"/>
      <c r="AW176" s="366"/>
      <c r="AX176" s="366"/>
      <c r="AY176" s="366"/>
      <c r="AZ176" s="366"/>
      <c r="BA176" s="366"/>
      <c r="BB176" s="366"/>
      <c r="BC176" s="366"/>
      <c r="BD176" s="366"/>
      <c r="BE176" s="366"/>
      <c r="BF176" s="366"/>
      <c r="BG176" s="366"/>
      <c r="BH176" s="366"/>
      <c r="BI176" s="366"/>
      <c r="BJ176" s="366"/>
      <c r="BK176" s="366"/>
      <c r="BL176" s="366"/>
      <c r="BM176" s="366"/>
      <c r="BN176" s="366"/>
      <c r="BO176" s="366"/>
      <c r="BP176" s="366"/>
      <c r="BQ176" s="366"/>
      <c r="BR176" s="366"/>
      <c r="BS176" s="366"/>
      <c r="BT176" s="366"/>
      <c r="BU176" s="366"/>
      <c r="BV176" s="366"/>
      <c r="BW176" s="366"/>
      <c r="BX176" s="366"/>
      <c r="BY176" s="367"/>
      <c r="BZ176" s="367"/>
      <c r="CA176" s="367"/>
      <c r="CB176" s="367"/>
    </row>
    <row r="177" spans="1:80" s="1" customFormat="1" ht="40.5" customHeight="1" x14ac:dyDescent="0.2">
      <c r="A177" s="873"/>
      <c r="B177" s="878"/>
      <c r="C177" s="879"/>
      <c r="D177" s="879"/>
      <c r="E177" s="886"/>
      <c r="F177" s="887"/>
      <c r="G177" s="886"/>
      <c r="H177" s="887"/>
      <c r="I177" s="886"/>
      <c r="J177" s="887"/>
      <c r="K177" s="886"/>
      <c r="L177" s="887"/>
      <c r="M177" s="886"/>
      <c r="N177" s="887"/>
      <c r="O177" s="886"/>
      <c r="P177" s="887"/>
      <c r="Q177" s="886"/>
      <c r="R177" s="887"/>
      <c r="S177" s="886"/>
      <c r="T177" s="887"/>
      <c r="U177" s="886"/>
      <c r="V177" s="887"/>
      <c r="W177" s="886"/>
      <c r="X177" s="887"/>
      <c r="Y177" s="886"/>
      <c r="Z177" s="887"/>
      <c r="AA177" s="886"/>
      <c r="AB177" s="887"/>
      <c r="AC177" s="886"/>
      <c r="AD177" s="887"/>
      <c r="AE177" s="886"/>
      <c r="AF177" s="887"/>
      <c r="AG177" s="886"/>
      <c r="AH177" s="887"/>
      <c r="AI177" s="886"/>
      <c r="AJ177" s="887"/>
      <c r="AK177" s="886"/>
      <c r="AL177" s="887"/>
      <c r="AM177" s="886"/>
      <c r="AN177" s="887"/>
      <c r="AO177" s="888"/>
      <c r="AP177" s="889"/>
      <c r="AQ177" s="884"/>
      <c r="AR177" s="884"/>
      <c r="AS177" s="516"/>
      <c r="AT177" s="516"/>
      <c r="AU177" s="516"/>
      <c r="AV177" s="366"/>
      <c r="AW177" s="366"/>
      <c r="AX177" s="366"/>
      <c r="AY177" s="366"/>
      <c r="AZ177" s="366"/>
      <c r="BA177" s="366"/>
      <c r="BB177" s="366"/>
      <c r="BC177" s="366"/>
      <c r="BD177" s="366"/>
      <c r="BE177" s="366"/>
      <c r="BF177" s="366"/>
      <c r="BG177" s="366"/>
      <c r="BH177" s="366"/>
      <c r="BI177" s="366"/>
      <c r="BJ177" s="366"/>
      <c r="BK177" s="366"/>
      <c r="BL177" s="366"/>
      <c r="BM177" s="366"/>
      <c r="BN177" s="366"/>
      <c r="BO177" s="366"/>
      <c r="BP177" s="366"/>
      <c r="BQ177" s="366"/>
      <c r="BR177" s="366"/>
      <c r="BS177" s="366"/>
      <c r="BT177" s="366"/>
      <c r="BU177" s="366"/>
      <c r="BV177" s="366"/>
      <c r="BW177" s="366"/>
      <c r="BX177" s="366"/>
      <c r="BY177" s="367"/>
      <c r="BZ177" s="367"/>
      <c r="CA177" s="367"/>
      <c r="CB177" s="367"/>
    </row>
    <row r="178" spans="1:80" s="1" customFormat="1" ht="18.75" customHeight="1" x14ac:dyDescent="0.2">
      <c r="A178" s="874"/>
      <c r="B178" s="736"/>
      <c r="C178" s="735"/>
      <c r="D178" s="735"/>
      <c r="E178" s="378"/>
      <c r="F178" s="729"/>
      <c r="G178" s="378"/>
      <c r="H178" s="729"/>
      <c r="I178" s="378"/>
      <c r="J178" s="729"/>
      <c r="K178" s="378"/>
      <c r="L178" s="729"/>
      <c r="M178" s="378"/>
      <c r="N178" s="729"/>
      <c r="O178" s="378"/>
      <c r="P178" s="729"/>
      <c r="Q178" s="378"/>
      <c r="R178" s="729"/>
      <c r="S178" s="378"/>
      <c r="T178" s="729"/>
      <c r="U178" s="378"/>
      <c r="V178" s="729"/>
      <c r="W178" s="378"/>
      <c r="X178" s="729"/>
      <c r="Y178" s="378"/>
      <c r="Z178" s="729"/>
      <c r="AA178" s="378"/>
      <c r="AB178" s="729"/>
      <c r="AC178" s="378"/>
      <c r="AD178" s="729"/>
      <c r="AE178" s="378"/>
      <c r="AF178" s="729"/>
      <c r="AG178" s="378"/>
      <c r="AH178" s="729"/>
      <c r="AI178" s="378"/>
      <c r="AJ178" s="729"/>
      <c r="AK178" s="378"/>
      <c r="AL178" s="729"/>
      <c r="AM178" s="378"/>
      <c r="AN178" s="729"/>
      <c r="AO178" s="378"/>
      <c r="AP178" s="729"/>
      <c r="AQ178" s="885"/>
      <c r="AR178" s="885"/>
      <c r="AS178" s="656"/>
      <c r="AT178" s="516"/>
      <c r="AU178" s="366"/>
      <c r="AV178" s="366"/>
      <c r="AW178" s="366"/>
      <c r="AX178" s="366"/>
      <c r="AY178" s="366"/>
      <c r="AZ178" s="366"/>
      <c r="BA178" s="366"/>
      <c r="BB178" s="366"/>
      <c r="BC178" s="366"/>
      <c r="BD178" s="366"/>
      <c r="BE178" s="366"/>
      <c r="BF178" s="366"/>
      <c r="BG178" s="366"/>
      <c r="BH178" s="366"/>
      <c r="BI178" s="366"/>
      <c r="BJ178" s="366"/>
      <c r="BK178" s="366"/>
      <c r="BL178" s="366"/>
      <c r="BM178" s="366"/>
      <c r="BN178" s="366"/>
      <c r="BO178" s="366"/>
      <c r="BP178" s="366"/>
      <c r="BQ178" s="366"/>
      <c r="BR178" s="366"/>
      <c r="BS178" s="366"/>
      <c r="BT178" s="366"/>
      <c r="BU178" s="366"/>
      <c r="BV178" s="366"/>
      <c r="BW178" s="366"/>
      <c r="BX178" s="366"/>
      <c r="BY178" s="367"/>
      <c r="BZ178" s="367"/>
      <c r="CA178" s="367"/>
      <c r="CB178" s="367"/>
    </row>
    <row r="179" spans="1:80" s="1" customFormat="1" ht="15" customHeight="1" x14ac:dyDescent="0.2">
      <c r="A179" s="438"/>
      <c r="B179" s="644"/>
      <c r="C179" s="644"/>
      <c r="D179" s="645"/>
      <c r="E179" s="387"/>
      <c r="F179" s="388"/>
      <c r="G179" s="387"/>
      <c r="H179" s="389"/>
      <c r="I179" s="387"/>
      <c r="J179" s="389"/>
      <c r="K179" s="387"/>
      <c r="L179" s="389"/>
      <c r="M179" s="387"/>
      <c r="N179" s="389"/>
      <c r="O179" s="387"/>
      <c r="P179" s="389"/>
      <c r="Q179" s="387"/>
      <c r="R179" s="389"/>
      <c r="S179" s="387"/>
      <c r="T179" s="389"/>
      <c r="U179" s="387"/>
      <c r="V179" s="389"/>
      <c r="W179" s="387"/>
      <c r="X179" s="389"/>
      <c r="Y179" s="390"/>
      <c r="Z179" s="389"/>
      <c r="AA179" s="390"/>
      <c r="AB179" s="389"/>
      <c r="AC179" s="390"/>
      <c r="AD179" s="389"/>
      <c r="AE179" s="390"/>
      <c r="AF179" s="389"/>
      <c r="AG179" s="390"/>
      <c r="AH179" s="389"/>
      <c r="AI179" s="390"/>
      <c r="AJ179" s="389"/>
      <c r="AK179" s="390"/>
      <c r="AL179" s="389"/>
      <c r="AM179" s="390"/>
      <c r="AN179" s="389"/>
      <c r="AO179" s="390"/>
      <c r="AP179" s="389"/>
      <c r="AQ179" s="657"/>
      <c r="AR179" s="658"/>
      <c r="AS179" s="659"/>
      <c r="AT179" s="516"/>
      <c r="AU179" s="366"/>
      <c r="AV179" s="366"/>
      <c r="AW179" s="366"/>
      <c r="AX179" s="366"/>
      <c r="AY179" s="366"/>
      <c r="AZ179" s="366"/>
      <c r="BA179" s="366"/>
      <c r="BB179" s="366"/>
      <c r="BC179" s="366"/>
      <c r="BD179" s="366"/>
      <c r="BE179" s="366"/>
      <c r="BF179" s="366"/>
      <c r="BG179" s="366"/>
      <c r="BH179" s="366"/>
      <c r="BI179" s="366"/>
      <c r="BJ179" s="366"/>
      <c r="BK179" s="366"/>
      <c r="BL179" s="366"/>
      <c r="BM179" s="366"/>
      <c r="BN179" s="366"/>
      <c r="BO179" s="366"/>
      <c r="BP179" s="366"/>
      <c r="BQ179" s="366"/>
      <c r="BR179" s="366"/>
      <c r="BS179" s="366"/>
      <c r="BT179" s="366"/>
      <c r="BU179" s="366"/>
      <c r="BV179" s="366"/>
      <c r="BW179" s="366"/>
      <c r="BX179" s="366"/>
      <c r="BY179" s="367"/>
      <c r="BZ179" s="367"/>
      <c r="CA179" s="367"/>
      <c r="CB179" s="367"/>
    </row>
    <row r="180" spans="1:80" s="1" customFormat="1" ht="15" customHeight="1" x14ac:dyDescent="0.2">
      <c r="A180" s="438"/>
      <c r="B180" s="630"/>
      <c r="C180" s="630"/>
      <c r="D180" s="631"/>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c r="AT180" s="516"/>
      <c r="AU180" s="366"/>
      <c r="AV180" s="366"/>
      <c r="AW180" s="366"/>
      <c r="AX180" s="366"/>
      <c r="AY180" s="366"/>
      <c r="AZ180" s="366"/>
      <c r="BA180" s="366"/>
      <c r="BB180" s="366"/>
      <c r="BC180" s="366"/>
      <c r="BD180" s="366"/>
      <c r="BE180" s="366"/>
      <c r="BF180" s="366"/>
      <c r="BG180" s="366"/>
      <c r="BH180" s="366"/>
      <c r="BI180" s="366"/>
      <c r="BJ180" s="366"/>
      <c r="BK180" s="366"/>
      <c r="BL180" s="366"/>
      <c r="BM180" s="366"/>
      <c r="BN180" s="366"/>
      <c r="BO180" s="366"/>
      <c r="BP180" s="366"/>
      <c r="BQ180" s="366"/>
      <c r="BR180" s="366"/>
      <c r="BS180" s="366"/>
      <c r="BT180" s="366"/>
      <c r="BU180" s="366"/>
      <c r="BV180" s="366"/>
      <c r="BW180" s="366"/>
      <c r="BX180" s="366"/>
      <c r="BY180" s="367"/>
      <c r="BZ180" s="367"/>
      <c r="CA180" s="367"/>
      <c r="CB180" s="367"/>
    </row>
    <row r="181" spans="1:80" s="1" customFormat="1" ht="15" customHeight="1" x14ac:dyDescent="0.2">
      <c r="A181" s="438"/>
      <c r="B181" s="630"/>
      <c r="C181" s="630"/>
      <c r="D181" s="631"/>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c r="AT181" s="516"/>
      <c r="AU181" s="366"/>
      <c r="AV181" s="366"/>
      <c r="AW181" s="366"/>
      <c r="AX181" s="366"/>
      <c r="AY181" s="366"/>
      <c r="AZ181" s="366"/>
      <c r="BA181" s="366"/>
      <c r="BB181" s="366"/>
      <c r="BC181" s="366"/>
      <c r="BD181" s="366"/>
      <c r="BE181" s="366"/>
      <c r="BF181" s="366"/>
      <c r="BG181" s="366"/>
      <c r="BH181" s="366"/>
      <c r="BI181" s="366"/>
      <c r="BJ181" s="366"/>
      <c r="BK181" s="366"/>
      <c r="BL181" s="366"/>
      <c r="BM181" s="366"/>
      <c r="BN181" s="366"/>
      <c r="BO181" s="366"/>
      <c r="BP181" s="366"/>
      <c r="BQ181" s="366"/>
      <c r="BR181" s="366"/>
      <c r="BS181" s="366"/>
      <c r="BT181" s="366"/>
      <c r="BU181" s="366"/>
      <c r="BV181" s="366"/>
      <c r="BW181" s="366"/>
      <c r="BX181" s="366"/>
      <c r="BY181" s="367"/>
      <c r="BZ181" s="367"/>
      <c r="CA181" s="367"/>
      <c r="CB181" s="367"/>
    </row>
    <row r="182" spans="1:80" s="1" customFormat="1" ht="16.5" customHeight="1" x14ac:dyDescent="0.2">
      <c r="A182" s="661"/>
      <c r="B182" s="630"/>
      <c r="C182" s="630"/>
      <c r="D182" s="649"/>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c r="AT182" s="516"/>
      <c r="AU182" s="366"/>
      <c r="AV182" s="366"/>
      <c r="AW182" s="366"/>
      <c r="AX182" s="366"/>
      <c r="AY182" s="366"/>
      <c r="AZ182" s="366"/>
      <c r="BA182" s="366"/>
      <c r="BB182" s="366"/>
      <c r="BC182" s="366"/>
      <c r="BD182" s="366"/>
      <c r="BE182" s="366"/>
      <c r="BF182" s="366"/>
      <c r="BG182" s="366"/>
      <c r="BH182" s="366"/>
      <c r="BI182" s="366"/>
      <c r="BJ182" s="366"/>
      <c r="BK182" s="366"/>
      <c r="BL182" s="366"/>
      <c r="BM182" s="366"/>
      <c r="BN182" s="366"/>
      <c r="BO182" s="366"/>
      <c r="BP182" s="366"/>
      <c r="BQ182" s="366"/>
      <c r="BR182" s="366"/>
      <c r="BS182" s="366"/>
      <c r="BT182" s="366"/>
      <c r="BU182" s="366"/>
      <c r="BV182" s="366"/>
      <c r="BW182" s="366"/>
      <c r="BX182" s="366"/>
      <c r="BY182" s="367"/>
      <c r="BZ182" s="367"/>
      <c r="CA182" s="367"/>
      <c r="CB182" s="367"/>
    </row>
    <row r="183" spans="1:80" s="1" customFormat="1" ht="16.5" customHeight="1" x14ac:dyDescent="0.2">
      <c r="A183" s="662"/>
      <c r="B183" s="651"/>
      <c r="C183" s="652"/>
      <c r="D183" s="653"/>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c r="AT183" s="516"/>
      <c r="AU183" s="366"/>
      <c r="AV183" s="366"/>
      <c r="AW183" s="366"/>
      <c r="AX183" s="366"/>
      <c r="AY183" s="366"/>
      <c r="AZ183" s="366"/>
      <c r="BA183" s="366"/>
      <c r="BB183" s="366"/>
      <c r="BC183" s="366"/>
      <c r="BD183" s="366"/>
      <c r="BE183" s="366"/>
      <c r="BF183" s="366"/>
      <c r="BG183" s="366"/>
      <c r="BH183" s="366"/>
      <c r="BI183" s="366"/>
      <c r="BJ183" s="366"/>
      <c r="BK183" s="366"/>
      <c r="BL183" s="366"/>
      <c r="BM183" s="366"/>
      <c r="BN183" s="366"/>
      <c r="BO183" s="366"/>
      <c r="BP183" s="366"/>
      <c r="BQ183" s="366"/>
      <c r="BR183" s="366"/>
      <c r="BS183" s="366"/>
      <c r="BT183" s="366"/>
      <c r="BU183" s="366"/>
      <c r="BV183" s="366"/>
      <c r="BW183" s="366"/>
      <c r="BX183" s="366"/>
      <c r="BY183" s="367"/>
      <c r="BZ183" s="367"/>
      <c r="CA183" s="367"/>
      <c r="CB183" s="367"/>
    </row>
    <row r="184" spans="1:80" s="1" customFormat="1" ht="42" customHeight="1" x14ac:dyDescent="0.2">
      <c r="A184" s="611"/>
      <c r="B184" s="426"/>
      <c r="C184" s="426"/>
      <c r="D184" s="426"/>
      <c r="E184" s="426"/>
      <c r="F184" s="427"/>
      <c r="G184" s="426"/>
      <c r="H184" s="428"/>
      <c r="I184" s="426"/>
      <c r="J184" s="428"/>
      <c r="K184" s="426"/>
      <c r="L184" s="428"/>
      <c r="M184" s="426"/>
      <c r="N184" s="428"/>
      <c r="O184" s="426"/>
      <c r="P184" s="428"/>
      <c r="Q184" s="426"/>
      <c r="R184" s="428"/>
      <c r="S184" s="426"/>
      <c r="T184" s="428"/>
      <c r="U184" s="426"/>
      <c r="V184" s="428"/>
      <c r="W184" s="426"/>
      <c r="X184" s="428"/>
      <c r="Y184" s="426"/>
      <c r="Z184" s="428"/>
      <c r="AA184" s="426"/>
      <c r="AB184" s="428"/>
      <c r="AC184" s="426"/>
      <c r="AD184" s="428"/>
      <c r="AE184" s="426"/>
      <c r="AF184" s="428"/>
      <c r="AG184" s="426"/>
      <c r="AH184" s="428"/>
      <c r="AI184" s="426"/>
      <c r="AJ184" s="428"/>
      <c r="AK184" s="426"/>
      <c r="AL184" s="428"/>
      <c r="AM184" s="426"/>
      <c r="AN184" s="428"/>
      <c r="AO184" s="429"/>
      <c r="AP184" s="428"/>
      <c r="AQ184" s="643"/>
      <c r="AR184" s="665"/>
      <c r="AS184" s="659"/>
      <c r="AT184" s="516"/>
      <c r="AU184" s="366"/>
      <c r="AV184" s="366"/>
      <c r="AW184" s="366"/>
      <c r="AX184" s="366"/>
      <c r="AY184" s="366"/>
      <c r="AZ184" s="366"/>
      <c r="BA184" s="366"/>
      <c r="BB184" s="366"/>
      <c r="BC184" s="366"/>
      <c r="BD184" s="366"/>
      <c r="BE184" s="366"/>
      <c r="BF184" s="366"/>
      <c r="BG184" s="366"/>
      <c r="BH184" s="366"/>
      <c r="BI184" s="366"/>
      <c r="BJ184" s="366"/>
      <c r="BK184" s="366"/>
      <c r="BL184" s="366"/>
      <c r="BM184" s="366"/>
      <c r="BN184" s="366"/>
      <c r="BO184" s="366"/>
      <c r="BP184" s="366"/>
      <c r="BQ184" s="366"/>
      <c r="BR184" s="366"/>
      <c r="BS184" s="366"/>
      <c r="BT184" s="366"/>
      <c r="BU184" s="366"/>
      <c r="BV184" s="366"/>
      <c r="BW184" s="366"/>
      <c r="BX184" s="366"/>
      <c r="BY184" s="367"/>
      <c r="BZ184" s="367"/>
      <c r="CA184" s="367"/>
      <c r="CB184" s="367"/>
    </row>
    <row r="185" spans="1:80" s="1" customFormat="1" ht="15" customHeight="1" x14ac:dyDescent="0.2">
      <c r="A185" s="666"/>
      <c r="B185" s="374"/>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c r="AZ185" s="366"/>
      <c r="BA185" s="366"/>
      <c r="BB185" s="366"/>
      <c r="BC185" s="366"/>
      <c r="BD185" s="366"/>
      <c r="BE185" s="366"/>
      <c r="BF185" s="366"/>
      <c r="BG185" s="366"/>
      <c r="BH185" s="366"/>
      <c r="BI185" s="366"/>
      <c r="BJ185" s="366"/>
      <c r="BK185" s="366"/>
      <c r="BL185" s="366"/>
      <c r="BM185" s="366"/>
      <c r="BN185" s="366"/>
      <c r="BO185" s="366"/>
      <c r="BP185" s="366"/>
      <c r="BQ185" s="366"/>
      <c r="BR185" s="366"/>
      <c r="BS185" s="366"/>
      <c r="BT185" s="366"/>
      <c r="BU185" s="366"/>
      <c r="BV185" s="366"/>
      <c r="BW185" s="366"/>
      <c r="BX185" s="366"/>
      <c r="BY185" s="367"/>
      <c r="BZ185" s="367"/>
      <c r="CA185" s="367"/>
      <c r="CB185" s="367"/>
    </row>
    <row r="186" spans="1:80" s="1" customFormat="1" ht="15" customHeight="1" x14ac:dyDescent="0.2">
      <c r="A186" s="736"/>
      <c r="B186" s="667"/>
      <c r="C186" s="367"/>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c r="AH186" s="366"/>
      <c r="AI186" s="366"/>
      <c r="AJ186" s="366"/>
      <c r="AK186" s="366"/>
      <c r="AL186" s="366"/>
      <c r="AM186" s="366"/>
      <c r="AN186" s="366"/>
      <c r="AO186" s="366"/>
      <c r="AP186" s="366"/>
      <c r="AQ186" s="366"/>
      <c r="AR186" s="366"/>
      <c r="AS186" s="366"/>
      <c r="AT186" s="366"/>
      <c r="AU186" s="366"/>
      <c r="AV186" s="366"/>
      <c r="AW186" s="366"/>
      <c r="AX186" s="366"/>
      <c r="AY186" s="366"/>
      <c r="AZ186" s="366"/>
      <c r="BA186" s="366"/>
      <c r="BB186" s="366"/>
      <c r="BC186" s="366"/>
      <c r="BD186" s="366"/>
      <c r="BE186" s="366"/>
      <c r="BF186" s="366"/>
      <c r="BG186" s="366"/>
      <c r="BH186" s="366"/>
      <c r="BI186" s="366"/>
      <c r="BJ186" s="366"/>
      <c r="BK186" s="366"/>
      <c r="BL186" s="366"/>
      <c r="BM186" s="366"/>
      <c r="BN186" s="366"/>
      <c r="BO186" s="366"/>
      <c r="BP186" s="366"/>
      <c r="BQ186" s="366"/>
      <c r="BR186" s="366"/>
      <c r="BS186" s="366"/>
      <c r="BT186" s="366"/>
      <c r="BU186" s="366"/>
      <c r="BV186" s="366"/>
      <c r="BW186" s="366"/>
      <c r="BX186" s="366"/>
      <c r="BY186" s="367"/>
      <c r="BZ186" s="367"/>
      <c r="CA186" s="367"/>
      <c r="CB186" s="367"/>
    </row>
    <row r="187" spans="1:80" s="1" customFormat="1" ht="15" customHeight="1" x14ac:dyDescent="0.2">
      <c r="A187" s="517"/>
      <c r="B187" s="566"/>
      <c r="C187" s="367"/>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c r="AE187" s="366"/>
      <c r="AF187" s="366"/>
      <c r="AG187" s="366"/>
      <c r="AH187" s="366"/>
      <c r="AI187" s="366"/>
      <c r="AJ187" s="366"/>
      <c r="AK187" s="366"/>
      <c r="AL187" s="366"/>
      <c r="AM187" s="366"/>
      <c r="AN187" s="366"/>
      <c r="AO187" s="366"/>
      <c r="AP187" s="366"/>
      <c r="AQ187" s="366"/>
      <c r="AR187" s="366"/>
      <c r="AS187" s="366"/>
      <c r="AT187" s="366"/>
      <c r="AU187" s="366"/>
      <c r="AV187" s="366"/>
      <c r="AW187" s="366"/>
      <c r="AX187" s="366"/>
      <c r="AY187" s="366"/>
      <c r="AZ187" s="366"/>
      <c r="BA187" s="366"/>
      <c r="BB187" s="366"/>
      <c r="BC187" s="366"/>
      <c r="BD187" s="366"/>
      <c r="BE187" s="366"/>
      <c r="BF187" s="366"/>
      <c r="BG187" s="366"/>
      <c r="BH187" s="366"/>
      <c r="BI187" s="366"/>
      <c r="BJ187" s="366"/>
      <c r="BK187" s="366"/>
      <c r="BL187" s="366"/>
      <c r="BM187" s="366"/>
      <c r="BN187" s="366"/>
      <c r="BO187" s="366"/>
      <c r="BP187" s="366"/>
      <c r="BQ187" s="366"/>
      <c r="BR187" s="366"/>
      <c r="BS187" s="366"/>
      <c r="BT187" s="366"/>
      <c r="BU187" s="366"/>
      <c r="BV187" s="366"/>
      <c r="BW187" s="366"/>
      <c r="BX187" s="366"/>
      <c r="BY187" s="367"/>
      <c r="BZ187" s="367"/>
      <c r="CA187" s="367"/>
      <c r="CB187" s="367"/>
    </row>
    <row r="188" spans="1:80" s="1" customFormat="1" ht="15" customHeight="1" x14ac:dyDescent="0.2">
      <c r="A188" s="438"/>
      <c r="B188" s="408"/>
      <c r="C188" s="367"/>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c r="AE188" s="366"/>
      <c r="AF188" s="366"/>
      <c r="AG188" s="366"/>
      <c r="AH188" s="366"/>
      <c r="AI188" s="366"/>
      <c r="AJ188" s="366"/>
      <c r="AK188" s="366"/>
      <c r="AL188" s="366"/>
      <c r="AM188" s="366"/>
      <c r="AN188" s="366"/>
      <c r="AO188" s="366"/>
      <c r="AP188" s="366"/>
      <c r="AQ188" s="366"/>
      <c r="AR188" s="366"/>
      <c r="AS188" s="366"/>
      <c r="AT188" s="366"/>
      <c r="AU188" s="366"/>
      <c r="AV188" s="366"/>
      <c r="AW188" s="366"/>
      <c r="AX188" s="366"/>
      <c r="AY188" s="366"/>
      <c r="AZ188" s="366"/>
      <c r="BA188" s="366"/>
      <c r="BB188" s="366"/>
      <c r="BC188" s="366"/>
      <c r="BD188" s="366"/>
      <c r="BE188" s="366"/>
      <c r="BF188" s="366"/>
      <c r="BG188" s="366"/>
      <c r="BH188" s="366"/>
      <c r="BI188" s="366"/>
      <c r="BJ188" s="366"/>
      <c r="BK188" s="366"/>
      <c r="BL188" s="366"/>
      <c r="BM188" s="366"/>
      <c r="BN188" s="366"/>
      <c r="BO188" s="366"/>
      <c r="BP188" s="366"/>
      <c r="BQ188" s="366"/>
      <c r="BR188" s="366"/>
      <c r="BS188" s="366"/>
      <c r="BT188" s="366"/>
      <c r="BU188" s="366"/>
      <c r="BV188" s="366"/>
      <c r="BW188" s="366"/>
      <c r="BX188" s="366"/>
      <c r="BY188" s="367"/>
      <c r="BZ188" s="367"/>
      <c r="CA188" s="367"/>
      <c r="CB188" s="367"/>
    </row>
    <row r="189" spans="1:80" ht="15" customHeight="1" x14ac:dyDescent="0.2">
      <c r="A189" s="438"/>
      <c r="B189" s="408"/>
      <c r="C189" s="367"/>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c r="AE189" s="366"/>
      <c r="AF189" s="366"/>
      <c r="AG189" s="366"/>
      <c r="AH189" s="366"/>
      <c r="AI189" s="366"/>
      <c r="AJ189" s="366"/>
      <c r="AK189" s="366"/>
      <c r="AL189" s="366"/>
      <c r="AM189" s="366"/>
      <c r="AN189" s="366"/>
      <c r="AO189" s="366"/>
      <c r="AP189" s="366"/>
      <c r="AQ189" s="366"/>
      <c r="AR189" s="366"/>
      <c r="AS189" s="366"/>
      <c r="AT189" s="366"/>
      <c r="AU189" s="366"/>
      <c r="AV189" s="366"/>
      <c r="AW189" s="366"/>
      <c r="AX189" s="366"/>
      <c r="AY189" s="366"/>
      <c r="AZ189" s="366"/>
      <c r="BA189" s="366"/>
      <c r="BB189" s="366"/>
      <c r="BC189" s="366"/>
      <c r="BD189" s="366"/>
      <c r="BE189" s="366"/>
      <c r="BF189" s="366"/>
      <c r="BG189" s="366"/>
      <c r="BH189" s="366"/>
      <c r="BI189" s="366"/>
      <c r="BJ189" s="366"/>
      <c r="BK189" s="366"/>
      <c r="BL189" s="366"/>
      <c r="BM189" s="366"/>
      <c r="BN189" s="366"/>
      <c r="BO189" s="366"/>
      <c r="BP189" s="366"/>
      <c r="BQ189" s="366"/>
      <c r="BR189" s="366"/>
      <c r="BS189" s="366"/>
      <c r="BT189" s="366"/>
      <c r="BU189" s="366"/>
      <c r="BV189" s="366"/>
      <c r="BW189" s="366"/>
      <c r="BX189" s="366"/>
      <c r="BY189" s="367"/>
      <c r="BZ189" s="367"/>
      <c r="CA189" s="367"/>
      <c r="CB189" s="367"/>
    </row>
    <row r="190" spans="1:80" ht="15" customHeight="1" x14ac:dyDescent="0.2">
      <c r="A190" s="495"/>
      <c r="B190" s="425"/>
      <c r="C190" s="367"/>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c r="AE190" s="366"/>
      <c r="AF190" s="366"/>
      <c r="AG190" s="366"/>
      <c r="AH190" s="366"/>
      <c r="AI190" s="366"/>
      <c r="AJ190" s="366"/>
      <c r="AK190" s="366"/>
      <c r="AL190" s="366"/>
      <c r="AM190" s="366"/>
      <c r="AN190" s="366"/>
      <c r="AO190" s="366"/>
      <c r="AP190" s="366"/>
      <c r="AQ190" s="366"/>
      <c r="AR190" s="366"/>
      <c r="AS190" s="366"/>
      <c r="AT190" s="366"/>
      <c r="AU190" s="366"/>
      <c r="AV190" s="366"/>
      <c r="AW190" s="366"/>
      <c r="AX190" s="366"/>
      <c r="AY190" s="366"/>
      <c r="AZ190" s="366"/>
      <c r="BA190" s="366"/>
      <c r="BB190" s="366"/>
      <c r="BC190" s="366"/>
      <c r="BD190" s="366"/>
      <c r="BE190" s="366"/>
      <c r="BF190" s="366"/>
      <c r="BG190" s="366"/>
      <c r="BH190" s="366"/>
      <c r="BI190" s="366"/>
      <c r="BJ190" s="366"/>
      <c r="BK190" s="366"/>
      <c r="BL190" s="366"/>
      <c r="BM190" s="366"/>
      <c r="BN190" s="366"/>
      <c r="BO190" s="366"/>
      <c r="BP190" s="366"/>
      <c r="BQ190" s="366"/>
      <c r="BR190" s="366"/>
      <c r="BS190" s="366"/>
      <c r="BT190" s="366"/>
      <c r="BU190" s="366"/>
      <c r="BV190" s="366"/>
      <c r="BW190" s="366"/>
      <c r="BX190" s="366"/>
      <c r="BY190" s="367"/>
      <c r="BZ190" s="367"/>
      <c r="CA190" s="367"/>
      <c r="CB190" s="367"/>
    </row>
    <row r="191" spans="1:80" ht="41.25" customHeight="1" x14ac:dyDescent="0.2">
      <c r="A191" s="611"/>
      <c r="B191" s="417"/>
      <c r="C191" s="367"/>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c r="AH191" s="366"/>
      <c r="AI191" s="366"/>
      <c r="AJ191" s="366"/>
      <c r="AK191" s="366"/>
      <c r="AL191" s="366"/>
      <c r="AM191" s="366"/>
      <c r="AN191" s="366"/>
      <c r="AO191" s="366"/>
      <c r="AP191" s="366"/>
      <c r="AQ191" s="366"/>
      <c r="AR191" s="366"/>
      <c r="AS191" s="366"/>
      <c r="AT191" s="366"/>
      <c r="AU191" s="366"/>
      <c r="AV191" s="366"/>
      <c r="AW191" s="366"/>
      <c r="AX191" s="366"/>
      <c r="AY191" s="366"/>
      <c r="AZ191" s="366"/>
      <c r="BA191" s="366"/>
      <c r="BB191" s="366"/>
      <c r="BC191" s="366"/>
      <c r="BD191" s="366"/>
      <c r="BE191" s="366"/>
      <c r="BF191" s="366"/>
      <c r="BG191" s="366"/>
      <c r="BH191" s="366"/>
      <c r="BI191" s="366"/>
      <c r="BJ191" s="366"/>
      <c r="BK191" s="366"/>
      <c r="BL191" s="366"/>
      <c r="BM191" s="366"/>
      <c r="BN191" s="366"/>
      <c r="BO191" s="366"/>
      <c r="BP191" s="366"/>
      <c r="BQ191" s="366"/>
      <c r="BR191" s="366"/>
      <c r="BS191" s="366"/>
      <c r="BT191" s="366"/>
      <c r="BU191" s="366"/>
      <c r="BV191" s="366"/>
      <c r="BW191" s="366"/>
      <c r="BX191" s="366"/>
      <c r="BY191" s="367"/>
      <c r="BZ191" s="367"/>
      <c r="CA191" s="367"/>
      <c r="CB191" s="367"/>
    </row>
    <row r="192" spans="1:80" ht="15.75" customHeight="1" x14ac:dyDescent="0.2">
      <c r="A192" s="515"/>
      <c r="B192" s="515"/>
      <c r="C192" s="367"/>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c r="AI192" s="366"/>
      <c r="AJ192" s="366"/>
      <c r="AK192" s="366"/>
      <c r="AL192" s="366"/>
      <c r="AM192" s="366"/>
      <c r="AN192" s="366"/>
      <c r="AO192" s="366"/>
      <c r="AP192" s="366"/>
      <c r="AQ192" s="366"/>
      <c r="AR192" s="366"/>
      <c r="AS192" s="366"/>
      <c r="AT192" s="366"/>
      <c r="AU192" s="366"/>
      <c r="AV192" s="366"/>
      <c r="AW192" s="366"/>
      <c r="AX192" s="366"/>
      <c r="AY192" s="366"/>
      <c r="AZ192" s="366"/>
      <c r="BA192" s="366"/>
      <c r="BB192" s="366"/>
      <c r="BC192" s="366"/>
      <c r="BD192" s="366"/>
      <c r="BE192" s="366"/>
      <c r="BF192" s="366"/>
      <c r="BG192" s="366"/>
      <c r="BH192" s="366"/>
      <c r="BI192" s="366"/>
      <c r="BJ192" s="366"/>
      <c r="BK192" s="366"/>
      <c r="BL192" s="366"/>
      <c r="BM192" s="366"/>
      <c r="BN192" s="366"/>
      <c r="BO192" s="366"/>
      <c r="BP192" s="366"/>
      <c r="BQ192" s="366"/>
      <c r="BR192" s="366"/>
      <c r="BS192" s="366"/>
      <c r="BT192" s="366"/>
      <c r="BU192" s="366"/>
      <c r="BV192" s="366"/>
      <c r="BW192" s="366"/>
      <c r="BX192" s="366"/>
      <c r="BY192" s="367"/>
      <c r="BZ192" s="367"/>
      <c r="CA192" s="367"/>
      <c r="CB192" s="367"/>
    </row>
    <row r="193" spans="1:80" ht="16.5" customHeight="1" x14ac:dyDescent="0.2">
      <c r="A193" s="736"/>
      <c r="B193" s="445"/>
      <c r="C193" s="367"/>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c r="AH193" s="366"/>
      <c r="AI193" s="366"/>
      <c r="AJ193" s="366"/>
      <c r="AK193" s="366"/>
      <c r="AL193" s="366"/>
      <c r="AM193" s="366"/>
      <c r="AN193" s="366"/>
      <c r="AO193" s="366"/>
      <c r="AP193" s="366"/>
      <c r="AQ193" s="366"/>
      <c r="AR193" s="366"/>
      <c r="AS193" s="366"/>
      <c r="AT193" s="366"/>
      <c r="AU193" s="366"/>
      <c r="AV193" s="366"/>
      <c r="AW193" s="366"/>
      <c r="AX193" s="366"/>
      <c r="AY193" s="366"/>
      <c r="AZ193" s="366"/>
      <c r="BA193" s="366"/>
      <c r="BB193" s="366"/>
      <c r="BC193" s="366"/>
      <c r="BD193" s="366"/>
      <c r="BE193" s="366"/>
      <c r="BF193" s="366"/>
      <c r="BG193" s="366"/>
      <c r="BH193" s="366"/>
      <c r="BI193" s="366"/>
      <c r="BJ193" s="366"/>
      <c r="BK193" s="366"/>
      <c r="BL193" s="366"/>
      <c r="BM193" s="366"/>
      <c r="BN193" s="366"/>
      <c r="BO193" s="366"/>
      <c r="BP193" s="366"/>
      <c r="BQ193" s="366"/>
      <c r="BR193" s="366"/>
      <c r="BS193" s="366"/>
      <c r="BT193" s="366"/>
      <c r="BU193" s="366"/>
      <c r="BV193" s="366"/>
      <c r="BW193" s="366"/>
      <c r="BX193" s="366"/>
      <c r="BY193" s="367"/>
      <c r="BZ193" s="367"/>
      <c r="CA193" s="367"/>
      <c r="CB193" s="367"/>
    </row>
    <row r="194" spans="1:80" ht="16.5" customHeight="1" x14ac:dyDescent="0.2">
      <c r="A194" s="517"/>
      <c r="B194" s="518"/>
      <c r="C194" s="367"/>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c r="AI194" s="366"/>
      <c r="AJ194" s="366"/>
      <c r="AK194" s="366"/>
      <c r="AL194" s="366"/>
      <c r="AM194" s="366"/>
      <c r="AN194" s="366"/>
      <c r="AO194" s="366"/>
      <c r="AP194" s="366"/>
      <c r="AQ194" s="366"/>
      <c r="AR194" s="366"/>
      <c r="AS194" s="366"/>
      <c r="AT194" s="366"/>
      <c r="AU194" s="366"/>
      <c r="AV194" s="366"/>
      <c r="AW194" s="366"/>
      <c r="AX194" s="366"/>
      <c r="AY194" s="366"/>
      <c r="AZ194" s="366"/>
      <c r="BA194" s="366"/>
      <c r="BB194" s="366"/>
      <c r="BC194" s="366"/>
      <c r="BD194" s="366"/>
      <c r="BE194" s="366"/>
      <c r="BF194" s="366"/>
      <c r="BG194" s="366"/>
      <c r="BH194" s="366"/>
      <c r="BI194" s="366"/>
      <c r="BJ194" s="366"/>
      <c r="BK194" s="366"/>
      <c r="BL194" s="366"/>
      <c r="BM194" s="366"/>
      <c r="BN194" s="366"/>
      <c r="BO194" s="366"/>
      <c r="BP194" s="366"/>
      <c r="BQ194" s="366"/>
      <c r="BR194" s="366"/>
      <c r="BS194" s="366"/>
      <c r="BT194" s="366"/>
      <c r="BU194" s="366"/>
      <c r="BV194" s="366"/>
      <c r="BW194" s="366"/>
      <c r="BX194" s="366"/>
      <c r="BY194" s="367"/>
      <c r="BZ194" s="367"/>
      <c r="CA194" s="367"/>
      <c r="CB194" s="367"/>
    </row>
    <row r="195" spans="1:80" ht="16.5" customHeight="1" x14ac:dyDescent="0.2">
      <c r="A195" s="438"/>
      <c r="B195" s="408"/>
      <c r="C195" s="367"/>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c r="AK195" s="366"/>
      <c r="AL195" s="366"/>
      <c r="AM195" s="366"/>
      <c r="AN195" s="366"/>
      <c r="AO195" s="366"/>
      <c r="AP195" s="366"/>
      <c r="AQ195" s="366"/>
      <c r="AR195" s="366"/>
      <c r="AS195" s="366"/>
      <c r="AT195" s="366"/>
      <c r="AU195" s="366"/>
      <c r="AV195" s="366"/>
      <c r="AW195" s="366"/>
      <c r="AX195" s="366"/>
      <c r="AY195" s="366"/>
      <c r="AZ195" s="366"/>
      <c r="BA195" s="366"/>
      <c r="BB195" s="366"/>
      <c r="BC195" s="366"/>
      <c r="BD195" s="366"/>
      <c r="BE195" s="366"/>
      <c r="BF195" s="366"/>
      <c r="BG195" s="366"/>
      <c r="BH195" s="366"/>
      <c r="BI195" s="366"/>
      <c r="BJ195" s="366"/>
      <c r="BK195" s="366"/>
      <c r="BL195" s="366"/>
      <c r="BM195" s="366"/>
      <c r="BN195" s="366"/>
      <c r="BO195" s="366"/>
      <c r="BP195" s="366"/>
      <c r="BQ195" s="366"/>
      <c r="BR195" s="366"/>
      <c r="BS195" s="366"/>
      <c r="BT195" s="366"/>
      <c r="BU195" s="366"/>
      <c r="BV195" s="366"/>
      <c r="BW195" s="366"/>
      <c r="BX195" s="366"/>
      <c r="BY195" s="367"/>
      <c r="BZ195" s="367"/>
      <c r="CA195" s="367"/>
      <c r="CB195" s="367"/>
    </row>
    <row r="196" spans="1:80" ht="26.25" customHeight="1" x14ac:dyDescent="0.2">
      <c r="A196" s="438"/>
      <c r="B196" s="408"/>
      <c r="C196" s="367"/>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c r="AI196" s="366"/>
      <c r="AJ196" s="366"/>
      <c r="AK196" s="366"/>
      <c r="AL196" s="366"/>
      <c r="AM196" s="366"/>
      <c r="AN196" s="366"/>
      <c r="AO196" s="366"/>
      <c r="AP196" s="366"/>
      <c r="AQ196" s="366"/>
      <c r="AR196" s="366"/>
      <c r="AS196" s="366"/>
      <c r="AT196" s="366"/>
      <c r="AU196" s="366"/>
      <c r="AV196" s="366"/>
      <c r="AW196" s="366"/>
      <c r="AX196" s="366"/>
      <c r="AY196" s="366"/>
      <c r="AZ196" s="366"/>
      <c r="BA196" s="366"/>
      <c r="BB196" s="366"/>
      <c r="BC196" s="366"/>
      <c r="BD196" s="366"/>
      <c r="BE196" s="366"/>
      <c r="BF196" s="366"/>
      <c r="BG196" s="366"/>
      <c r="BH196" s="366"/>
      <c r="BI196" s="366"/>
      <c r="BJ196" s="366"/>
      <c r="BK196" s="366"/>
      <c r="BL196" s="366"/>
      <c r="BM196" s="366"/>
      <c r="BN196" s="366"/>
      <c r="BO196" s="366"/>
      <c r="BP196" s="366"/>
      <c r="BQ196" s="366"/>
      <c r="BR196" s="366"/>
      <c r="BS196" s="366"/>
      <c r="BT196" s="366"/>
      <c r="BU196" s="366"/>
      <c r="BV196" s="366"/>
      <c r="BW196" s="366"/>
      <c r="BX196" s="366"/>
      <c r="BY196" s="367"/>
      <c r="BZ196" s="367"/>
      <c r="CA196" s="367"/>
      <c r="CB196" s="367"/>
    </row>
    <row r="197" spans="1:80" ht="31.5" customHeight="1" x14ac:dyDescent="0.2">
      <c r="A197" s="495"/>
      <c r="B197" s="425"/>
      <c r="C197" s="367"/>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366"/>
      <c r="AT197" s="366"/>
      <c r="AU197" s="366"/>
      <c r="AV197" s="366"/>
      <c r="AW197" s="366"/>
      <c r="AX197" s="366"/>
      <c r="AY197" s="366"/>
      <c r="AZ197" s="366"/>
      <c r="BA197" s="366"/>
      <c r="BB197" s="366"/>
      <c r="BC197" s="366"/>
      <c r="BD197" s="366"/>
      <c r="BE197" s="366"/>
      <c r="BF197" s="366"/>
      <c r="BG197" s="366"/>
      <c r="BH197" s="366"/>
      <c r="BI197" s="366"/>
      <c r="BJ197" s="366"/>
      <c r="BK197" s="366"/>
      <c r="BL197" s="366"/>
      <c r="BM197" s="366"/>
      <c r="BN197" s="366"/>
      <c r="BO197" s="366"/>
      <c r="BP197" s="366"/>
      <c r="BQ197" s="366"/>
      <c r="BR197" s="366"/>
      <c r="BS197" s="366"/>
      <c r="BT197" s="366"/>
      <c r="BU197" s="366"/>
      <c r="BV197" s="366"/>
      <c r="BW197" s="366"/>
      <c r="BX197" s="366"/>
      <c r="BY197" s="367"/>
      <c r="BZ197" s="367"/>
      <c r="CA197" s="367"/>
      <c r="CB197" s="367"/>
    </row>
    <row r="198" spans="1:80" ht="15" customHeight="1" x14ac:dyDescent="0.2">
      <c r="A198" s="611"/>
      <c r="B198" s="417"/>
      <c r="C198" s="367"/>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366"/>
      <c r="AT198" s="366"/>
      <c r="AU198" s="366"/>
      <c r="AV198" s="366"/>
      <c r="AW198" s="366"/>
      <c r="AX198" s="366"/>
      <c r="AY198" s="366"/>
      <c r="AZ198" s="366"/>
      <c r="BA198" s="366"/>
      <c r="BB198" s="366"/>
      <c r="BC198" s="366"/>
      <c r="BD198" s="366"/>
      <c r="BE198" s="366"/>
      <c r="BF198" s="366"/>
      <c r="BG198" s="366"/>
      <c r="BH198" s="366"/>
      <c r="BI198" s="366"/>
      <c r="BJ198" s="366"/>
      <c r="BK198" s="366"/>
      <c r="BL198" s="366"/>
      <c r="BM198" s="366"/>
      <c r="BN198" s="366"/>
      <c r="BO198" s="366"/>
      <c r="BP198" s="366"/>
      <c r="BQ198" s="366"/>
      <c r="BR198" s="366"/>
      <c r="BS198" s="366"/>
      <c r="BT198" s="366"/>
      <c r="BU198" s="366"/>
      <c r="BV198" s="366"/>
      <c r="BW198" s="366"/>
      <c r="BX198" s="366"/>
      <c r="BY198" s="367"/>
      <c r="BZ198" s="367"/>
      <c r="CA198" s="367"/>
      <c r="CB198" s="367"/>
    </row>
    <row r="199" spans="1:80" ht="15" customHeight="1" x14ac:dyDescent="0.2">
      <c r="A199" s="372"/>
      <c r="B199" s="610"/>
      <c r="C199" s="367"/>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c r="AH199" s="366"/>
      <c r="AI199" s="366"/>
      <c r="AJ199" s="366"/>
      <c r="AK199" s="366"/>
      <c r="AL199" s="366"/>
      <c r="AM199" s="366"/>
      <c r="AN199" s="366"/>
      <c r="AO199" s="366"/>
      <c r="AP199" s="366"/>
      <c r="AQ199" s="366"/>
      <c r="AR199" s="366"/>
      <c r="AS199" s="366"/>
      <c r="AT199" s="366"/>
      <c r="AU199" s="366"/>
      <c r="AV199" s="366"/>
      <c r="AW199" s="366"/>
      <c r="AX199" s="366"/>
      <c r="AY199" s="366"/>
      <c r="AZ199" s="366"/>
      <c r="BA199" s="366"/>
      <c r="BB199" s="366"/>
      <c r="BC199" s="366"/>
      <c r="BD199" s="366"/>
      <c r="BE199" s="366"/>
      <c r="BF199" s="366"/>
      <c r="BG199" s="366"/>
      <c r="BH199" s="366"/>
      <c r="BI199" s="366"/>
      <c r="BJ199" s="366"/>
      <c r="BK199" s="366"/>
      <c r="BL199" s="366"/>
      <c r="BM199" s="366"/>
      <c r="BN199" s="366"/>
      <c r="BO199" s="366"/>
      <c r="BP199" s="366"/>
      <c r="BQ199" s="366"/>
      <c r="BR199" s="366"/>
      <c r="BS199" s="366"/>
      <c r="BT199" s="366"/>
      <c r="BU199" s="366"/>
      <c r="BV199" s="366"/>
      <c r="BW199" s="366"/>
      <c r="BX199" s="366"/>
      <c r="BY199" s="367"/>
      <c r="BZ199" s="367"/>
      <c r="CA199" s="367"/>
      <c r="CB199" s="367"/>
    </row>
    <row r="200" spans="1:80" ht="15" customHeight="1" x14ac:dyDescent="0.2">
      <c r="A200" s="668"/>
      <c r="B200" s="445"/>
      <c r="C200" s="367"/>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c r="AE200" s="366"/>
      <c r="AF200" s="366"/>
      <c r="AG200" s="366"/>
      <c r="AH200" s="366"/>
      <c r="AI200" s="366"/>
      <c r="AJ200" s="366"/>
      <c r="AK200" s="366"/>
      <c r="AL200" s="366"/>
      <c r="AM200" s="366"/>
      <c r="AN200" s="366"/>
      <c r="AO200" s="366"/>
      <c r="AP200" s="366"/>
      <c r="AQ200" s="366"/>
      <c r="AR200" s="366"/>
      <c r="AS200" s="366"/>
      <c r="AT200" s="366"/>
      <c r="AU200" s="366"/>
      <c r="AV200" s="366"/>
      <c r="AW200" s="366"/>
      <c r="AX200" s="366"/>
      <c r="AY200" s="366"/>
      <c r="AZ200" s="366"/>
      <c r="BA200" s="366"/>
      <c r="BB200" s="366"/>
      <c r="BC200" s="366"/>
      <c r="BD200" s="366"/>
      <c r="BE200" s="366"/>
      <c r="BF200" s="366"/>
      <c r="BG200" s="366"/>
      <c r="BH200" s="366"/>
      <c r="BI200" s="366"/>
      <c r="BJ200" s="366"/>
      <c r="BK200" s="366"/>
      <c r="BL200" s="366"/>
      <c r="BM200" s="366"/>
      <c r="BN200" s="366"/>
      <c r="BO200" s="366"/>
      <c r="BP200" s="366"/>
      <c r="BQ200" s="366"/>
      <c r="BR200" s="366"/>
      <c r="BS200" s="366"/>
      <c r="BT200" s="366"/>
      <c r="BU200" s="366"/>
      <c r="BV200" s="366"/>
      <c r="BW200" s="366"/>
      <c r="BX200" s="366"/>
      <c r="BY200" s="367"/>
      <c r="BZ200" s="367"/>
      <c r="CA200" s="367"/>
      <c r="CB200" s="367"/>
    </row>
    <row r="201" spans="1:80" ht="15" customHeight="1" x14ac:dyDescent="0.2">
      <c r="A201" s="669"/>
      <c r="B201" s="518"/>
      <c r="C201" s="367"/>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c r="AH201" s="366"/>
      <c r="AI201" s="366"/>
      <c r="AJ201" s="366"/>
      <c r="AK201" s="366"/>
      <c r="AL201" s="366"/>
      <c r="AM201" s="366"/>
      <c r="AN201" s="366"/>
      <c r="AO201" s="366"/>
      <c r="AP201" s="366"/>
      <c r="AQ201" s="366"/>
      <c r="AR201" s="366"/>
      <c r="AS201" s="366"/>
      <c r="AT201" s="366"/>
      <c r="AU201" s="366"/>
      <c r="AV201" s="366"/>
      <c r="AW201" s="366"/>
      <c r="AX201" s="366"/>
      <c r="AY201" s="366"/>
      <c r="AZ201" s="366"/>
      <c r="BA201" s="366"/>
      <c r="BB201" s="366"/>
      <c r="BC201" s="366"/>
      <c r="BD201" s="366"/>
      <c r="BE201" s="366"/>
      <c r="BF201" s="366"/>
      <c r="BG201" s="366"/>
      <c r="BH201" s="366"/>
      <c r="BI201" s="366"/>
      <c r="BJ201" s="366"/>
      <c r="BK201" s="366"/>
      <c r="BL201" s="366"/>
      <c r="BM201" s="366"/>
      <c r="BN201" s="366"/>
      <c r="BO201" s="366"/>
      <c r="BP201" s="366"/>
      <c r="BQ201" s="366"/>
      <c r="BR201" s="366"/>
      <c r="BS201" s="366"/>
      <c r="BT201" s="366"/>
      <c r="BU201" s="366"/>
      <c r="BV201" s="366"/>
      <c r="BW201" s="366"/>
      <c r="BX201" s="366"/>
      <c r="BY201" s="367"/>
      <c r="BZ201" s="367"/>
      <c r="CA201" s="367"/>
      <c r="CB201" s="367"/>
    </row>
    <row r="202" spans="1:80" ht="15" customHeight="1" x14ac:dyDescent="0.2">
      <c r="A202" s="670"/>
      <c r="B202" s="408"/>
      <c r="C202" s="367"/>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c r="AI202" s="366"/>
      <c r="AJ202" s="366"/>
      <c r="AK202" s="366"/>
      <c r="AL202" s="366"/>
      <c r="AM202" s="366"/>
      <c r="AN202" s="366"/>
      <c r="AO202" s="366"/>
      <c r="AP202" s="366"/>
      <c r="AQ202" s="366"/>
      <c r="AR202" s="366"/>
      <c r="AS202" s="366"/>
      <c r="AT202" s="366"/>
      <c r="AU202" s="366"/>
      <c r="AV202" s="366"/>
      <c r="AW202" s="366"/>
      <c r="AX202" s="366"/>
      <c r="AY202" s="366"/>
      <c r="AZ202" s="366"/>
      <c r="BA202" s="366"/>
      <c r="BB202" s="366"/>
      <c r="BC202" s="366"/>
      <c r="BD202" s="366"/>
      <c r="BE202" s="366"/>
      <c r="BF202" s="366"/>
      <c r="BG202" s="366"/>
      <c r="BH202" s="366"/>
      <c r="BI202" s="366"/>
      <c r="BJ202" s="366"/>
      <c r="BK202" s="366"/>
      <c r="BL202" s="366"/>
      <c r="BM202" s="366"/>
      <c r="BN202" s="366"/>
      <c r="BO202" s="366"/>
      <c r="BP202" s="366"/>
      <c r="BQ202" s="366"/>
      <c r="BR202" s="366"/>
      <c r="BS202" s="366"/>
      <c r="BT202" s="366"/>
      <c r="BU202" s="366"/>
      <c r="BV202" s="366"/>
      <c r="BW202" s="366"/>
      <c r="BX202" s="366"/>
      <c r="BY202" s="367"/>
      <c r="BZ202" s="367"/>
      <c r="CA202" s="367"/>
      <c r="CB202" s="367"/>
    </row>
    <row r="203" spans="1:80" ht="15" customHeight="1" x14ac:dyDescent="0.2">
      <c r="A203" s="671"/>
      <c r="B203" s="425"/>
      <c r="C203" s="367"/>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c r="AI203" s="366"/>
      <c r="AJ203" s="366"/>
      <c r="AK203" s="366"/>
      <c r="AL203" s="366"/>
      <c r="AM203" s="366"/>
      <c r="AN203" s="366"/>
      <c r="AO203" s="366"/>
      <c r="AP203" s="366"/>
      <c r="AQ203" s="366"/>
      <c r="AR203" s="366"/>
      <c r="AS203" s="366"/>
      <c r="AT203" s="366"/>
      <c r="AU203" s="366"/>
      <c r="AV203" s="366"/>
      <c r="AW203" s="366"/>
      <c r="AX203" s="366"/>
      <c r="AY203" s="366"/>
      <c r="AZ203" s="366"/>
      <c r="BA203" s="366"/>
      <c r="BB203" s="366"/>
      <c r="BC203" s="366"/>
      <c r="BD203" s="366"/>
      <c r="BE203" s="366"/>
      <c r="BF203" s="366"/>
      <c r="BG203" s="366"/>
      <c r="BH203" s="366"/>
      <c r="BI203" s="366"/>
      <c r="BJ203" s="366"/>
      <c r="BK203" s="366"/>
      <c r="BL203" s="366"/>
      <c r="BM203" s="366"/>
      <c r="BN203" s="366"/>
      <c r="BO203" s="366"/>
      <c r="BP203" s="366"/>
      <c r="BQ203" s="366"/>
      <c r="BR203" s="366"/>
      <c r="BS203" s="366"/>
      <c r="BT203" s="366"/>
      <c r="BU203" s="366"/>
      <c r="BV203" s="366"/>
      <c r="BW203" s="366"/>
      <c r="BX203" s="366"/>
      <c r="BY203" s="367"/>
      <c r="BZ203" s="367"/>
      <c r="CA203" s="367"/>
      <c r="CB203" s="367"/>
    </row>
    <row r="204" spans="1:80" ht="15" customHeight="1" x14ac:dyDescent="0.2">
      <c r="A204" s="672"/>
      <c r="B204" s="442"/>
      <c r="C204" s="367"/>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c r="AH204" s="366"/>
      <c r="AI204" s="366"/>
      <c r="AJ204" s="366"/>
      <c r="AK204" s="366"/>
      <c r="AL204" s="366"/>
      <c r="AM204" s="366"/>
      <c r="AN204" s="366"/>
      <c r="AO204" s="366"/>
      <c r="AP204" s="366"/>
      <c r="AQ204" s="366"/>
      <c r="AR204" s="366"/>
      <c r="AS204" s="366"/>
      <c r="AT204" s="366"/>
      <c r="AU204" s="366"/>
      <c r="AV204" s="366"/>
      <c r="AW204" s="366"/>
      <c r="AX204" s="366"/>
      <c r="AY204" s="366"/>
      <c r="AZ204" s="366"/>
      <c r="BA204" s="366"/>
      <c r="BB204" s="366"/>
      <c r="BC204" s="366"/>
      <c r="BD204" s="366"/>
      <c r="BE204" s="366"/>
      <c r="BF204" s="366"/>
      <c r="BG204" s="366"/>
      <c r="BH204" s="366"/>
      <c r="BI204" s="366"/>
      <c r="BJ204" s="366"/>
      <c r="BK204" s="366"/>
      <c r="BL204" s="366"/>
      <c r="BM204" s="366"/>
      <c r="BN204" s="366"/>
      <c r="BO204" s="366"/>
      <c r="BP204" s="366"/>
      <c r="BQ204" s="366"/>
      <c r="BR204" s="366"/>
      <c r="BS204" s="366"/>
      <c r="BT204" s="366"/>
      <c r="BU204" s="366"/>
      <c r="BV204" s="366"/>
      <c r="BW204" s="366"/>
      <c r="BX204" s="366"/>
      <c r="BY204" s="367"/>
      <c r="BZ204" s="367"/>
      <c r="CA204" s="367"/>
      <c r="CB204" s="367"/>
    </row>
    <row r="205" spans="1:80" ht="15" customHeight="1" x14ac:dyDescent="0.2">
      <c r="A205" s="728"/>
      <c r="B205" s="445"/>
      <c r="C205" s="367"/>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c r="AH205" s="366"/>
      <c r="AI205" s="366"/>
      <c r="AJ205" s="366"/>
      <c r="AK205" s="366"/>
      <c r="AL205" s="366"/>
      <c r="AM205" s="366"/>
      <c r="AN205" s="366"/>
      <c r="AO205" s="366"/>
      <c r="AP205" s="366"/>
      <c r="AQ205" s="366"/>
      <c r="AR205" s="366"/>
      <c r="AS205" s="366"/>
      <c r="AT205" s="366"/>
      <c r="AU205" s="366"/>
      <c r="AV205" s="366"/>
      <c r="AW205" s="366"/>
      <c r="AX205" s="366"/>
      <c r="AY205" s="366"/>
      <c r="AZ205" s="366"/>
      <c r="BA205" s="366"/>
      <c r="BB205" s="366"/>
      <c r="BC205" s="366"/>
      <c r="BD205" s="366"/>
      <c r="BE205" s="366"/>
      <c r="BF205" s="366"/>
      <c r="BG205" s="366"/>
      <c r="BH205" s="366"/>
      <c r="BI205" s="366"/>
      <c r="BJ205" s="366"/>
      <c r="BK205" s="366"/>
      <c r="BL205" s="366"/>
      <c r="BM205" s="366"/>
      <c r="BN205" s="366"/>
      <c r="BO205" s="366"/>
      <c r="BP205" s="366"/>
      <c r="BQ205" s="366"/>
      <c r="BR205" s="366"/>
      <c r="BS205" s="366"/>
      <c r="BT205" s="366"/>
      <c r="BU205" s="366"/>
      <c r="BV205" s="366"/>
      <c r="BW205" s="366"/>
      <c r="BX205" s="366"/>
      <c r="BY205" s="367"/>
      <c r="BZ205" s="367"/>
      <c r="CA205" s="367"/>
      <c r="CB205" s="367"/>
    </row>
    <row r="206" spans="1:80" ht="15" customHeight="1" x14ac:dyDescent="0.2">
      <c r="A206" s="673"/>
      <c r="B206" s="566"/>
      <c r="C206" s="367"/>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c r="AH206" s="366"/>
      <c r="AI206" s="366"/>
      <c r="AJ206" s="366"/>
      <c r="AK206" s="366"/>
      <c r="AL206" s="366"/>
      <c r="AM206" s="366"/>
      <c r="AN206" s="366"/>
      <c r="AO206" s="366"/>
      <c r="AP206" s="366"/>
      <c r="AQ206" s="366"/>
      <c r="AR206" s="366"/>
      <c r="AS206" s="366"/>
      <c r="AT206" s="366"/>
      <c r="AU206" s="366"/>
      <c r="AV206" s="366"/>
      <c r="AW206" s="366"/>
      <c r="AX206" s="366"/>
      <c r="AY206" s="366"/>
      <c r="AZ206" s="366"/>
      <c r="BA206" s="366"/>
      <c r="BB206" s="366"/>
      <c r="BC206" s="366"/>
      <c r="BD206" s="366"/>
      <c r="BE206" s="366"/>
      <c r="BF206" s="366"/>
      <c r="BG206" s="366"/>
      <c r="BH206" s="366"/>
      <c r="BI206" s="366"/>
      <c r="BJ206" s="366"/>
      <c r="BK206" s="366"/>
      <c r="BL206" s="366"/>
      <c r="BM206" s="366"/>
      <c r="BN206" s="366"/>
      <c r="BO206" s="366"/>
      <c r="BP206" s="366"/>
      <c r="BQ206" s="366"/>
      <c r="BR206" s="366"/>
      <c r="BS206" s="366"/>
      <c r="BT206" s="366"/>
      <c r="BU206" s="366"/>
      <c r="BV206" s="366"/>
      <c r="BW206" s="366"/>
      <c r="BX206" s="366"/>
      <c r="BY206" s="367"/>
      <c r="BZ206" s="367"/>
      <c r="CA206" s="367"/>
      <c r="CB206" s="367"/>
    </row>
    <row r="207" spans="1:80" ht="15" customHeight="1" x14ac:dyDescent="0.2">
      <c r="A207" s="674"/>
      <c r="B207" s="518"/>
      <c r="C207" s="367"/>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c r="AI207" s="366"/>
      <c r="AJ207" s="366"/>
      <c r="AK207" s="366"/>
      <c r="AL207" s="366"/>
      <c r="AM207" s="366"/>
      <c r="AN207" s="366"/>
      <c r="AO207" s="366"/>
      <c r="AP207" s="366"/>
      <c r="AQ207" s="366"/>
      <c r="AR207" s="366"/>
      <c r="AS207" s="366"/>
      <c r="AT207" s="366"/>
      <c r="AU207" s="366"/>
      <c r="AV207" s="366"/>
      <c r="AW207" s="366"/>
      <c r="AX207" s="366"/>
      <c r="AY207" s="366"/>
      <c r="AZ207" s="366"/>
      <c r="BA207" s="366"/>
      <c r="BB207" s="366"/>
      <c r="BC207" s="366"/>
      <c r="BD207" s="366"/>
      <c r="BE207" s="366"/>
      <c r="BF207" s="366"/>
      <c r="BG207" s="366"/>
      <c r="BH207" s="366"/>
      <c r="BI207" s="366"/>
      <c r="BJ207" s="366"/>
      <c r="BK207" s="366"/>
      <c r="BL207" s="366"/>
      <c r="BM207" s="366"/>
      <c r="BN207" s="366"/>
      <c r="BO207" s="366"/>
      <c r="BP207" s="366"/>
      <c r="BQ207" s="366"/>
      <c r="BR207" s="366"/>
      <c r="BS207" s="366"/>
      <c r="BT207" s="366"/>
      <c r="BU207" s="366"/>
      <c r="BV207" s="366"/>
      <c r="BW207" s="366"/>
      <c r="BX207" s="366"/>
      <c r="BY207" s="367"/>
      <c r="BZ207" s="367"/>
      <c r="CA207" s="367"/>
      <c r="CB207" s="367"/>
    </row>
    <row r="208" spans="1:80" ht="15" customHeight="1" x14ac:dyDescent="0.2">
      <c r="A208" s="529"/>
      <c r="B208" s="408"/>
      <c r="C208" s="367"/>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6"/>
      <c r="AJ208" s="366"/>
      <c r="AK208" s="366"/>
      <c r="AL208" s="366"/>
      <c r="AM208" s="366"/>
      <c r="AN208" s="366"/>
      <c r="AO208" s="366"/>
      <c r="AP208" s="366"/>
      <c r="AQ208" s="366"/>
      <c r="AR208" s="366"/>
      <c r="AS208" s="366"/>
      <c r="AT208" s="366"/>
      <c r="AU208" s="366"/>
      <c r="AV208" s="366"/>
      <c r="AW208" s="366"/>
      <c r="AX208" s="366"/>
      <c r="AY208" s="366"/>
      <c r="AZ208" s="366"/>
      <c r="BA208" s="366"/>
      <c r="BB208" s="366"/>
      <c r="BC208" s="366"/>
      <c r="BD208" s="366"/>
      <c r="BE208" s="366"/>
      <c r="BF208" s="366"/>
      <c r="BG208" s="366"/>
      <c r="BH208" s="366"/>
      <c r="BI208" s="366"/>
      <c r="BJ208" s="366"/>
      <c r="BK208" s="366"/>
      <c r="BL208" s="366"/>
      <c r="BM208" s="366"/>
      <c r="BN208" s="366"/>
      <c r="BO208" s="366"/>
      <c r="BP208" s="366"/>
      <c r="BQ208" s="366"/>
      <c r="BR208" s="366"/>
      <c r="BS208" s="366"/>
      <c r="BT208" s="366"/>
      <c r="BU208" s="366"/>
      <c r="BV208" s="366"/>
      <c r="BW208" s="366"/>
      <c r="BX208" s="366"/>
      <c r="BY208" s="367"/>
      <c r="BZ208" s="367"/>
      <c r="CA208" s="367"/>
      <c r="CB208" s="367"/>
    </row>
    <row r="209" spans="1:80" ht="15" customHeight="1" x14ac:dyDescent="0.2">
      <c r="A209" s="529"/>
      <c r="B209" s="408"/>
      <c r="C209" s="367"/>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c r="AH209" s="366"/>
      <c r="AI209" s="366"/>
      <c r="AJ209" s="366"/>
      <c r="AK209" s="366"/>
      <c r="AL209" s="366"/>
      <c r="AM209" s="366"/>
      <c r="AN209" s="366"/>
      <c r="AO209" s="366"/>
      <c r="AP209" s="366"/>
      <c r="AQ209" s="366"/>
      <c r="AR209" s="366"/>
      <c r="AS209" s="366"/>
      <c r="AT209" s="366"/>
      <c r="AU209" s="366"/>
      <c r="AV209" s="366"/>
      <c r="AW209" s="366"/>
      <c r="AX209" s="366"/>
      <c r="AY209" s="366"/>
      <c r="AZ209" s="366"/>
      <c r="BA209" s="366"/>
      <c r="BB209" s="366"/>
      <c r="BC209" s="366"/>
      <c r="BD209" s="366"/>
      <c r="BE209" s="366"/>
      <c r="BF209" s="366"/>
      <c r="BG209" s="366"/>
      <c r="BH209" s="366"/>
      <c r="BI209" s="366"/>
      <c r="BJ209" s="366"/>
      <c r="BK209" s="366"/>
      <c r="BL209" s="366"/>
      <c r="BM209" s="366"/>
      <c r="BN209" s="366"/>
      <c r="BO209" s="366"/>
      <c r="BP209" s="366"/>
      <c r="BQ209" s="366"/>
      <c r="BR209" s="366"/>
      <c r="BS209" s="366"/>
      <c r="BT209" s="366"/>
      <c r="BU209" s="366"/>
      <c r="BV209" s="366"/>
      <c r="BW209" s="366"/>
      <c r="BX209" s="366"/>
      <c r="BY209" s="367"/>
      <c r="BZ209" s="367"/>
      <c r="CA209" s="367"/>
      <c r="CB209" s="367"/>
    </row>
    <row r="210" spans="1:80" ht="15" customHeight="1" x14ac:dyDescent="0.2">
      <c r="A210" s="675"/>
      <c r="B210" s="408"/>
      <c r="C210" s="367"/>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c r="AE210" s="366"/>
      <c r="AF210" s="366"/>
      <c r="AG210" s="366"/>
      <c r="AH210" s="366"/>
      <c r="AI210" s="366"/>
      <c r="AJ210" s="366"/>
      <c r="AK210" s="366"/>
      <c r="AL210" s="366"/>
      <c r="AM210" s="366"/>
      <c r="AN210" s="366"/>
      <c r="AO210" s="366"/>
      <c r="AP210" s="366"/>
      <c r="AQ210" s="366"/>
      <c r="AR210" s="366"/>
      <c r="AS210" s="366"/>
      <c r="AT210" s="366"/>
      <c r="AU210" s="366"/>
      <c r="AV210" s="366"/>
      <c r="AW210" s="366"/>
      <c r="AX210" s="366"/>
      <c r="AY210" s="366"/>
      <c r="AZ210" s="366"/>
      <c r="BA210" s="366"/>
      <c r="BB210" s="366"/>
      <c r="BC210" s="366"/>
      <c r="BD210" s="366"/>
      <c r="BE210" s="366"/>
      <c r="BF210" s="366"/>
      <c r="BG210" s="366"/>
      <c r="BH210" s="366"/>
      <c r="BI210" s="366"/>
      <c r="BJ210" s="366"/>
      <c r="BK210" s="366"/>
      <c r="BL210" s="366"/>
      <c r="BM210" s="366"/>
      <c r="BN210" s="366"/>
      <c r="BO210" s="366"/>
      <c r="BP210" s="366"/>
      <c r="BQ210" s="366"/>
      <c r="BR210" s="366"/>
      <c r="BS210" s="366"/>
      <c r="BT210" s="366"/>
      <c r="BU210" s="366"/>
      <c r="BV210" s="366"/>
      <c r="BW210" s="366"/>
      <c r="BX210" s="366"/>
      <c r="BY210" s="367"/>
      <c r="BZ210" s="367"/>
      <c r="CA210" s="367"/>
      <c r="CB210" s="367"/>
    </row>
    <row r="211" spans="1:80" ht="21.75" customHeight="1" x14ac:dyDescent="0.2">
      <c r="A211" s="529"/>
      <c r="B211" s="408"/>
      <c r="C211" s="367"/>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c r="AE211" s="366"/>
      <c r="AF211" s="366"/>
      <c r="AG211" s="366"/>
      <c r="AH211" s="366"/>
      <c r="AI211" s="366"/>
      <c r="AJ211" s="366"/>
      <c r="AK211" s="366"/>
      <c r="AL211" s="366"/>
      <c r="AM211" s="366"/>
      <c r="AN211" s="366"/>
      <c r="AO211" s="366"/>
      <c r="AP211" s="366"/>
      <c r="AQ211" s="366"/>
      <c r="AR211" s="366"/>
      <c r="AS211" s="366"/>
      <c r="AT211" s="366"/>
      <c r="AU211" s="366"/>
      <c r="AV211" s="366"/>
      <c r="AW211" s="366"/>
      <c r="AX211" s="366"/>
      <c r="AY211" s="366"/>
      <c r="AZ211" s="366"/>
      <c r="BA211" s="366"/>
      <c r="BB211" s="366"/>
      <c r="BC211" s="366"/>
      <c r="BD211" s="366"/>
      <c r="BE211" s="366"/>
      <c r="BF211" s="366"/>
      <c r="BG211" s="366"/>
      <c r="BH211" s="366"/>
      <c r="BI211" s="366"/>
      <c r="BJ211" s="366"/>
      <c r="BK211" s="366"/>
      <c r="BL211" s="366"/>
      <c r="BM211" s="366"/>
      <c r="BN211" s="366"/>
      <c r="BO211" s="366"/>
      <c r="BP211" s="366"/>
      <c r="BQ211" s="366"/>
      <c r="BR211" s="366"/>
      <c r="BS211" s="366"/>
      <c r="BT211" s="366"/>
      <c r="BU211" s="366"/>
      <c r="BV211" s="366"/>
      <c r="BW211" s="366"/>
      <c r="BX211" s="366"/>
      <c r="BY211" s="367"/>
      <c r="BZ211" s="367"/>
      <c r="CA211" s="367"/>
      <c r="CB211" s="367"/>
    </row>
    <row r="212" spans="1:80" ht="15" customHeight="1" x14ac:dyDescent="0.2">
      <c r="A212" s="529"/>
      <c r="B212" s="408"/>
      <c r="C212" s="367"/>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c r="AE212" s="366"/>
      <c r="AF212" s="366"/>
      <c r="AG212" s="366"/>
      <c r="AH212" s="366"/>
      <c r="AI212" s="366"/>
      <c r="AJ212" s="366"/>
      <c r="AK212" s="366"/>
      <c r="AL212" s="366"/>
      <c r="AM212" s="366"/>
      <c r="AN212" s="366"/>
      <c r="AO212" s="366"/>
      <c r="AP212" s="366"/>
      <c r="AQ212" s="366"/>
      <c r="AR212" s="366"/>
      <c r="AS212" s="366"/>
      <c r="AT212" s="366"/>
      <c r="AU212" s="366"/>
      <c r="AV212" s="366"/>
      <c r="AW212" s="366"/>
      <c r="AX212" s="366"/>
      <c r="AY212" s="366"/>
      <c r="AZ212" s="366"/>
      <c r="BA212" s="366"/>
      <c r="BB212" s="366"/>
      <c r="BC212" s="366"/>
      <c r="BD212" s="366"/>
      <c r="BE212" s="366"/>
      <c r="BF212" s="366"/>
      <c r="BG212" s="366"/>
      <c r="BH212" s="366"/>
      <c r="BI212" s="366"/>
      <c r="BJ212" s="366"/>
      <c r="BK212" s="366"/>
      <c r="BL212" s="366"/>
      <c r="BM212" s="366"/>
      <c r="BN212" s="366"/>
      <c r="BO212" s="366"/>
      <c r="BP212" s="366"/>
      <c r="BQ212" s="366"/>
      <c r="BR212" s="366"/>
      <c r="BS212" s="366"/>
      <c r="BT212" s="366"/>
      <c r="BU212" s="366"/>
      <c r="BV212" s="366"/>
      <c r="BW212" s="366"/>
      <c r="BX212" s="366"/>
      <c r="BY212" s="367"/>
      <c r="BZ212" s="367"/>
      <c r="CA212" s="367"/>
      <c r="CB212" s="367"/>
    </row>
    <row r="213" spans="1:80" ht="15" customHeight="1" x14ac:dyDescent="0.2">
      <c r="A213" s="529"/>
      <c r="B213" s="408"/>
      <c r="C213" s="367"/>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c r="AE213" s="366"/>
      <c r="AF213" s="366"/>
      <c r="AG213" s="366"/>
      <c r="AH213" s="366"/>
      <c r="AI213" s="366"/>
      <c r="AJ213" s="366"/>
      <c r="AK213" s="366"/>
      <c r="AL213" s="366"/>
      <c r="AM213" s="366"/>
      <c r="AN213" s="366"/>
      <c r="AO213" s="366"/>
      <c r="AP213" s="366"/>
      <c r="AQ213" s="366"/>
      <c r="AR213" s="366"/>
      <c r="AS213" s="366"/>
      <c r="AT213" s="366"/>
      <c r="AU213" s="366"/>
      <c r="AV213" s="366"/>
      <c r="AW213" s="366"/>
      <c r="AX213" s="366"/>
      <c r="AY213" s="366"/>
      <c r="AZ213" s="366"/>
      <c r="BA213" s="366"/>
      <c r="BB213" s="366"/>
      <c r="BC213" s="366"/>
      <c r="BD213" s="366"/>
      <c r="BE213" s="366"/>
      <c r="BF213" s="366"/>
      <c r="BG213" s="366"/>
      <c r="BH213" s="366"/>
      <c r="BI213" s="366"/>
      <c r="BJ213" s="366"/>
      <c r="BK213" s="366"/>
      <c r="BL213" s="366"/>
      <c r="BM213" s="366"/>
      <c r="BN213" s="366"/>
      <c r="BO213" s="366"/>
      <c r="BP213" s="366"/>
      <c r="BQ213" s="366"/>
      <c r="BR213" s="366"/>
      <c r="BS213" s="366"/>
      <c r="BT213" s="366"/>
      <c r="BU213" s="366"/>
      <c r="BV213" s="366"/>
      <c r="BW213" s="366"/>
      <c r="BX213" s="366"/>
      <c r="BY213" s="367"/>
      <c r="BZ213" s="367"/>
      <c r="CA213" s="367"/>
      <c r="CB213" s="367"/>
    </row>
    <row r="214" spans="1:80" ht="15" customHeight="1" x14ac:dyDescent="0.2">
      <c r="A214" s="529"/>
      <c r="B214" s="408"/>
      <c r="C214" s="367"/>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c r="AE214" s="366"/>
      <c r="AF214" s="366"/>
      <c r="AG214" s="366"/>
      <c r="AH214" s="366"/>
      <c r="AI214" s="366"/>
      <c r="AJ214" s="366"/>
      <c r="AK214" s="366"/>
      <c r="AL214" s="366"/>
      <c r="AM214" s="366"/>
      <c r="AN214" s="366"/>
      <c r="AO214" s="366"/>
      <c r="AP214" s="366"/>
      <c r="AQ214" s="366"/>
      <c r="AR214" s="366"/>
      <c r="AS214" s="366"/>
      <c r="AT214" s="366"/>
      <c r="AU214" s="366"/>
      <c r="AV214" s="366"/>
      <c r="AW214" s="366"/>
      <c r="AX214" s="366"/>
      <c r="AY214" s="366"/>
      <c r="AZ214" s="366"/>
      <c r="BA214" s="366"/>
      <c r="BB214" s="366"/>
      <c r="BC214" s="366"/>
      <c r="BD214" s="366"/>
      <c r="BE214" s="366"/>
      <c r="BF214" s="366"/>
      <c r="BG214" s="366"/>
      <c r="BH214" s="366"/>
      <c r="BI214" s="366"/>
      <c r="BJ214" s="366"/>
      <c r="BK214" s="366"/>
      <c r="BL214" s="366"/>
      <c r="BM214" s="366"/>
      <c r="BN214" s="366"/>
      <c r="BO214" s="366"/>
      <c r="BP214" s="366"/>
      <c r="BQ214" s="366"/>
      <c r="BR214" s="366"/>
      <c r="BS214" s="366"/>
      <c r="BT214" s="366"/>
      <c r="BU214" s="366"/>
      <c r="BV214" s="366"/>
      <c r="BW214" s="366"/>
      <c r="BX214" s="366"/>
      <c r="BY214" s="367"/>
      <c r="BZ214" s="367"/>
      <c r="CA214" s="367"/>
      <c r="CB214" s="367"/>
    </row>
    <row r="215" spans="1:80" ht="23.25" customHeight="1" x14ac:dyDescent="0.2">
      <c r="A215" s="676"/>
      <c r="B215" s="408"/>
      <c r="C215" s="367"/>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c r="AE215" s="366"/>
      <c r="AF215" s="366"/>
      <c r="AG215" s="366"/>
      <c r="AH215" s="366"/>
      <c r="AI215" s="366"/>
      <c r="AJ215" s="366"/>
      <c r="AK215" s="366"/>
      <c r="AL215" s="366"/>
      <c r="AM215" s="366"/>
      <c r="AN215" s="366"/>
      <c r="AO215" s="366"/>
      <c r="AP215" s="366"/>
      <c r="AQ215" s="366"/>
      <c r="AR215" s="366"/>
      <c r="AS215" s="366"/>
      <c r="AT215" s="366"/>
      <c r="AU215" s="366"/>
      <c r="AV215" s="366"/>
      <c r="AW215" s="366"/>
      <c r="AX215" s="366"/>
      <c r="AY215" s="366"/>
      <c r="AZ215" s="366"/>
      <c r="BA215" s="366"/>
      <c r="BB215" s="366"/>
      <c r="BC215" s="366"/>
      <c r="BD215" s="366"/>
      <c r="BE215" s="366"/>
      <c r="BF215" s="366"/>
      <c r="BG215" s="366"/>
      <c r="BH215" s="366"/>
      <c r="BI215" s="366"/>
      <c r="BJ215" s="366"/>
      <c r="BK215" s="366"/>
      <c r="BL215" s="366"/>
      <c r="BM215" s="366"/>
      <c r="BN215" s="366"/>
      <c r="BO215" s="366"/>
      <c r="BP215" s="366"/>
      <c r="BQ215" s="366"/>
      <c r="BR215" s="366"/>
      <c r="BS215" s="366"/>
      <c r="BT215" s="366"/>
      <c r="BU215" s="366"/>
      <c r="BV215" s="366"/>
      <c r="BW215" s="366"/>
      <c r="BX215" s="366"/>
      <c r="BY215" s="367"/>
      <c r="BZ215" s="367"/>
      <c r="CA215" s="367"/>
      <c r="CB215" s="367"/>
    </row>
    <row r="216" spans="1:80" ht="15" customHeight="1" x14ac:dyDescent="0.2">
      <c r="A216" s="675"/>
      <c r="B216" s="408"/>
      <c r="C216" s="367"/>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c r="AE216" s="366"/>
      <c r="AF216" s="366"/>
      <c r="AG216" s="366"/>
      <c r="AH216" s="366"/>
      <c r="AI216" s="366"/>
      <c r="AJ216" s="366"/>
      <c r="AK216" s="366"/>
      <c r="AL216" s="366"/>
      <c r="AM216" s="366"/>
      <c r="AN216" s="366"/>
      <c r="AO216" s="366"/>
      <c r="AP216" s="366"/>
      <c r="AQ216" s="366"/>
      <c r="AR216" s="366"/>
      <c r="AS216" s="366"/>
      <c r="AT216" s="366"/>
      <c r="AU216" s="366"/>
      <c r="AV216" s="366"/>
      <c r="AW216" s="366"/>
      <c r="AX216" s="366"/>
      <c r="AY216" s="366"/>
      <c r="AZ216" s="366"/>
      <c r="BA216" s="366"/>
      <c r="BB216" s="366"/>
      <c r="BC216" s="366"/>
      <c r="BD216" s="366"/>
      <c r="BE216" s="366"/>
      <c r="BF216" s="366"/>
      <c r="BG216" s="366"/>
      <c r="BH216" s="366"/>
      <c r="BI216" s="366"/>
      <c r="BJ216" s="366"/>
      <c r="BK216" s="366"/>
      <c r="BL216" s="366"/>
      <c r="BM216" s="366"/>
      <c r="BN216" s="366"/>
      <c r="BO216" s="366"/>
      <c r="BP216" s="366"/>
      <c r="BQ216" s="366"/>
      <c r="BR216" s="366"/>
      <c r="BS216" s="366"/>
      <c r="BT216" s="366"/>
      <c r="BU216" s="366"/>
      <c r="BV216" s="366"/>
      <c r="BW216" s="366"/>
      <c r="BX216" s="366"/>
      <c r="BY216" s="367"/>
      <c r="BZ216" s="367"/>
      <c r="CA216" s="367"/>
      <c r="CB216" s="367"/>
    </row>
    <row r="217" spans="1:80" ht="15" customHeight="1" x14ac:dyDescent="0.2">
      <c r="A217" s="675"/>
      <c r="B217" s="408"/>
      <c r="C217" s="367"/>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c r="AE217" s="366"/>
      <c r="AF217" s="366"/>
      <c r="AG217" s="366"/>
      <c r="AH217" s="366"/>
      <c r="AI217" s="366"/>
      <c r="AJ217" s="366"/>
      <c r="AK217" s="366"/>
      <c r="AL217" s="366"/>
      <c r="AM217" s="366"/>
      <c r="AN217" s="366"/>
      <c r="AO217" s="366"/>
      <c r="AP217" s="366"/>
      <c r="AQ217" s="366"/>
      <c r="AR217" s="366"/>
      <c r="AS217" s="366"/>
      <c r="AT217" s="366"/>
      <c r="AU217" s="366"/>
      <c r="AV217" s="366"/>
      <c r="AW217" s="366"/>
      <c r="AX217" s="366"/>
      <c r="AY217" s="366"/>
      <c r="AZ217" s="366"/>
      <c r="BA217" s="366"/>
      <c r="BB217" s="366"/>
      <c r="BC217" s="366"/>
      <c r="BD217" s="366"/>
      <c r="BE217" s="366"/>
      <c r="BF217" s="366"/>
      <c r="BG217" s="366"/>
      <c r="BH217" s="366"/>
      <c r="BI217" s="366"/>
      <c r="BJ217" s="366"/>
      <c r="BK217" s="366"/>
      <c r="BL217" s="366"/>
      <c r="BM217" s="366"/>
      <c r="BN217" s="366"/>
      <c r="BO217" s="366"/>
      <c r="BP217" s="366"/>
      <c r="BQ217" s="366"/>
      <c r="BR217" s="366"/>
      <c r="BS217" s="366"/>
      <c r="BT217" s="366"/>
      <c r="BU217" s="366"/>
      <c r="BV217" s="366"/>
      <c r="BW217" s="366"/>
      <c r="BX217" s="366"/>
      <c r="BY217" s="367"/>
      <c r="BZ217" s="367"/>
      <c r="CA217" s="367"/>
      <c r="CB217" s="367"/>
    </row>
    <row r="218" spans="1:80" ht="15" customHeight="1" x14ac:dyDescent="0.2">
      <c r="A218" s="529"/>
      <c r="B218" s="408"/>
      <c r="C218" s="367"/>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c r="AE218" s="366"/>
      <c r="AF218" s="366"/>
      <c r="AG218" s="366"/>
      <c r="AH218" s="366"/>
      <c r="AI218" s="366"/>
      <c r="AJ218" s="366"/>
      <c r="AK218" s="366"/>
      <c r="AL218" s="366"/>
      <c r="AM218" s="366"/>
      <c r="AN218" s="366"/>
      <c r="AO218" s="366"/>
      <c r="AP218" s="366"/>
      <c r="AQ218" s="366"/>
      <c r="AR218" s="366"/>
      <c r="AS218" s="366"/>
      <c r="AT218" s="366"/>
      <c r="AU218" s="366"/>
      <c r="AV218" s="366"/>
      <c r="AW218" s="366"/>
      <c r="AX218" s="366"/>
      <c r="AY218" s="366"/>
      <c r="AZ218" s="366"/>
      <c r="BA218" s="366"/>
      <c r="BB218" s="366"/>
      <c r="BC218" s="366"/>
      <c r="BD218" s="366"/>
      <c r="BE218" s="366"/>
      <c r="BF218" s="366"/>
      <c r="BG218" s="366"/>
      <c r="BH218" s="366"/>
      <c r="BI218" s="366"/>
      <c r="BJ218" s="366"/>
      <c r="BK218" s="366"/>
      <c r="BL218" s="366"/>
      <c r="BM218" s="366"/>
      <c r="BN218" s="366"/>
      <c r="BO218" s="366"/>
      <c r="BP218" s="366"/>
      <c r="BQ218" s="366"/>
      <c r="BR218" s="366"/>
      <c r="BS218" s="366"/>
      <c r="BT218" s="366"/>
      <c r="BU218" s="366"/>
      <c r="BV218" s="366"/>
      <c r="BW218" s="366"/>
      <c r="BX218" s="366"/>
      <c r="BY218" s="367"/>
      <c r="BZ218" s="367"/>
      <c r="CA218" s="367"/>
      <c r="CB218" s="367"/>
    </row>
    <row r="219" spans="1:80" ht="15" customHeight="1" x14ac:dyDescent="0.2">
      <c r="A219" s="676"/>
      <c r="B219" s="408"/>
      <c r="C219" s="367"/>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c r="AE219" s="366"/>
      <c r="AF219" s="366"/>
      <c r="AG219" s="366"/>
      <c r="AH219" s="366"/>
      <c r="AI219" s="366"/>
      <c r="AJ219" s="366"/>
      <c r="AK219" s="366"/>
      <c r="AL219" s="366"/>
      <c r="AM219" s="366"/>
      <c r="AN219" s="366"/>
      <c r="AO219" s="366"/>
      <c r="AP219" s="366"/>
      <c r="AQ219" s="366"/>
      <c r="AR219" s="366"/>
      <c r="AS219" s="366"/>
      <c r="AT219" s="366"/>
      <c r="AU219" s="366"/>
      <c r="AV219" s="366"/>
      <c r="AW219" s="366"/>
      <c r="AX219" s="366"/>
      <c r="AY219" s="366"/>
      <c r="AZ219" s="366"/>
      <c r="BA219" s="366"/>
      <c r="BB219" s="366"/>
      <c r="BC219" s="366"/>
      <c r="BD219" s="366"/>
      <c r="BE219" s="366"/>
      <c r="BF219" s="366"/>
      <c r="BG219" s="366"/>
      <c r="BH219" s="366"/>
      <c r="BI219" s="366"/>
      <c r="BJ219" s="366"/>
      <c r="BK219" s="366"/>
      <c r="BL219" s="366"/>
      <c r="BM219" s="366"/>
      <c r="BN219" s="366"/>
      <c r="BO219" s="366"/>
      <c r="BP219" s="366"/>
      <c r="BQ219" s="366"/>
      <c r="BR219" s="366"/>
      <c r="BS219" s="366"/>
      <c r="BT219" s="366"/>
      <c r="BU219" s="366"/>
      <c r="BV219" s="366"/>
      <c r="BW219" s="366"/>
      <c r="BX219" s="366"/>
      <c r="BY219" s="367"/>
      <c r="BZ219" s="367"/>
      <c r="CA219" s="367"/>
      <c r="CB219" s="367"/>
    </row>
    <row r="220" spans="1:80" ht="15" customHeight="1" x14ac:dyDescent="0.2">
      <c r="A220" s="675"/>
      <c r="B220" s="408"/>
      <c r="C220" s="367"/>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c r="AE220" s="366"/>
      <c r="AF220" s="366"/>
      <c r="AG220" s="366"/>
      <c r="AH220" s="366"/>
      <c r="AI220" s="366"/>
      <c r="AJ220" s="366"/>
      <c r="AK220" s="366"/>
      <c r="AL220" s="366"/>
      <c r="AM220" s="366"/>
      <c r="AN220" s="366"/>
      <c r="AO220" s="366"/>
      <c r="AP220" s="366"/>
      <c r="AQ220" s="366"/>
      <c r="AR220" s="366"/>
      <c r="AS220" s="366"/>
      <c r="AT220" s="366"/>
      <c r="AU220" s="366"/>
      <c r="AV220" s="366"/>
      <c r="AW220" s="366"/>
      <c r="AX220" s="366"/>
      <c r="AY220" s="366"/>
      <c r="AZ220" s="366"/>
      <c r="BA220" s="366"/>
      <c r="BB220" s="366"/>
      <c r="BC220" s="366"/>
      <c r="BD220" s="366"/>
      <c r="BE220" s="366"/>
      <c r="BF220" s="366"/>
      <c r="BG220" s="366"/>
      <c r="BH220" s="366"/>
      <c r="BI220" s="366"/>
      <c r="BJ220" s="366"/>
      <c r="BK220" s="366"/>
      <c r="BL220" s="366"/>
      <c r="BM220" s="366"/>
      <c r="BN220" s="366"/>
      <c r="BO220" s="366"/>
      <c r="BP220" s="366"/>
      <c r="BQ220" s="366"/>
      <c r="BR220" s="366"/>
      <c r="BS220" s="366"/>
      <c r="BT220" s="366"/>
      <c r="BU220" s="366"/>
      <c r="BV220" s="366"/>
      <c r="BW220" s="366"/>
      <c r="BX220" s="366"/>
      <c r="BY220" s="367"/>
      <c r="BZ220" s="367"/>
      <c r="CA220" s="367"/>
      <c r="CB220" s="367"/>
    </row>
    <row r="221" spans="1:80" ht="15" customHeight="1" x14ac:dyDescent="0.2">
      <c r="A221" s="676"/>
      <c r="B221" s="408"/>
      <c r="C221" s="367"/>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c r="AH221" s="366"/>
      <c r="AI221" s="366"/>
      <c r="AJ221" s="366"/>
      <c r="AK221" s="366"/>
      <c r="AL221" s="366"/>
      <c r="AM221" s="366"/>
      <c r="AN221" s="366"/>
      <c r="AO221" s="366"/>
      <c r="AP221" s="366"/>
      <c r="AQ221" s="366"/>
      <c r="AR221" s="366"/>
      <c r="AS221" s="366"/>
      <c r="AT221" s="366"/>
      <c r="AU221" s="366"/>
      <c r="AV221" s="366"/>
      <c r="AW221" s="366"/>
      <c r="AX221" s="366"/>
      <c r="AY221" s="366"/>
      <c r="AZ221" s="366"/>
      <c r="BA221" s="366"/>
      <c r="BB221" s="366"/>
      <c r="BC221" s="366"/>
      <c r="BD221" s="366"/>
      <c r="BE221" s="366"/>
      <c r="BF221" s="366"/>
      <c r="BG221" s="366"/>
      <c r="BH221" s="366"/>
      <c r="BI221" s="366"/>
      <c r="BJ221" s="366"/>
      <c r="BK221" s="366"/>
      <c r="BL221" s="366"/>
      <c r="BM221" s="366"/>
      <c r="BN221" s="366"/>
      <c r="BO221" s="366"/>
      <c r="BP221" s="366"/>
      <c r="BQ221" s="366"/>
      <c r="BR221" s="366"/>
      <c r="BS221" s="366"/>
      <c r="BT221" s="366"/>
      <c r="BU221" s="366"/>
      <c r="BV221" s="366"/>
      <c r="BW221" s="366"/>
      <c r="BX221" s="366"/>
      <c r="BY221" s="367"/>
      <c r="BZ221" s="367"/>
      <c r="CA221" s="367"/>
      <c r="CB221" s="367"/>
    </row>
    <row r="222" spans="1:80" ht="15" customHeight="1" x14ac:dyDescent="0.2">
      <c r="A222" s="677"/>
      <c r="B222" s="408"/>
      <c r="C222" s="367"/>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c r="AE222" s="366"/>
      <c r="AF222" s="366"/>
      <c r="AG222" s="366"/>
      <c r="AH222" s="366"/>
      <c r="AI222" s="366"/>
      <c r="AJ222" s="366"/>
      <c r="AK222" s="366"/>
      <c r="AL222" s="366"/>
      <c r="AM222" s="366"/>
      <c r="AN222" s="366"/>
      <c r="AO222" s="366"/>
      <c r="AP222" s="366"/>
      <c r="AQ222" s="366"/>
      <c r="AR222" s="366"/>
      <c r="AS222" s="366"/>
      <c r="AT222" s="366"/>
      <c r="AU222" s="366"/>
      <c r="AV222" s="366"/>
      <c r="AW222" s="366"/>
      <c r="AX222" s="366"/>
      <c r="AY222" s="366"/>
      <c r="AZ222" s="366"/>
      <c r="BA222" s="366"/>
      <c r="BB222" s="366"/>
      <c r="BC222" s="366"/>
      <c r="BD222" s="366"/>
      <c r="BE222" s="366"/>
      <c r="BF222" s="366"/>
      <c r="BG222" s="366"/>
      <c r="BH222" s="366"/>
      <c r="BI222" s="366"/>
      <c r="BJ222" s="366"/>
      <c r="BK222" s="366"/>
      <c r="BL222" s="366"/>
      <c r="BM222" s="366"/>
      <c r="BN222" s="366"/>
      <c r="BO222" s="366"/>
      <c r="BP222" s="366"/>
      <c r="BQ222" s="366"/>
      <c r="BR222" s="366"/>
      <c r="BS222" s="366"/>
      <c r="BT222" s="366"/>
      <c r="BU222" s="366"/>
      <c r="BV222" s="366"/>
      <c r="BW222" s="366"/>
      <c r="BX222" s="366"/>
      <c r="BY222" s="367"/>
      <c r="BZ222" s="367"/>
      <c r="CA222" s="367"/>
      <c r="CB222" s="367"/>
    </row>
    <row r="223" spans="1:80" ht="14.25" x14ac:dyDescent="0.2">
      <c r="A223" s="529"/>
      <c r="B223" s="408"/>
      <c r="C223" s="367"/>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c r="AE223" s="366"/>
      <c r="AF223" s="366"/>
      <c r="AG223" s="366"/>
      <c r="AH223" s="366"/>
      <c r="AI223" s="366"/>
      <c r="AJ223" s="366"/>
      <c r="AK223" s="366"/>
      <c r="AL223" s="366"/>
      <c r="AM223" s="366"/>
      <c r="AN223" s="366"/>
      <c r="AO223" s="366"/>
      <c r="AP223" s="366"/>
      <c r="AQ223" s="366"/>
      <c r="AR223" s="366"/>
      <c r="AS223" s="366"/>
      <c r="AT223" s="366"/>
      <c r="AU223" s="366"/>
      <c r="AV223" s="366"/>
      <c r="AW223" s="366"/>
      <c r="AX223" s="366"/>
      <c r="AY223" s="366"/>
      <c r="AZ223" s="366"/>
      <c r="BA223" s="366"/>
      <c r="BB223" s="366"/>
      <c r="BC223" s="366"/>
      <c r="BD223" s="366"/>
      <c r="BE223" s="366"/>
      <c r="BF223" s="366"/>
      <c r="BG223" s="366"/>
      <c r="BH223" s="366"/>
      <c r="BI223" s="366"/>
      <c r="BJ223" s="366"/>
      <c r="BK223" s="366"/>
      <c r="BL223" s="366"/>
      <c r="BM223" s="366"/>
      <c r="BN223" s="366"/>
      <c r="BO223" s="366"/>
      <c r="BP223" s="366"/>
      <c r="BQ223" s="366"/>
      <c r="BR223" s="366"/>
      <c r="BS223" s="366"/>
      <c r="BT223" s="366"/>
      <c r="BU223" s="366"/>
      <c r="BV223" s="366"/>
      <c r="BW223" s="366"/>
      <c r="BX223" s="366"/>
      <c r="BY223" s="367"/>
      <c r="BZ223" s="367"/>
      <c r="CA223" s="367"/>
      <c r="CB223" s="367"/>
    </row>
    <row r="224" spans="1:80" ht="14.25" x14ac:dyDescent="0.2">
      <c r="A224" s="675"/>
      <c r="B224" s="408"/>
      <c r="C224" s="367"/>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c r="AE224" s="366"/>
      <c r="AF224" s="366"/>
      <c r="AG224" s="366"/>
      <c r="AH224" s="366"/>
      <c r="AI224" s="366"/>
      <c r="AJ224" s="366"/>
      <c r="AK224" s="366"/>
      <c r="AL224" s="366"/>
      <c r="AM224" s="366"/>
      <c r="AN224" s="366"/>
      <c r="AO224" s="366"/>
      <c r="AP224" s="366"/>
      <c r="AQ224" s="366"/>
      <c r="AR224" s="366"/>
      <c r="AS224" s="366"/>
      <c r="AT224" s="366"/>
      <c r="AU224" s="366"/>
      <c r="AV224" s="366"/>
      <c r="AW224" s="366"/>
      <c r="AX224" s="366"/>
      <c r="AY224" s="366"/>
      <c r="AZ224" s="366"/>
      <c r="BA224" s="366"/>
      <c r="BB224" s="366"/>
      <c r="BC224" s="366"/>
      <c r="BD224" s="366"/>
      <c r="BE224" s="366"/>
      <c r="BF224" s="366"/>
      <c r="BG224" s="366"/>
      <c r="BH224" s="366"/>
      <c r="BI224" s="366"/>
      <c r="BJ224" s="366"/>
      <c r="BK224" s="366"/>
      <c r="BL224" s="366"/>
      <c r="BM224" s="366"/>
      <c r="BN224" s="366"/>
      <c r="BO224" s="366"/>
      <c r="BP224" s="366"/>
      <c r="BQ224" s="366"/>
      <c r="BR224" s="366"/>
      <c r="BS224" s="366"/>
      <c r="BT224" s="366"/>
      <c r="BU224" s="366"/>
      <c r="BV224" s="366"/>
      <c r="BW224" s="366"/>
      <c r="BX224" s="366"/>
      <c r="BY224" s="367"/>
      <c r="BZ224" s="367"/>
      <c r="CA224" s="367"/>
      <c r="CB224" s="367"/>
    </row>
    <row r="225" spans="1:80" ht="14.25" x14ac:dyDescent="0.2">
      <c r="A225" s="529"/>
      <c r="B225" s="408"/>
      <c r="C225" s="367"/>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c r="AE225" s="366"/>
      <c r="AF225" s="366"/>
      <c r="AG225" s="366"/>
      <c r="AH225" s="366"/>
      <c r="AI225" s="366"/>
      <c r="AJ225" s="366"/>
      <c r="AK225" s="366"/>
      <c r="AL225" s="366"/>
      <c r="AM225" s="366"/>
      <c r="AN225" s="366"/>
      <c r="AO225" s="366"/>
      <c r="AP225" s="366"/>
      <c r="AQ225" s="366"/>
      <c r="AR225" s="366"/>
      <c r="AS225" s="366"/>
      <c r="AT225" s="366"/>
      <c r="AU225" s="366"/>
      <c r="AV225" s="366"/>
      <c r="AW225" s="366"/>
      <c r="AX225" s="366"/>
      <c r="AY225" s="366"/>
      <c r="AZ225" s="366"/>
      <c r="BA225" s="366"/>
      <c r="BB225" s="366"/>
      <c r="BC225" s="366"/>
      <c r="BD225" s="366"/>
      <c r="BE225" s="366"/>
      <c r="BF225" s="366"/>
      <c r="BG225" s="366"/>
      <c r="BH225" s="366"/>
      <c r="BI225" s="366"/>
      <c r="BJ225" s="366"/>
      <c r="BK225" s="366"/>
      <c r="BL225" s="366"/>
      <c r="BM225" s="366"/>
      <c r="BN225" s="366"/>
      <c r="BO225" s="366"/>
      <c r="BP225" s="366"/>
      <c r="BQ225" s="366"/>
      <c r="BR225" s="366"/>
      <c r="BS225" s="366"/>
      <c r="BT225" s="366"/>
      <c r="BU225" s="366"/>
      <c r="BV225" s="366"/>
      <c r="BW225" s="366"/>
      <c r="BX225" s="366"/>
      <c r="BY225" s="367"/>
      <c r="BZ225" s="367"/>
      <c r="CA225" s="367"/>
      <c r="CB225" s="367"/>
    </row>
    <row r="226" spans="1:80" ht="14.25" x14ac:dyDescent="0.2">
      <c r="A226" s="675"/>
      <c r="B226" s="408"/>
      <c r="C226" s="367"/>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c r="AE226" s="366"/>
      <c r="AF226" s="366"/>
      <c r="AG226" s="366"/>
      <c r="AH226" s="366"/>
      <c r="AI226" s="366"/>
      <c r="AJ226" s="366"/>
      <c r="AK226" s="366"/>
      <c r="AL226" s="366"/>
      <c r="AM226" s="366"/>
      <c r="AN226" s="366"/>
      <c r="AO226" s="366"/>
      <c r="AP226" s="366"/>
      <c r="AQ226" s="366"/>
      <c r="AR226" s="366"/>
      <c r="AS226" s="366"/>
      <c r="AT226" s="366"/>
      <c r="AU226" s="366"/>
      <c r="AV226" s="366"/>
      <c r="AW226" s="366"/>
      <c r="AX226" s="366"/>
      <c r="AY226" s="366"/>
      <c r="AZ226" s="366"/>
      <c r="BA226" s="366"/>
      <c r="BB226" s="366"/>
      <c r="BC226" s="366"/>
      <c r="BD226" s="366"/>
      <c r="BE226" s="366"/>
      <c r="BF226" s="366"/>
      <c r="BG226" s="366"/>
      <c r="BH226" s="366"/>
      <c r="BI226" s="366"/>
      <c r="BJ226" s="366"/>
      <c r="BK226" s="366"/>
      <c r="BL226" s="366"/>
      <c r="BM226" s="366"/>
      <c r="BN226" s="366"/>
      <c r="BO226" s="366"/>
      <c r="BP226" s="366"/>
      <c r="BQ226" s="366"/>
      <c r="BR226" s="366"/>
      <c r="BS226" s="366"/>
      <c r="BT226" s="366"/>
      <c r="BU226" s="366"/>
      <c r="BV226" s="366"/>
      <c r="BW226" s="366"/>
      <c r="BX226" s="366"/>
      <c r="BY226" s="367"/>
      <c r="BZ226" s="367"/>
      <c r="CA226" s="367"/>
      <c r="CB226" s="367"/>
    </row>
    <row r="227" spans="1:80" ht="14.25" x14ac:dyDescent="0.2">
      <c r="A227" s="529"/>
      <c r="B227" s="408"/>
      <c r="C227" s="367"/>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c r="AE227" s="366"/>
      <c r="AF227" s="366"/>
      <c r="AG227" s="366"/>
      <c r="AH227" s="366"/>
      <c r="AI227" s="366"/>
      <c r="AJ227" s="366"/>
      <c r="AK227" s="366"/>
      <c r="AL227" s="366"/>
      <c r="AM227" s="366"/>
      <c r="AN227" s="366"/>
      <c r="AO227" s="366"/>
      <c r="AP227" s="366"/>
      <c r="AQ227" s="366"/>
      <c r="AR227" s="366"/>
      <c r="AS227" s="366"/>
      <c r="AT227" s="366"/>
      <c r="AU227" s="366"/>
      <c r="AV227" s="366"/>
      <c r="AW227" s="366"/>
      <c r="AX227" s="366"/>
      <c r="AY227" s="366"/>
      <c r="AZ227" s="366"/>
      <c r="BA227" s="366"/>
      <c r="BB227" s="366"/>
      <c r="BC227" s="366"/>
      <c r="BD227" s="366"/>
      <c r="BE227" s="366"/>
      <c r="BF227" s="366"/>
      <c r="BG227" s="366"/>
      <c r="BH227" s="366"/>
      <c r="BI227" s="366"/>
      <c r="BJ227" s="366"/>
      <c r="BK227" s="366"/>
      <c r="BL227" s="366"/>
      <c r="BM227" s="366"/>
      <c r="BN227" s="366"/>
      <c r="BO227" s="366"/>
      <c r="BP227" s="366"/>
      <c r="BQ227" s="366"/>
      <c r="BR227" s="366"/>
      <c r="BS227" s="366"/>
      <c r="BT227" s="366"/>
      <c r="BU227" s="366"/>
      <c r="BV227" s="366"/>
      <c r="BW227" s="366"/>
      <c r="BX227" s="366"/>
      <c r="BY227" s="367"/>
      <c r="BZ227" s="367"/>
      <c r="CA227" s="367"/>
      <c r="CB227" s="367"/>
    </row>
    <row r="228" spans="1:80" ht="14.25" x14ac:dyDescent="0.2">
      <c r="A228" s="529"/>
      <c r="B228" s="408"/>
      <c r="C228" s="367"/>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c r="AE228" s="366"/>
      <c r="AF228" s="366"/>
      <c r="AG228" s="366"/>
      <c r="AH228" s="366"/>
      <c r="AI228" s="366"/>
      <c r="AJ228" s="366"/>
      <c r="AK228" s="366"/>
      <c r="AL228" s="366"/>
      <c r="AM228" s="366"/>
      <c r="AN228" s="366"/>
      <c r="AO228" s="366"/>
      <c r="AP228" s="366"/>
      <c r="AQ228" s="366"/>
      <c r="AR228" s="366"/>
      <c r="AS228" s="366"/>
      <c r="AT228" s="366"/>
      <c r="AU228" s="366"/>
      <c r="AV228" s="366"/>
      <c r="AW228" s="366"/>
      <c r="AX228" s="366"/>
      <c r="AY228" s="366"/>
      <c r="AZ228" s="366"/>
      <c r="BA228" s="366"/>
      <c r="BB228" s="366"/>
      <c r="BC228" s="366"/>
      <c r="BD228" s="366"/>
      <c r="BE228" s="366"/>
      <c r="BF228" s="366"/>
      <c r="BG228" s="366"/>
      <c r="BH228" s="366"/>
      <c r="BI228" s="366"/>
      <c r="BJ228" s="366"/>
      <c r="BK228" s="366"/>
      <c r="BL228" s="366"/>
      <c r="BM228" s="366"/>
      <c r="BN228" s="366"/>
      <c r="BO228" s="366"/>
      <c r="BP228" s="366"/>
      <c r="BQ228" s="366"/>
      <c r="BR228" s="366"/>
      <c r="BS228" s="366"/>
      <c r="BT228" s="366"/>
      <c r="BU228" s="366"/>
      <c r="BV228" s="366"/>
      <c r="BW228" s="366"/>
      <c r="BX228" s="366"/>
      <c r="BY228" s="367"/>
      <c r="BZ228" s="367"/>
      <c r="CA228" s="367"/>
      <c r="CB228" s="367"/>
    </row>
    <row r="229" spans="1:80" ht="14.25" x14ac:dyDescent="0.2">
      <c r="A229" s="676"/>
      <c r="B229" s="408"/>
      <c r="C229" s="367"/>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c r="AH229" s="366"/>
      <c r="AI229" s="366"/>
      <c r="AJ229" s="366"/>
      <c r="AK229" s="366"/>
      <c r="AL229" s="366"/>
      <c r="AM229" s="366"/>
      <c r="AN229" s="366"/>
      <c r="AO229" s="366"/>
      <c r="AP229" s="366"/>
      <c r="AQ229" s="366"/>
      <c r="AR229" s="366"/>
      <c r="AS229" s="366"/>
      <c r="AT229" s="366"/>
      <c r="AU229" s="366"/>
      <c r="AV229" s="366"/>
      <c r="AW229" s="366"/>
      <c r="AX229" s="366"/>
      <c r="AY229" s="366"/>
      <c r="AZ229" s="366"/>
      <c r="BA229" s="366"/>
      <c r="BB229" s="366"/>
      <c r="BC229" s="366"/>
      <c r="BD229" s="366"/>
      <c r="BE229" s="366"/>
      <c r="BF229" s="366"/>
      <c r="BG229" s="366"/>
      <c r="BH229" s="366"/>
      <c r="BI229" s="366"/>
      <c r="BJ229" s="366"/>
      <c r="BK229" s="366"/>
      <c r="BL229" s="366"/>
      <c r="BM229" s="366"/>
      <c r="BN229" s="366"/>
      <c r="BO229" s="366"/>
      <c r="BP229" s="366"/>
      <c r="BQ229" s="366"/>
      <c r="BR229" s="366"/>
      <c r="BS229" s="366"/>
      <c r="BT229" s="366"/>
      <c r="BU229" s="366"/>
      <c r="BV229" s="366"/>
      <c r="BW229" s="366"/>
      <c r="BX229" s="366"/>
      <c r="BY229" s="367"/>
      <c r="BZ229" s="367"/>
      <c r="CA229" s="367"/>
      <c r="CB229" s="367"/>
    </row>
    <row r="230" spans="1:80" ht="14.25" x14ac:dyDescent="0.2">
      <c r="A230" s="678"/>
      <c r="B230" s="425"/>
      <c r="C230" s="367"/>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c r="AH230" s="366"/>
      <c r="AI230" s="366"/>
      <c r="AJ230" s="366"/>
      <c r="AK230" s="366"/>
      <c r="AL230" s="366"/>
      <c r="AM230" s="366"/>
      <c r="AN230" s="366"/>
      <c r="AO230" s="366"/>
      <c r="AP230" s="366"/>
      <c r="AQ230" s="366"/>
      <c r="AR230" s="366"/>
      <c r="AS230" s="366"/>
      <c r="AT230" s="366"/>
      <c r="AU230" s="366"/>
      <c r="AV230" s="366"/>
      <c r="AW230" s="366"/>
      <c r="AX230" s="366"/>
      <c r="AY230" s="366"/>
      <c r="AZ230" s="366"/>
      <c r="BA230" s="366"/>
      <c r="BB230" s="366"/>
      <c r="BC230" s="366"/>
      <c r="BD230" s="366"/>
      <c r="BE230" s="366"/>
      <c r="BF230" s="366"/>
      <c r="BG230" s="366"/>
      <c r="BH230" s="366"/>
      <c r="BI230" s="366"/>
      <c r="BJ230" s="366"/>
      <c r="BK230" s="366"/>
      <c r="BL230" s="366"/>
      <c r="BM230" s="366"/>
      <c r="BN230" s="366"/>
      <c r="BO230" s="366"/>
      <c r="BP230" s="366"/>
      <c r="BQ230" s="366"/>
      <c r="BR230" s="366"/>
      <c r="BS230" s="366"/>
      <c r="BT230" s="366"/>
      <c r="BU230" s="366"/>
      <c r="BV230" s="366"/>
      <c r="BW230" s="366"/>
      <c r="BX230" s="366"/>
      <c r="BY230" s="367"/>
      <c r="BZ230" s="367"/>
      <c r="CA230" s="367"/>
      <c r="CB230" s="367"/>
    </row>
    <row r="231" spans="1:80" s="171" customFormat="1" ht="14.25" x14ac:dyDescent="0.2">
      <c r="A231" s="611"/>
      <c r="B231" s="417"/>
      <c r="C231" s="367"/>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c r="AH231" s="366"/>
      <c r="AI231" s="366"/>
      <c r="AJ231" s="366"/>
      <c r="AK231" s="366"/>
      <c r="AL231" s="366"/>
      <c r="AM231" s="366"/>
      <c r="AN231" s="366"/>
      <c r="AO231" s="366"/>
      <c r="AP231" s="366"/>
      <c r="AQ231" s="366"/>
      <c r="AR231" s="366"/>
      <c r="AS231" s="366"/>
      <c r="AT231" s="366"/>
      <c r="AU231" s="366"/>
      <c r="AV231" s="366"/>
      <c r="AW231" s="366"/>
      <c r="AX231" s="366"/>
      <c r="AY231" s="366"/>
      <c r="AZ231" s="366"/>
      <c r="BA231" s="366"/>
      <c r="BB231" s="366"/>
      <c r="BC231" s="366"/>
      <c r="BD231" s="366"/>
      <c r="BE231" s="366"/>
      <c r="BF231" s="366"/>
      <c r="BG231" s="366"/>
      <c r="BH231" s="366"/>
      <c r="BI231" s="366"/>
      <c r="BJ231" s="366"/>
      <c r="BK231" s="366"/>
      <c r="BL231" s="366"/>
      <c r="BM231" s="366"/>
      <c r="BN231" s="366"/>
      <c r="BO231" s="366"/>
      <c r="BP231" s="366"/>
      <c r="BQ231" s="366"/>
      <c r="BR231" s="366"/>
      <c r="BS231" s="366"/>
      <c r="BT231" s="366"/>
      <c r="BU231" s="366"/>
      <c r="BV231" s="366"/>
      <c r="BW231" s="366"/>
      <c r="BX231" s="366"/>
      <c r="BY231" s="367"/>
      <c r="BZ231" s="367"/>
      <c r="CA231" s="367"/>
      <c r="CB231" s="367"/>
    </row>
    <row r="232" spans="1:80" s="171" customFormat="1" ht="14.25" x14ac:dyDescent="0.2">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c r="AE232" s="366"/>
      <c r="AF232" s="366"/>
      <c r="AG232" s="366"/>
      <c r="AH232" s="366"/>
      <c r="AI232" s="366"/>
      <c r="AJ232" s="366"/>
      <c r="AK232" s="366"/>
      <c r="AL232" s="366"/>
      <c r="AM232" s="366"/>
      <c r="AN232" s="366"/>
      <c r="AO232" s="366"/>
      <c r="AP232" s="366"/>
      <c r="AQ232" s="366"/>
      <c r="AR232" s="366"/>
      <c r="AS232" s="366"/>
      <c r="AT232" s="366"/>
      <c r="AU232" s="366"/>
      <c r="AV232" s="366"/>
      <c r="AW232" s="366"/>
      <c r="AX232" s="366"/>
      <c r="AY232" s="366"/>
      <c r="AZ232" s="366"/>
      <c r="BA232" s="366"/>
      <c r="BB232" s="366"/>
      <c r="BC232" s="366"/>
      <c r="BD232" s="366"/>
      <c r="BE232" s="366"/>
      <c r="BF232" s="366"/>
      <c r="BG232" s="366"/>
      <c r="BH232" s="366"/>
      <c r="BI232" s="366"/>
      <c r="BJ232" s="366"/>
      <c r="BK232" s="366"/>
      <c r="BL232" s="366"/>
      <c r="BM232" s="366"/>
      <c r="BN232" s="366"/>
      <c r="BO232" s="366"/>
      <c r="BP232" s="366"/>
      <c r="BQ232" s="366"/>
      <c r="BR232" s="366"/>
      <c r="BS232" s="366"/>
      <c r="BT232" s="366"/>
      <c r="BU232" s="366"/>
      <c r="BV232" s="366"/>
      <c r="BW232" s="366"/>
      <c r="BX232" s="366"/>
      <c r="BY232" s="367"/>
      <c r="BZ232" s="367"/>
      <c r="CA232" s="367"/>
      <c r="CB232" s="367"/>
    </row>
    <row r="233" spans="1:80" s="171" customFormat="1" ht="14.25" x14ac:dyDescent="0.2">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c r="AE233" s="366"/>
      <c r="AF233" s="366"/>
      <c r="AG233" s="366"/>
      <c r="AH233" s="366"/>
      <c r="AI233" s="366"/>
      <c r="AJ233" s="366"/>
      <c r="AK233" s="366"/>
      <c r="AL233" s="366"/>
      <c r="AM233" s="366"/>
      <c r="AN233" s="366"/>
      <c r="AO233" s="366"/>
      <c r="AP233" s="366"/>
      <c r="AQ233" s="366"/>
      <c r="AR233" s="366"/>
      <c r="AS233" s="366"/>
      <c r="AT233" s="366"/>
      <c r="AU233" s="366"/>
      <c r="AV233" s="366"/>
      <c r="AW233" s="366"/>
      <c r="AX233" s="366"/>
      <c r="AY233" s="366"/>
      <c r="AZ233" s="366"/>
      <c r="BA233" s="366"/>
      <c r="BB233" s="366"/>
      <c r="BC233" s="366"/>
      <c r="BD233" s="366"/>
      <c r="BE233" s="366"/>
      <c r="BF233" s="366"/>
      <c r="BG233" s="366"/>
      <c r="BH233" s="366"/>
      <c r="BI233" s="366"/>
      <c r="BJ233" s="366"/>
      <c r="BK233" s="366"/>
      <c r="BL233" s="366"/>
      <c r="BM233" s="366"/>
      <c r="BN233" s="366"/>
      <c r="BO233" s="366"/>
      <c r="BP233" s="366"/>
      <c r="BQ233" s="366"/>
      <c r="BR233" s="366"/>
      <c r="BS233" s="366"/>
      <c r="BT233" s="366"/>
      <c r="BU233" s="366"/>
      <c r="BV233" s="366"/>
      <c r="BW233" s="366"/>
      <c r="BX233" s="366"/>
      <c r="BY233" s="367"/>
      <c r="BZ233" s="367"/>
      <c r="CA233" s="367"/>
      <c r="CB233" s="367"/>
    </row>
    <row r="234" spans="1:80" s="171" customFormat="1" ht="14.25" x14ac:dyDescent="0.2">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c r="AE234" s="366"/>
      <c r="AF234" s="366"/>
      <c r="AG234" s="366"/>
      <c r="AH234" s="366"/>
      <c r="AI234" s="366"/>
      <c r="AJ234" s="366"/>
      <c r="AK234" s="366"/>
      <c r="AL234" s="366"/>
      <c r="AM234" s="366"/>
      <c r="AN234" s="366"/>
      <c r="AO234" s="366"/>
      <c r="AP234" s="366"/>
      <c r="AQ234" s="366"/>
      <c r="AR234" s="366"/>
      <c r="AS234" s="366"/>
      <c r="AT234" s="366"/>
      <c r="AU234" s="366"/>
      <c r="AV234" s="366"/>
      <c r="AW234" s="366"/>
      <c r="AX234" s="366"/>
      <c r="AY234" s="366"/>
      <c r="AZ234" s="366"/>
      <c r="BA234" s="366"/>
      <c r="BB234" s="366"/>
      <c r="BC234" s="366"/>
      <c r="BD234" s="366"/>
      <c r="BE234" s="366"/>
      <c r="BF234" s="366"/>
      <c r="BG234" s="366"/>
      <c r="BH234" s="366"/>
      <c r="BI234" s="366"/>
      <c r="BJ234" s="366"/>
      <c r="BK234" s="366"/>
      <c r="BL234" s="366"/>
      <c r="BM234" s="366"/>
      <c r="BN234" s="366"/>
      <c r="BO234" s="366"/>
      <c r="BP234" s="366"/>
      <c r="BQ234" s="366"/>
      <c r="BR234" s="366"/>
      <c r="BS234" s="366"/>
      <c r="BT234" s="366"/>
      <c r="BU234" s="366"/>
      <c r="BV234" s="366"/>
      <c r="BW234" s="366"/>
      <c r="BX234" s="366"/>
      <c r="BY234" s="367"/>
      <c r="BZ234" s="367"/>
      <c r="CA234" s="367"/>
      <c r="CB234" s="367"/>
    </row>
    <row r="235" spans="1:80" s="171" customFormat="1" ht="12.75" hidden="1" customHeight="1" x14ac:dyDescent="0.2">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c r="AE235" s="366"/>
      <c r="AF235" s="366"/>
      <c r="AG235" s="366"/>
      <c r="AH235" s="366"/>
      <c r="AI235" s="366"/>
      <c r="AJ235" s="366"/>
      <c r="AK235" s="366"/>
      <c r="AL235" s="366"/>
      <c r="AM235" s="366"/>
      <c r="AN235" s="366"/>
      <c r="AO235" s="366"/>
      <c r="AP235" s="366"/>
      <c r="AQ235" s="366"/>
      <c r="AR235" s="366"/>
      <c r="AS235" s="366"/>
      <c r="AT235" s="366"/>
      <c r="AU235" s="366"/>
      <c r="AV235" s="366"/>
      <c r="AW235" s="366"/>
      <c r="AX235" s="366"/>
      <c r="AY235" s="366"/>
      <c r="AZ235" s="366"/>
      <c r="BA235" s="366"/>
      <c r="BB235" s="366"/>
      <c r="BC235" s="366"/>
      <c r="BD235" s="366"/>
      <c r="BE235" s="366"/>
      <c r="BF235" s="366"/>
      <c r="BG235" s="366"/>
      <c r="BH235" s="366"/>
      <c r="BI235" s="366"/>
      <c r="BJ235" s="366"/>
      <c r="BK235" s="366"/>
      <c r="BL235" s="366"/>
      <c r="BM235" s="366"/>
      <c r="BN235" s="366"/>
      <c r="BO235" s="366"/>
      <c r="BP235" s="366"/>
      <c r="BQ235" s="366"/>
      <c r="BR235" s="366"/>
      <c r="BS235" s="366"/>
      <c r="BT235" s="366"/>
      <c r="BU235" s="366"/>
      <c r="BV235" s="366"/>
      <c r="BW235" s="366"/>
      <c r="BX235" s="366"/>
      <c r="BY235" s="367"/>
      <c r="BZ235" s="367"/>
      <c r="CA235" s="367"/>
      <c r="CB235" s="367"/>
    </row>
    <row r="236" spans="1:80" s="171" customFormat="1" ht="12.75" hidden="1" customHeight="1" x14ac:dyDescent="0.2">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c r="AE236" s="366"/>
      <c r="AF236" s="366"/>
      <c r="AG236" s="366"/>
      <c r="AH236" s="366"/>
      <c r="AI236" s="366"/>
      <c r="AJ236" s="366"/>
      <c r="AK236" s="366"/>
      <c r="AL236" s="366"/>
      <c r="AM236" s="366"/>
      <c r="AN236" s="366"/>
      <c r="AO236" s="366"/>
      <c r="AP236" s="366"/>
      <c r="AQ236" s="366"/>
      <c r="AR236" s="366"/>
      <c r="AS236" s="366"/>
      <c r="AT236" s="366"/>
      <c r="AU236" s="366"/>
      <c r="AV236" s="366"/>
      <c r="AW236" s="366"/>
      <c r="AX236" s="366"/>
      <c r="AY236" s="366"/>
      <c r="AZ236" s="366"/>
      <c r="BA236" s="366"/>
      <c r="BB236" s="366"/>
      <c r="BC236" s="366"/>
      <c r="BD236" s="366"/>
      <c r="BE236" s="366"/>
      <c r="BF236" s="366"/>
      <c r="BG236" s="366"/>
      <c r="BH236" s="366"/>
      <c r="BI236" s="366"/>
      <c r="BJ236" s="366"/>
      <c r="BK236" s="366"/>
      <c r="BL236" s="366"/>
      <c r="BM236" s="366"/>
      <c r="BN236" s="366"/>
      <c r="BO236" s="366"/>
      <c r="BP236" s="366"/>
      <c r="BQ236" s="366"/>
      <c r="BR236" s="366"/>
      <c r="BS236" s="366"/>
      <c r="BT236" s="366"/>
      <c r="BU236" s="366"/>
      <c r="BV236" s="366"/>
      <c r="BW236" s="366"/>
      <c r="BX236" s="366"/>
      <c r="BY236" s="367"/>
      <c r="BZ236" s="367"/>
      <c r="CA236" s="367"/>
      <c r="CB236" s="367"/>
    </row>
    <row r="237" spans="1:80" s="171" customFormat="1" ht="12.75" hidden="1" customHeight="1" x14ac:dyDescent="0.2">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c r="AH237" s="366"/>
      <c r="AI237" s="366"/>
      <c r="AJ237" s="366"/>
      <c r="AK237" s="366"/>
      <c r="AL237" s="366"/>
      <c r="AM237" s="366"/>
      <c r="AN237" s="366"/>
      <c r="AO237" s="366"/>
      <c r="AP237" s="366"/>
      <c r="AQ237" s="366"/>
      <c r="AR237" s="366"/>
      <c r="AS237" s="366"/>
      <c r="AT237" s="366"/>
      <c r="AU237" s="366"/>
      <c r="AV237" s="366"/>
      <c r="AW237" s="366"/>
      <c r="AX237" s="366"/>
      <c r="AY237" s="366"/>
      <c r="AZ237" s="366"/>
      <c r="BA237" s="366"/>
      <c r="BB237" s="366"/>
      <c r="BC237" s="366"/>
      <c r="BD237" s="366"/>
      <c r="BE237" s="366"/>
      <c r="BF237" s="366"/>
      <c r="BG237" s="366"/>
      <c r="BH237" s="366"/>
      <c r="BI237" s="366"/>
      <c r="BJ237" s="366"/>
      <c r="BK237" s="366"/>
      <c r="BL237" s="366"/>
      <c r="BM237" s="366"/>
      <c r="BN237" s="366"/>
      <c r="BO237" s="366"/>
      <c r="BP237" s="366"/>
      <c r="BQ237" s="366"/>
      <c r="BR237" s="366"/>
      <c r="BS237" s="366"/>
      <c r="BT237" s="366"/>
      <c r="BU237" s="366"/>
      <c r="BV237" s="366"/>
      <c r="BW237" s="366"/>
      <c r="BX237" s="366"/>
      <c r="BY237" s="367"/>
      <c r="BZ237" s="367"/>
      <c r="CA237" s="367"/>
      <c r="CB237" s="367"/>
    </row>
    <row r="238" spans="1:80" s="171" customFormat="1" ht="12.75" hidden="1" customHeight="1" x14ac:dyDescent="0.2">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c r="AE238" s="366"/>
      <c r="AF238" s="366"/>
      <c r="AG238" s="366"/>
      <c r="AH238" s="366"/>
      <c r="AI238" s="366"/>
      <c r="AJ238" s="366"/>
      <c r="AK238" s="366"/>
      <c r="AL238" s="366"/>
      <c r="AM238" s="366"/>
      <c r="AN238" s="366"/>
      <c r="AO238" s="366"/>
      <c r="AP238" s="366"/>
      <c r="AQ238" s="366"/>
      <c r="AR238" s="366"/>
      <c r="AS238" s="366"/>
      <c r="AT238" s="366"/>
      <c r="AU238" s="366"/>
      <c r="AV238" s="366"/>
      <c r="AW238" s="366"/>
      <c r="AX238" s="366"/>
      <c r="AY238" s="366"/>
      <c r="AZ238" s="366"/>
      <c r="BA238" s="366"/>
      <c r="BB238" s="366"/>
      <c r="BC238" s="366"/>
      <c r="BD238" s="366"/>
      <c r="BE238" s="366"/>
      <c r="BF238" s="366"/>
      <c r="BG238" s="366"/>
      <c r="BH238" s="366"/>
      <c r="BI238" s="366"/>
      <c r="BJ238" s="366"/>
      <c r="BK238" s="366"/>
      <c r="BL238" s="366"/>
      <c r="BM238" s="366"/>
      <c r="BN238" s="366"/>
      <c r="BO238" s="366"/>
      <c r="BP238" s="366"/>
      <c r="BQ238" s="366"/>
      <c r="BR238" s="366"/>
      <c r="BS238" s="366"/>
      <c r="BT238" s="366"/>
      <c r="BU238" s="366"/>
      <c r="BV238" s="366"/>
      <c r="BW238" s="366"/>
      <c r="BX238" s="366"/>
      <c r="BY238" s="367"/>
      <c r="BZ238" s="367"/>
      <c r="CA238" s="367"/>
      <c r="CB238" s="367"/>
    </row>
    <row r="239" spans="1:80" s="171" customFormat="1" ht="14.25" x14ac:dyDescent="0.2">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c r="AE239" s="366"/>
      <c r="AF239" s="366"/>
      <c r="AG239" s="366"/>
      <c r="AH239" s="366"/>
      <c r="AI239" s="366"/>
      <c r="AJ239" s="366"/>
      <c r="AK239" s="366"/>
      <c r="AL239" s="366"/>
      <c r="AM239" s="366"/>
      <c r="AN239" s="366"/>
      <c r="AO239" s="366"/>
      <c r="AP239" s="366"/>
      <c r="AQ239" s="366"/>
      <c r="AR239" s="366"/>
      <c r="AS239" s="366"/>
      <c r="AT239" s="366"/>
      <c r="AU239" s="366"/>
      <c r="AV239" s="366"/>
      <c r="AW239" s="366"/>
      <c r="AX239" s="366"/>
      <c r="AY239" s="366"/>
      <c r="AZ239" s="366"/>
      <c r="BA239" s="366"/>
      <c r="BB239" s="366"/>
      <c r="BC239" s="366"/>
      <c r="BD239" s="366"/>
      <c r="BE239" s="366"/>
      <c r="BF239" s="366"/>
      <c r="BG239" s="366"/>
      <c r="BH239" s="366"/>
      <c r="BI239" s="366"/>
      <c r="BJ239" s="366"/>
      <c r="BK239" s="366"/>
      <c r="BL239" s="366"/>
      <c r="BM239" s="366"/>
      <c r="BN239" s="366"/>
      <c r="BO239" s="366"/>
      <c r="BP239" s="366"/>
      <c r="BQ239" s="366"/>
      <c r="BR239" s="366"/>
      <c r="BS239" s="366"/>
      <c r="BT239" s="366"/>
      <c r="BU239" s="366"/>
      <c r="BV239" s="366"/>
      <c r="BW239" s="366"/>
      <c r="BX239" s="366"/>
      <c r="BY239" s="367"/>
      <c r="BZ239" s="367"/>
      <c r="CA239" s="367"/>
      <c r="CB239" s="367"/>
    </row>
    <row r="240" spans="1:80" ht="14.25" x14ac:dyDescent="0.2">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c r="AE240" s="366"/>
      <c r="AF240" s="366"/>
      <c r="AG240" s="366"/>
      <c r="AH240" s="366"/>
      <c r="AI240" s="366"/>
      <c r="AJ240" s="366"/>
      <c r="AK240" s="366"/>
      <c r="AL240" s="366"/>
      <c r="AM240" s="366"/>
      <c r="AN240" s="366"/>
      <c r="AO240" s="366"/>
      <c r="AP240" s="366"/>
      <c r="AQ240" s="366"/>
      <c r="AR240" s="366"/>
      <c r="AS240" s="366"/>
      <c r="AT240" s="366"/>
      <c r="AU240" s="366"/>
      <c r="AV240" s="366"/>
      <c r="AW240" s="366"/>
      <c r="AX240" s="366"/>
      <c r="AY240" s="366"/>
      <c r="AZ240" s="366"/>
      <c r="BA240" s="366"/>
      <c r="BB240" s="366"/>
      <c r="BC240" s="366"/>
      <c r="BD240" s="366"/>
      <c r="BE240" s="366"/>
      <c r="BF240" s="366"/>
      <c r="BG240" s="366"/>
      <c r="BH240" s="366"/>
      <c r="BI240" s="366"/>
      <c r="BJ240" s="366"/>
      <c r="BK240" s="366"/>
      <c r="BL240" s="366"/>
      <c r="BM240" s="366"/>
      <c r="BN240" s="366"/>
      <c r="BO240" s="366"/>
      <c r="BP240" s="366"/>
      <c r="BQ240" s="366"/>
      <c r="BR240" s="366"/>
      <c r="BS240" s="366"/>
      <c r="BT240" s="366"/>
      <c r="BU240" s="366"/>
      <c r="BV240" s="366"/>
      <c r="BW240" s="366"/>
      <c r="BX240" s="366"/>
      <c r="BY240" s="367"/>
      <c r="BZ240" s="367"/>
      <c r="CA240" s="367"/>
      <c r="CB240" s="367"/>
    </row>
    <row r="241" spans="1:80" ht="14.25" x14ac:dyDescent="0.2">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c r="AI241" s="366"/>
      <c r="AJ241" s="366"/>
      <c r="AK241" s="366"/>
      <c r="AL241" s="366"/>
      <c r="AM241" s="366"/>
      <c r="AN241" s="366"/>
      <c r="AO241" s="366"/>
      <c r="AP241" s="366"/>
      <c r="AQ241" s="366"/>
      <c r="AR241" s="366"/>
      <c r="AS241" s="366"/>
      <c r="AT241" s="366"/>
      <c r="AU241" s="366"/>
      <c r="AV241" s="366"/>
      <c r="AW241" s="366"/>
      <c r="AX241" s="366"/>
      <c r="AY241" s="366"/>
      <c r="AZ241" s="366"/>
      <c r="BA241" s="366"/>
      <c r="BB241" s="366"/>
      <c r="BC241" s="366"/>
      <c r="BD241" s="366"/>
      <c r="BE241" s="366"/>
      <c r="BF241" s="366"/>
      <c r="BG241" s="366"/>
      <c r="BH241" s="366"/>
      <c r="BI241" s="366"/>
      <c r="BJ241" s="366"/>
      <c r="BK241" s="366"/>
      <c r="BL241" s="366"/>
      <c r="BM241" s="366"/>
      <c r="BN241" s="366"/>
      <c r="BO241" s="366"/>
      <c r="BP241" s="366"/>
      <c r="BQ241" s="366"/>
      <c r="BR241" s="366"/>
      <c r="BS241" s="366"/>
      <c r="BT241" s="366"/>
      <c r="BU241" s="366"/>
      <c r="BV241" s="366"/>
      <c r="BW241" s="366"/>
      <c r="BX241" s="366"/>
      <c r="BY241" s="367"/>
      <c r="BZ241" s="367"/>
      <c r="CA241" s="367"/>
      <c r="CB241" s="367"/>
    </row>
    <row r="242" spans="1:80" ht="14.25" x14ac:dyDescent="0.2">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c r="AE242" s="366"/>
      <c r="AF242" s="366"/>
      <c r="AG242" s="366"/>
      <c r="AH242" s="366"/>
      <c r="AI242" s="366"/>
      <c r="AJ242" s="366"/>
      <c r="AK242" s="366"/>
      <c r="AL242" s="366"/>
      <c r="AM242" s="366"/>
      <c r="AN242" s="366"/>
      <c r="AO242" s="366"/>
      <c r="AP242" s="366"/>
      <c r="AQ242" s="366"/>
      <c r="AR242" s="366"/>
      <c r="AS242" s="366"/>
      <c r="AT242" s="366"/>
      <c r="AU242" s="366"/>
      <c r="AV242" s="366"/>
      <c r="AW242" s="366"/>
      <c r="AX242" s="366"/>
      <c r="AY242" s="366"/>
      <c r="AZ242" s="366"/>
      <c r="BA242" s="366"/>
      <c r="BB242" s="366"/>
      <c r="BC242" s="366"/>
      <c r="BD242" s="366"/>
      <c r="BE242" s="366"/>
      <c r="BF242" s="366"/>
      <c r="BG242" s="366"/>
      <c r="BH242" s="366"/>
      <c r="BI242" s="366"/>
      <c r="BJ242" s="366"/>
      <c r="BK242" s="366"/>
      <c r="BL242" s="366"/>
      <c r="BM242" s="366"/>
      <c r="BN242" s="366"/>
      <c r="BO242" s="366"/>
      <c r="BP242" s="366"/>
      <c r="BQ242" s="366"/>
      <c r="BR242" s="366"/>
      <c r="BS242" s="366"/>
      <c r="BT242" s="366"/>
      <c r="BU242" s="366"/>
      <c r="BV242" s="366"/>
      <c r="BW242" s="366"/>
      <c r="BX242" s="366"/>
      <c r="BY242" s="367"/>
      <c r="BZ242" s="367"/>
      <c r="CA242" s="367"/>
      <c r="CB242" s="367"/>
    </row>
    <row r="243" spans="1:80" ht="14.25" x14ac:dyDescent="0.2">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c r="AE243" s="366"/>
      <c r="AF243" s="366"/>
      <c r="AG243" s="366"/>
      <c r="AH243" s="366"/>
      <c r="AI243" s="366"/>
      <c r="AJ243" s="366"/>
      <c r="AK243" s="366"/>
      <c r="AL243" s="366"/>
      <c r="AM243" s="366"/>
      <c r="AN243" s="366"/>
      <c r="AO243" s="366"/>
      <c r="AP243" s="366"/>
      <c r="AQ243" s="366"/>
      <c r="AR243" s="366"/>
      <c r="AS243" s="366"/>
      <c r="AT243" s="366"/>
      <c r="AU243" s="366"/>
      <c r="AV243" s="366"/>
      <c r="AW243" s="366"/>
      <c r="AX243" s="366"/>
      <c r="AY243" s="366"/>
      <c r="AZ243" s="366"/>
      <c r="BA243" s="366"/>
      <c r="BB243" s="366"/>
      <c r="BC243" s="366"/>
      <c r="BD243" s="366"/>
      <c r="BE243" s="366"/>
      <c r="BF243" s="366"/>
      <c r="BG243" s="366"/>
      <c r="BH243" s="366"/>
      <c r="BI243" s="366"/>
      <c r="BJ243" s="366"/>
      <c r="BK243" s="366"/>
      <c r="BL243" s="366"/>
      <c r="BM243" s="366"/>
      <c r="BN243" s="366"/>
      <c r="BO243" s="366"/>
      <c r="BP243" s="366"/>
      <c r="BQ243" s="366"/>
      <c r="BR243" s="366"/>
      <c r="BS243" s="366"/>
      <c r="BT243" s="366"/>
      <c r="BU243" s="366"/>
      <c r="BV243" s="366"/>
      <c r="BW243" s="366"/>
      <c r="BX243" s="366"/>
      <c r="BY243" s="367"/>
      <c r="BZ243" s="367"/>
      <c r="CA243" s="367"/>
      <c r="CB243" s="367"/>
    </row>
    <row r="244" spans="1:80" ht="14.25" x14ac:dyDescent="0.2">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c r="AE244" s="366"/>
      <c r="AF244" s="366"/>
      <c r="AG244" s="366"/>
      <c r="AH244" s="366"/>
      <c r="AI244" s="366"/>
      <c r="AJ244" s="366"/>
      <c r="AK244" s="366"/>
      <c r="AL244" s="366"/>
      <c r="AM244" s="366"/>
      <c r="AN244" s="366"/>
      <c r="AO244" s="366"/>
      <c r="AP244" s="366"/>
      <c r="AQ244" s="366"/>
      <c r="AR244" s="366"/>
      <c r="AS244" s="366"/>
      <c r="AT244" s="366"/>
      <c r="AU244" s="366"/>
      <c r="AV244" s="366"/>
      <c r="AW244" s="366"/>
      <c r="AX244" s="366"/>
      <c r="AY244" s="366"/>
      <c r="AZ244" s="366"/>
      <c r="BA244" s="366"/>
      <c r="BB244" s="366"/>
      <c r="BC244" s="366"/>
      <c r="BD244" s="366"/>
      <c r="BE244" s="366"/>
      <c r="BF244" s="366"/>
      <c r="BG244" s="366"/>
      <c r="BH244" s="366"/>
      <c r="BI244" s="366"/>
      <c r="BJ244" s="366"/>
      <c r="BK244" s="366"/>
      <c r="BL244" s="366"/>
      <c r="BM244" s="366"/>
      <c r="BN244" s="366"/>
      <c r="BO244" s="366"/>
      <c r="BP244" s="366"/>
      <c r="BQ244" s="366"/>
      <c r="BR244" s="366"/>
      <c r="BS244" s="366"/>
      <c r="BT244" s="366"/>
      <c r="BU244" s="366"/>
      <c r="BV244" s="366"/>
      <c r="BW244" s="366"/>
      <c r="BX244" s="366"/>
      <c r="BY244" s="367"/>
      <c r="BZ244" s="367"/>
      <c r="CA244" s="367"/>
      <c r="CB244" s="367"/>
    </row>
    <row r="245" spans="1:80" ht="14.25" x14ac:dyDescent="0.2">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6"/>
      <c r="AG245" s="366"/>
      <c r="AH245" s="366"/>
      <c r="AI245" s="366"/>
      <c r="AJ245" s="366"/>
      <c r="AK245" s="366"/>
      <c r="AL245" s="366"/>
      <c r="AM245" s="366"/>
      <c r="AN245" s="366"/>
      <c r="AO245" s="366"/>
      <c r="AP245" s="366"/>
      <c r="AQ245" s="366"/>
      <c r="AR245" s="366"/>
      <c r="AS245" s="366"/>
      <c r="AT245" s="366"/>
      <c r="AU245" s="366"/>
      <c r="AV245" s="366"/>
      <c r="AW245" s="366"/>
      <c r="AX245" s="366"/>
      <c r="AY245" s="366"/>
      <c r="AZ245" s="366"/>
      <c r="BA245" s="366"/>
      <c r="BB245" s="366"/>
      <c r="BC245" s="366"/>
      <c r="BD245" s="366"/>
      <c r="BE245" s="366"/>
      <c r="BF245" s="366"/>
      <c r="BG245" s="366"/>
      <c r="BH245" s="366"/>
      <c r="BI245" s="366"/>
      <c r="BJ245" s="366"/>
      <c r="BK245" s="366"/>
      <c r="BL245" s="366"/>
      <c r="BM245" s="366"/>
      <c r="BN245" s="366"/>
      <c r="BO245" s="366"/>
      <c r="BP245" s="366"/>
      <c r="BQ245" s="366"/>
      <c r="BR245" s="366"/>
      <c r="BS245" s="366"/>
      <c r="BT245" s="366"/>
      <c r="BU245" s="366"/>
      <c r="BV245" s="366"/>
      <c r="BW245" s="366"/>
      <c r="BX245" s="366"/>
      <c r="BY245" s="367"/>
      <c r="BZ245" s="367"/>
      <c r="CA245" s="367"/>
      <c r="CB245" s="367"/>
    </row>
    <row r="246" spans="1:80" ht="14.25" x14ac:dyDescent="0.2">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c r="AE246" s="366"/>
      <c r="AF246" s="366"/>
      <c r="AG246" s="366"/>
      <c r="AH246" s="366"/>
      <c r="AI246" s="366"/>
      <c r="AJ246" s="366"/>
      <c r="AK246" s="366"/>
      <c r="AL246" s="366"/>
      <c r="AM246" s="366"/>
      <c r="AN246" s="366"/>
      <c r="AO246" s="366"/>
      <c r="AP246" s="366"/>
      <c r="AQ246" s="366"/>
      <c r="AR246" s="366"/>
      <c r="AS246" s="366"/>
      <c r="AT246" s="366"/>
      <c r="AU246" s="366"/>
      <c r="AV246" s="366"/>
      <c r="AW246" s="366"/>
      <c r="AX246" s="366"/>
      <c r="AY246" s="366"/>
      <c r="AZ246" s="366"/>
      <c r="BA246" s="366"/>
      <c r="BB246" s="366"/>
      <c r="BC246" s="366"/>
      <c r="BD246" s="366"/>
      <c r="BE246" s="366"/>
      <c r="BF246" s="366"/>
      <c r="BG246" s="366"/>
      <c r="BH246" s="366"/>
      <c r="BI246" s="366"/>
      <c r="BJ246" s="366"/>
      <c r="BK246" s="366"/>
      <c r="BL246" s="366"/>
      <c r="BM246" s="366"/>
      <c r="BN246" s="366"/>
      <c r="BO246" s="366"/>
      <c r="BP246" s="366"/>
      <c r="BQ246" s="366"/>
      <c r="BR246" s="366"/>
      <c r="BS246" s="366"/>
      <c r="BT246" s="366"/>
      <c r="BU246" s="366"/>
      <c r="BV246" s="366"/>
      <c r="BW246" s="366"/>
      <c r="BX246" s="366"/>
      <c r="BY246" s="367"/>
      <c r="BZ246" s="367"/>
      <c r="CA246" s="367"/>
      <c r="CB246" s="367"/>
    </row>
    <row r="247" spans="1:80" ht="14.25" x14ac:dyDescent="0.2">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c r="AE247" s="366"/>
      <c r="AF247" s="366"/>
      <c r="AG247" s="366"/>
      <c r="AH247" s="366"/>
      <c r="AI247" s="366"/>
      <c r="AJ247" s="366"/>
      <c r="AK247" s="366"/>
      <c r="AL247" s="366"/>
      <c r="AM247" s="366"/>
      <c r="AN247" s="366"/>
      <c r="AO247" s="366"/>
      <c r="AP247" s="366"/>
      <c r="AQ247" s="366"/>
      <c r="AR247" s="366"/>
      <c r="AS247" s="366"/>
      <c r="AT247" s="366"/>
      <c r="AU247" s="366"/>
      <c r="AV247" s="366"/>
      <c r="AW247" s="366"/>
      <c r="AX247" s="366"/>
      <c r="AY247" s="366"/>
      <c r="AZ247" s="366"/>
      <c r="BA247" s="366"/>
      <c r="BB247" s="366"/>
      <c r="BC247" s="366"/>
      <c r="BD247" s="366"/>
      <c r="BE247" s="366"/>
      <c r="BF247" s="366"/>
      <c r="BG247" s="366"/>
      <c r="BH247" s="366"/>
      <c r="BI247" s="366"/>
      <c r="BJ247" s="366"/>
      <c r="BK247" s="366"/>
      <c r="BL247" s="366"/>
      <c r="BM247" s="366"/>
      <c r="BN247" s="366"/>
      <c r="BO247" s="366"/>
      <c r="BP247" s="366"/>
      <c r="BQ247" s="366"/>
      <c r="BR247" s="366"/>
      <c r="BS247" s="366"/>
      <c r="BT247" s="366"/>
      <c r="BU247" s="366"/>
      <c r="BV247" s="366"/>
      <c r="BW247" s="366"/>
      <c r="BX247" s="366"/>
      <c r="BY247" s="367"/>
      <c r="BZ247" s="367"/>
      <c r="CA247" s="367"/>
      <c r="CB247" s="367"/>
    </row>
    <row r="248" spans="1:80" ht="14.25" x14ac:dyDescent="0.2">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c r="AI248" s="366"/>
      <c r="AJ248" s="366"/>
      <c r="AK248" s="366"/>
      <c r="AL248" s="366"/>
      <c r="AM248" s="366"/>
      <c r="AN248" s="366"/>
      <c r="AO248" s="366"/>
      <c r="AP248" s="366"/>
      <c r="AQ248" s="366"/>
      <c r="AR248" s="366"/>
      <c r="AS248" s="366"/>
      <c r="AT248" s="366"/>
      <c r="AU248" s="366"/>
      <c r="AV248" s="366"/>
      <c r="AW248" s="366"/>
      <c r="AX248" s="366"/>
      <c r="AY248" s="366"/>
      <c r="AZ248" s="366"/>
      <c r="BA248" s="366"/>
      <c r="BB248" s="366"/>
      <c r="BC248" s="366"/>
      <c r="BD248" s="366"/>
      <c r="BE248" s="366"/>
      <c r="BF248" s="366"/>
      <c r="BG248" s="366"/>
      <c r="BH248" s="366"/>
      <c r="BI248" s="366"/>
      <c r="BJ248" s="366"/>
      <c r="BK248" s="366"/>
      <c r="BL248" s="366"/>
      <c r="BM248" s="366"/>
      <c r="BN248" s="366"/>
      <c r="BO248" s="366"/>
      <c r="BP248" s="366"/>
      <c r="BQ248" s="366"/>
      <c r="BR248" s="366"/>
      <c r="BS248" s="366"/>
      <c r="BT248" s="366"/>
      <c r="BU248" s="366"/>
      <c r="BV248" s="366"/>
      <c r="BW248" s="366"/>
      <c r="BX248" s="366"/>
      <c r="BY248" s="367"/>
      <c r="BZ248" s="367"/>
      <c r="CA248" s="367"/>
      <c r="CB248" s="367"/>
    </row>
    <row r="249" spans="1:80" ht="14.25" x14ac:dyDescent="0.2">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c r="AE249" s="366"/>
      <c r="AF249" s="366"/>
      <c r="AG249" s="366"/>
      <c r="AH249" s="366"/>
      <c r="AI249" s="366"/>
      <c r="AJ249" s="366"/>
      <c r="AK249" s="366"/>
      <c r="AL249" s="366"/>
      <c r="AM249" s="366"/>
      <c r="AN249" s="366"/>
      <c r="AO249" s="366"/>
      <c r="AP249" s="366"/>
      <c r="AQ249" s="366"/>
      <c r="AR249" s="366"/>
      <c r="AS249" s="366"/>
      <c r="AT249" s="366"/>
      <c r="AU249" s="366"/>
      <c r="AV249" s="366"/>
      <c r="AW249" s="366"/>
      <c r="AX249" s="366"/>
      <c r="AY249" s="366"/>
      <c r="AZ249" s="366"/>
      <c r="BA249" s="366"/>
      <c r="BB249" s="366"/>
      <c r="BC249" s="366"/>
      <c r="BD249" s="366"/>
      <c r="BE249" s="366"/>
      <c r="BF249" s="366"/>
      <c r="BG249" s="366"/>
      <c r="BH249" s="366"/>
      <c r="BI249" s="366"/>
      <c r="BJ249" s="366"/>
      <c r="BK249" s="366"/>
      <c r="BL249" s="366"/>
      <c r="BM249" s="366"/>
      <c r="BN249" s="366"/>
      <c r="BO249" s="366"/>
      <c r="BP249" s="366"/>
      <c r="BQ249" s="366"/>
      <c r="BR249" s="366"/>
      <c r="BS249" s="366"/>
      <c r="BT249" s="366"/>
      <c r="BU249" s="366"/>
      <c r="BV249" s="366"/>
      <c r="BW249" s="366"/>
      <c r="BX249" s="366"/>
      <c r="BY249" s="367"/>
      <c r="BZ249" s="367"/>
      <c r="CA249" s="367"/>
      <c r="CB249" s="367"/>
    </row>
    <row r="250" spans="1:80" ht="14.25" x14ac:dyDescent="0.2">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c r="AH250" s="366"/>
      <c r="AI250" s="366"/>
      <c r="AJ250" s="366"/>
      <c r="AK250" s="366"/>
      <c r="AL250" s="366"/>
      <c r="AM250" s="366"/>
      <c r="AN250" s="366"/>
      <c r="AO250" s="366"/>
      <c r="AP250" s="366"/>
      <c r="AQ250" s="366"/>
      <c r="AR250" s="366"/>
      <c r="AS250" s="366"/>
      <c r="AT250" s="366"/>
      <c r="AU250" s="366"/>
      <c r="AV250" s="366"/>
      <c r="AW250" s="366"/>
      <c r="AX250" s="366"/>
      <c r="AY250" s="366"/>
      <c r="AZ250" s="366"/>
      <c r="BA250" s="366"/>
      <c r="BB250" s="366"/>
      <c r="BC250" s="366"/>
      <c r="BD250" s="366"/>
      <c r="BE250" s="366"/>
      <c r="BF250" s="366"/>
      <c r="BG250" s="366"/>
      <c r="BH250" s="366"/>
      <c r="BI250" s="366"/>
      <c r="BJ250" s="366"/>
      <c r="BK250" s="366"/>
      <c r="BL250" s="366"/>
      <c r="BM250" s="366"/>
      <c r="BN250" s="366"/>
      <c r="BO250" s="366"/>
      <c r="BP250" s="366"/>
      <c r="BQ250" s="366"/>
      <c r="BR250" s="366"/>
      <c r="BS250" s="366"/>
      <c r="BT250" s="366"/>
      <c r="BU250" s="366"/>
      <c r="BV250" s="366"/>
      <c r="BW250" s="366"/>
      <c r="BX250" s="366"/>
      <c r="BY250" s="367"/>
      <c r="BZ250" s="367"/>
      <c r="CA250" s="367"/>
      <c r="CB250" s="367"/>
    </row>
    <row r="251" spans="1:80" ht="14.25" x14ac:dyDescent="0.2">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c r="AH251" s="366"/>
      <c r="AI251" s="366"/>
      <c r="AJ251" s="366"/>
      <c r="AK251" s="366"/>
      <c r="AL251" s="366"/>
      <c r="AM251" s="366"/>
      <c r="AN251" s="366"/>
      <c r="AO251" s="366"/>
      <c r="AP251" s="366"/>
      <c r="AQ251" s="366"/>
      <c r="AR251" s="366"/>
      <c r="AS251" s="366"/>
      <c r="AT251" s="366"/>
      <c r="AU251" s="366"/>
      <c r="AV251" s="366"/>
      <c r="AW251" s="366"/>
      <c r="AX251" s="366"/>
      <c r="AY251" s="366"/>
      <c r="AZ251" s="366"/>
      <c r="BA251" s="366"/>
      <c r="BB251" s="366"/>
      <c r="BC251" s="366"/>
      <c r="BD251" s="366"/>
      <c r="BE251" s="366"/>
      <c r="BF251" s="366"/>
      <c r="BG251" s="366"/>
      <c r="BH251" s="366"/>
      <c r="BI251" s="366"/>
      <c r="BJ251" s="366"/>
      <c r="BK251" s="366"/>
      <c r="BL251" s="366"/>
      <c r="BM251" s="366"/>
      <c r="BN251" s="366"/>
      <c r="BO251" s="366"/>
      <c r="BP251" s="366"/>
      <c r="BQ251" s="366"/>
      <c r="BR251" s="366"/>
      <c r="BS251" s="366"/>
      <c r="BT251" s="366"/>
      <c r="BU251" s="366"/>
      <c r="BV251" s="366"/>
      <c r="BW251" s="366"/>
      <c r="BX251" s="366"/>
      <c r="BY251" s="367"/>
      <c r="BZ251" s="367"/>
      <c r="CA251" s="367"/>
      <c r="CB251" s="367"/>
    </row>
    <row r="252" spans="1:80" ht="14.25" x14ac:dyDescent="0.2">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c r="AE252" s="366"/>
      <c r="AF252" s="366"/>
      <c r="AG252" s="366"/>
      <c r="AH252" s="366"/>
      <c r="AI252" s="366"/>
      <c r="AJ252" s="366"/>
      <c r="AK252" s="366"/>
      <c r="AL252" s="366"/>
      <c r="AM252" s="366"/>
      <c r="AN252" s="366"/>
      <c r="AO252" s="366"/>
      <c r="AP252" s="366"/>
      <c r="AQ252" s="366"/>
      <c r="AR252" s="366"/>
      <c r="AS252" s="366"/>
      <c r="AT252" s="366"/>
      <c r="AU252" s="366"/>
      <c r="AV252" s="366"/>
      <c r="AW252" s="366"/>
      <c r="AX252" s="366"/>
      <c r="AY252" s="366"/>
      <c r="AZ252" s="366"/>
      <c r="BA252" s="366"/>
      <c r="BB252" s="366"/>
      <c r="BC252" s="366"/>
      <c r="BD252" s="366"/>
      <c r="BE252" s="366"/>
      <c r="BF252" s="366"/>
      <c r="BG252" s="366"/>
      <c r="BH252" s="366"/>
      <c r="BI252" s="366"/>
      <c r="BJ252" s="366"/>
      <c r="BK252" s="366"/>
      <c r="BL252" s="366"/>
      <c r="BM252" s="366"/>
      <c r="BN252" s="366"/>
      <c r="BO252" s="366"/>
      <c r="BP252" s="366"/>
      <c r="BQ252" s="366"/>
      <c r="BR252" s="366"/>
      <c r="BS252" s="366"/>
      <c r="BT252" s="366"/>
      <c r="BU252" s="366"/>
      <c r="BV252" s="366"/>
      <c r="BW252" s="366"/>
      <c r="BX252" s="366"/>
      <c r="BY252" s="367"/>
      <c r="BZ252" s="367"/>
      <c r="CA252" s="367"/>
      <c r="CB252" s="367"/>
    </row>
    <row r="253" spans="1:80" ht="14.25" x14ac:dyDescent="0.2">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c r="AH253" s="366"/>
      <c r="AI253" s="366"/>
      <c r="AJ253" s="366"/>
      <c r="AK253" s="366"/>
      <c r="AL253" s="366"/>
      <c r="AM253" s="366"/>
      <c r="AN253" s="366"/>
      <c r="AO253" s="366"/>
      <c r="AP253" s="366"/>
      <c r="AQ253" s="366"/>
      <c r="AR253" s="366"/>
      <c r="AS253" s="366"/>
      <c r="AT253" s="366"/>
      <c r="AU253" s="366"/>
      <c r="AV253" s="366"/>
      <c r="AW253" s="366"/>
      <c r="AX253" s="366"/>
      <c r="AY253" s="366"/>
      <c r="AZ253" s="366"/>
      <c r="BA253" s="366"/>
      <c r="BB253" s="366"/>
      <c r="BC253" s="366"/>
      <c r="BD253" s="366"/>
      <c r="BE253" s="366"/>
      <c r="BF253" s="366"/>
      <c r="BG253" s="366"/>
      <c r="BH253" s="366"/>
      <c r="BI253" s="366"/>
      <c r="BJ253" s="366"/>
      <c r="BK253" s="366"/>
      <c r="BL253" s="366"/>
      <c r="BM253" s="366"/>
      <c r="BN253" s="366"/>
      <c r="BO253" s="366"/>
      <c r="BP253" s="366"/>
      <c r="BQ253" s="366"/>
      <c r="BR253" s="366"/>
      <c r="BS253" s="366"/>
      <c r="BT253" s="366"/>
      <c r="BU253" s="366"/>
      <c r="BV253" s="366"/>
      <c r="BW253" s="366"/>
      <c r="BX253" s="366"/>
      <c r="BY253" s="367"/>
      <c r="BZ253" s="367"/>
      <c r="CA253" s="367"/>
      <c r="CB253" s="367"/>
    </row>
    <row r="254" spans="1:80" ht="14.25" x14ac:dyDescent="0.2">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c r="AE254" s="366"/>
      <c r="AF254" s="366"/>
      <c r="AG254" s="366"/>
      <c r="AH254" s="366"/>
      <c r="AI254" s="366"/>
      <c r="AJ254" s="366"/>
      <c r="AK254" s="366"/>
      <c r="AL254" s="366"/>
      <c r="AM254" s="366"/>
      <c r="AN254" s="366"/>
      <c r="AO254" s="366"/>
      <c r="AP254" s="366"/>
      <c r="AQ254" s="366"/>
      <c r="AR254" s="366"/>
      <c r="AS254" s="366"/>
      <c r="AT254" s="366"/>
      <c r="AU254" s="366"/>
      <c r="AV254" s="366"/>
      <c r="AW254" s="366"/>
      <c r="AX254" s="366"/>
      <c r="AY254" s="366"/>
      <c r="AZ254" s="366"/>
      <c r="BA254" s="366"/>
      <c r="BB254" s="366"/>
      <c r="BC254" s="366"/>
      <c r="BD254" s="366"/>
      <c r="BE254" s="366"/>
      <c r="BF254" s="366"/>
      <c r="BG254" s="366"/>
      <c r="BH254" s="366"/>
      <c r="BI254" s="366"/>
      <c r="BJ254" s="366"/>
      <c r="BK254" s="366"/>
      <c r="BL254" s="366"/>
      <c r="BM254" s="366"/>
      <c r="BN254" s="366"/>
      <c r="BO254" s="366"/>
      <c r="BP254" s="366"/>
      <c r="BQ254" s="366"/>
      <c r="BR254" s="366"/>
      <c r="BS254" s="366"/>
      <c r="BT254" s="366"/>
      <c r="BU254" s="366"/>
      <c r="BV254" s="366"/>
      <c r="BW254" s="366"/>
      <c r="BX254" s="366"/>
      <c r="BY254" s="367"/>
      <c r="BZ254" s="367"/>
      <c r="CA254" s="367"/>
      <c r="CB254" s="367"/>
    </row>
    <row r="255" spans="1:80" ht="14.25" x14ac:dyDescent="0.2">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c r="AE255" s="366"/>
      <c r="AF255" s="366"/>
      <c r="AG255" s="366"/>
      <c r="AH255" s="366"/>
      <c r="AI255" s="366"/>
      <c r="AJ255" s="366"/>
      <c r="AK255" s="366"/>
      <c r="AL255" s="366"/>
      <c r="AM255" s="366"/>
      <c r="AN255" s="366"/>
      <c r="AO255" s="366"/>
      <c r="AP255" s="366"/>
      <c r="AQ255" s="366"/>
      <c r="AR255" s="366"/>
      <c r="AS255" s="366"/>
      <c r="AT255" s="366"/>
      <c r="AU255" s="366"/>
      <c r="AV255" s="366"/>
      <c r="AW255" s="366"/>
      <c r="AX255" s="366"/>
      <c r="AY255" s="366"/>
      <c r="AZ255" s="366"/>
      <c r="BA255" s="366"/>
      <c r="BB255" s="366"/>
      <c r="BC255" s="366"/>
      <c r="BD255" s="366"/>
      <c r="BE255" s="366"/>
      <c r="BF255" s="366"/>
      <c r="BG255" s="366"/>
      <c r="BH255" s="366"/>
      <c r="BI255" s="366"/>
      <c r="BJ255" s="366"/>
      <c r="BK255" s="366"/>
      <c r="BL255" s="366"/>
      <c r="BM255" s="366"/>
      <c r="BN255" s="366"/>
      <c r="BO255" s="366"/>
      <c r="BP255" s="366"/>
      <c r="BQ255" s="366"/>
      <c r="BR255" s="366"/>
      <c r="BS255" s="366"/>
      <c r="BT255" s="366"/>
      <c r="BU255" s="366"/>
      <c r="BV255" s="366"/>
      <c r="BW255" s="366"/>
      <c r="BX255" s="366"/>
      <c r="BY255" s="367"/>
      <c r="BZ255" s="367"/>
      <c r="CA255" s="367"/>
      <c r="CB255" s="367"/>
    </row>
    <row r="256" spans="1:80" ht="14.25" x14ac:dyDescent="0.2">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c r="AE256" s="366"/>
      <c r="AF256" s="366"/>
      <c r="AG256" s="366"/>
      <c r="AH256" s="366"/>
      <c r="AI256" s="366"/>
      <c r="AJ256" s="366"/>
      <c r="AK256" s="366"/>
      <c r="AL256" s="366"/>
      <c r="AM256" s="366"/>
      <c r="AN256" s="366"/>
      <c r="AO256" s="366"/>
      <c r="AP256" s="366"/>
      <c r="AQ256" s="366"/>
      <c r="AR256" s="366"/>
      <c r="AS256" s="366"/>
      <c r="AT256" s="366"/>
      <c r="AU256" s="366"/>
      <c r="AV256" s="366"/>
      <c r="AW256" s="366"/>
      <c r="AX256" s="366"/>
      <c r="AY256" s="366"/>
      <c r="AZ256" s="366"/>
      <c r="BA256" s="366"/>
      <c r="BB256" s="366"/>
      <c r="BC256" s="366"/>
      <c r="BD256" s="366"/>
      <c r="BE256" s="366"/>
      <c r="BF256" s="366"/>
      <c r="BG256" s="366"/>
      <c r="BH256" s="366"/>
      <c r="BI256" s="366"/>
      <c r="BJ256" s="366"/>
      <c r="BK256" s="366"/>
      <c r="BL256" s="366"/>
      <c r="BM256" s="366"/>
      <c r="BN256" s="366"/>
      <c r="BO256" s="366"/>
      <c r="BP256" s="366"/>
      <c r="BQ256" s="366"/>
      <c r="BR256" s="366"/>
      <c r="BS256" s="366"/>
      <c r="BT256" s="366"/>
      <c r="BU256" s="366"/>
      <c r="BV256" s="366"/>
      <c r="BW256" s="366"/>
      <c r="BX256" s="366"/>
      <c r="BY256" s="367"/>
      <c r="BZ256" s="367"/>
      <c r="CA256" s="367"/>
      <c r="CB256" s="367"/>
    </row>
    <row r="257" spans="1:80" ht="14.25" x14ac:dyDescent="0.2">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c r="AH257" s="366"/>
      <c r="AI257" s="366"/>
      <c r="AJ257" s="366"/>
      <c r="AK257" s="366"/>
      <c r="AL257" s="366"/>
      <c r="AM257" s="366"/>
      <c r="AN257" s="366"/>
      <c r="AO257" s="366"/>
      <c r="AP257" s="366"/>
      <c r="AQ257" s="366"/>
      <c r="AR257" s="366"/>
      <c r="AS257" s="366"/>
      <c r="AT257" s="366"/>
      <c r="AU257" s="366"/>
      <c r="AV257" s="366"/>
      <c r="AW257" s="366"/>
      <c r="AX257" s="366"/>
      <c r="AY257" s="366"/>
      <c r="AZ257" s="366"/>
      <c r="BA257" s="366"/>
      <c r="BB257" s="366"/>
      <c r="BC257" s="366"/>
      <c r="BD257" s="366"/>
      <c r="BE257" s="366"/>
      <c r="BF257" s="366"/>
      <c r="BG257" s="366"/>
      <c r="BH257" s="366"/>
      <c r="BI257" s="366"/>
      <c r="BJ257" s="366"/>
      <c r="BK257" s="366"/>
      <c r="BL257" s="366"/>
      <c r="BM257" s="366"/>
      <c r="BN257" s="366"/>
      <c r="BO257" s="366"/>
      <c r="BP257" s="366"/>
      <c r="BQ257" s="366"/>
      <c r="BR257" s="366"/>
      <c r="BS257" s="366"/>
      <c r="BT257" s="366"/>
      <c r="BU257" s="366"/>
      <c r="BV257" s="366"/>
      <c r="BW257" s="366"/>
      <c r="BX257" s="366"/>
      <c r="BY257" s="367"/>
      <c r="BZ257" s="367"/>
      <c r="CA257" s="367"/>
      <c r="CB257" s="367"/>
    </row>
    <row r="258" spans="1:80" ht="14.25" x14ac:dyDescent="0.2">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c r="AE258" s="366"/>
      <c r="AF258" s="366"/>
      <c r="AG258" s="366"/>
      <c r="AH258" s="366"/>
      <c r="AI258" s="366"/>
      <c r="AJ258" s="366"/>
      <c r="AK258" s="366"/>
      <c r="AL258" s="366"/>
      <c r="AM258" s="366"/>
      <c r="AN258" s="366"/>
      <c r="AO258" s="366"/>
      <c r="AP258" s="366"/>
      <c r="AQ258" s="366"/>
      <c r="AR258" s="366"/>
      <c r="AS258" s="366"/>
      <c r="AT258" s="366"/>
      <c r="AU258" s="366"/>
      <c r="AV258" s="366"/>
      <c r="AW258" s="366"/>
      <c r="AX258" s="366"/>
      <c r="AY258" s="366"/>
      <c r="AZ258" s="366"/>
      <c r="BA258" s="366"/>
      <c r="BB258" s="366"/>
      <c r="BC258" s="366"/>
      <c r="BD258" s="366"/>
      <c r="BE258" s="366"/>
      <c r="BF258" s="366"/>
      <c r="BG258" s="366"/>
      <c r="BH258" s="366"/>
      <c r="BI258" s="366"/>
      <c r="BJ258" s="366"/>
      <c r="BK258" s="366"/>
      <c r="BL258" s="366"/>
      <c r="BM258" s="366"/>
      <c r="BN258" s="366"/>
      <c r="BO258" s="366"/>
      <c r="BP258" s="366"/>
      <c r="BQ258" s="366"/>
      <c r="BR258" s="366"/>
      <c r="BS258" s="366"/>
      <c r="BT258" s="366"/>
      <c r="BU258" s="366"/>
      <c r="BV258" s="366"/>
      <c r="BW258" s="366"/>
      <c r="BX258" s="366"/>
      <c r="BY258" s="367"/>
      <c r="BZ258" s="367"/>
      <c r="CA258" s="367"/>
      <c r="CB258" s="367"/>
    </row>
    <row r="259" spans="1:80" ht="14.25" x14ac:dyDescent="0.2">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c r="AE259" s="366"/>
      <c r="AF259" s="366"/>
      <c r="AG259" s="366"/>
      <c r="AH259" s="366"/>
      <c r="AI259" s="366"/>
      <c r="AJ259" s="366"/>
      <c r="AK259" s="366"/>
      <c r="AL259" s="366"/>
      <c r="AM259" s="366"/>
      <c r="AN259" s="366"/>
      <c r="AO259" s="366"/>
      <c r="AP259" s="366"/>
      <c r="AQ259" s="366"/>
      <c r="AR259" s="366"/>
      <c r="AS259" s="366"/>
      <c r="AT259" s="366"/>
      <c r="AU259" s="366"/>
      <c r="AV259" s="366"/>
      <c r="AW259" s="366"/>
      <c r="AX259" s="366"/>
      <c r="AY259" s="366"/>
      <c r="AZ259" s="366"/>
      <c r="BA259" s="366"/>
      <c r="BB259" s="366"/>
      <c r="BC259" s="366"/>
      <c r="BD259" s="366"/>
      <c r="BE259" s="366"/>
      <c r="BF259" s="366"/>
      <c r="BG259" s="366"/>
      <c r="BH259" s="366"/>
      <c r="BI259" s="366"/>
      <c r="BJ259" s="366"/>
      <c r="BK259" s="366"/>
      <c r="BL259" s="366"/>
      <c r="BM259" s="366"/>
      <c r="BN259" s="366"/>
      <c r="BO259" s="366"/>
      <c r="BP259" s="366"/>
      <c r="BQ259" s="366"/>
      <c r="BR259" s="366"/>
      <c r="BS259" s="366"/>
      <c r="BT259" s="366"/>
      <c r="BU259" s="366"/>
      <c r="BV259" s="366"/>
      <c r="BW259" s="366"/>
      <c r="BX259" s="366"/>
      <c r="BY259" s="367"/>
      <c r="BZ259" s="367"/>
      <c r="CA259" s="367"/>
      <c r="CB259" s="367"/>
    </row>
    <row r="260" spans="1:80" ht="14.25" x14ac:dyDescent="0.2">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c r="AI260" s="366"/>
      <c r="AJ260" s="366"/>
      <c r="AK260" s="366"/>
      <c r="AL260" s="366"/>
      <c r="AM260" s="366"/>
      <c r="AN260" s="366"/>
      <c r="AO260" s="366"/>
      <c r="AP260" s="366"/>
      <c r="AQ260" s="366"/>
      <c r="AR260" s="366"/>
      <c r="AS260" s="366"/>
      <c r="AT260" s="366"/>
      <c r="AU260" s="366"/>
      <c r="AV260" s="366"/>
      <c r="AW260" s="366"/>
      <c r="AX260" s="366"/>
      <c r="AY260" s="366"/>
      <c r="AZ260" s="366"/>
      <c r="BA260" s="366"/>
      <c r="BB260" s="366"/>
      <c r="BC260" s="366"/>
      <c r="BD260" s="366"/>
      <c r="BE260" s="366"/>
      <c r="BF260" s="366"/>
      <c r="BG260" s="366"/>
      <c r="BH260" s="366"/>
      <c r="BI260" s="366"/>
      <c r="BJ260" s="366"/>
      <c r="BK260" s="366"/>
      <c r="BL260" s="366"/>
      <c r="BM260" s="366"/>
      <c r="BN260" s="366"/>
      <c r="BO260" s="366"/>
      <c r="BP260" s="366"/>
      <c r="BQ260" s="366"/>
      <c r="BR260" s="366"/>
      <c r="BS260" s="366"/>
      <c r="BT260" s="366"/>
      <c r="BU260" s="366"/>
      <c r="BV260" s="366"/>
      <c r="BW260" s="366"/>
      <c r="BX260" s="366"/>
      <c r="BY260" s="367"/>
      <c r="BZ260" s="367"/>
      <c r="CA260" s="367"/>
      <c r="CB260" s="367"/>
    </row>
    <row r="261" spans="1:80" ht="14.25" x14ac:dyDescent="0.2">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c r="AE261" s="366"/>
      <c r="AF261" s="366"/>
      <c r="AG261" s="366"/>
      <c r="AH261" s="366"/>
      <c r="AI261" s="366"/>
      <c r="AJ261" s="366"/>
      <c r="AK261" s="366"/>
      <c r="AL261" s="366"/>
      <c r="AM261" s="366"/>
      <c r="AN261" s="366"/>
      <c r="AO261" s="366"/>
      <c r="AP261" s="366"/>
      <c r="AQ261" s="366"/>
      <c r="AR261" s="366"/>
      <c r="AS261" s="366"/>
      <c r="AT261" s="366"/>
      <c r="AU261" s="366"/>
      <c r="AV261" s="366"/>
      <c r="AW261" s="366"/>
      <c r="AX261" s="366"/>
      <c r="AY261" s="366"/>
      <c r="AZ261" s="366"/>
      <c r="BA261" s="366"/>
      <c r="BB261" s="366"/>
      <c r="BC261" s="366"/>
      <c r="BD261" s="366"/>
      <c r="BE261" s="366"/>
      <c r="BF261" s="366"/>
      <c r="BG261" s="366"/>
      <c r="BH261" s="366"/>
      <c r="BI261" s="366"/>
      <c r="BJ261" s="366"/>
      <c r="BK261" s="366"/>
      <c r="BL261" s="366"/>
      <c r="BM261" s="366"/>
      <c r="BN261" s="366"/>
      <c r="BO261" s="366"/>
      <c r="BP261" s="366"/>
      <c r="BQ261" s="366"/>
      <c r="BR261" s="366"/>
      <c r="BS261" s="366"/>
      <c r="BT261" s="366"/>
      <c r="BU261" s="366"/>
      <c r="BV261" s="366"/>
      <c r="BW261" s="366"/>
      <c r="BX261" s="366"/>
      <c r="BY261" s="367"/>
      <c r="BZ261" s="367"/>
      <c r="CA261" s="367"/>
      <c r="CB261" s="367"/>
    </row>
    <row r="262" spans="1:80" ht="14.25" x14ac:dyDescent="0.2">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c r="AE262" s="366"/>
      <c r="AF262" s="366"/>
      <c r="AG262" s="366"/>
      <c r="AH262" s="366"/>
      <c r="AI262" s="366"/>
      <c r="AJ262" s="366"/>
      <c r="AK262" s="366"/>
      <c r="AL262" s="366"/>
      <c r="AM262" s="366"/>
      <c r="AN262" s="366"/>
      <c r="AO262" s="366"/>
      <c r="AP262" s="366"/>
      <c r="AQ262" s="366"/>
      <c r="AR262" s="366"/>
      <c r="AS262" s="366"/>
      <c r="AT262" s="366"/>
      <c r="AU262" s="366"/>
      <c r="AV262" s="366"/>
      <c r="AW262" s="366"/>
      <c r="AX262" s="366"/>
      <c r="AY262" s="366"/>
      <c r="AZ262" s="366"/>
      <c r="BA262" s="366"/>
      <c r="BB262" s="366"/>
      <c r="BC262" s="366"/>
      <c r="BD262" s="366"/>
      <c r="BE262" s="366"/>
      <c r="BF262" s="366"/>
      <c r="BG262" s="366"/>
      <c r="BH262" s="366"/>
      <c r="BI262" s="366"/>
      <c r="BJ262" s="366"/>
      <c r="BK262" s="366"/>
      <c r="BL262" s="366"/>
      <c r="BM262" s="366"/>
      <c r="BN262" s="366"/>
      <c r="BO262" s="366"/>
      <c r="BP262" s="366"/>
      <c r="BQ262" s="366"/>
      <c r="BR262" s="366"/>
      <c r="BS262" s="366"/>
      <c r="BT262" s="366"/>
      <c r="BU262" s="366"/>
      <c r="BV262" s="366"/>
      <c r="BW262" s="366"/>
      <c r="BX262" s="366"/>
      <c r="BY262" s="367"/>
      <c r="BZ262" s="367"/>
      <c r="CA262" s="367"/>
      <c r="CB262" s="367"/>
    </row>
    <row r="263" spans="1:80" ht="14.25" x14ac:dyDescent="0.2">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c r="AE263" s="366"/>
      <c r="AF263" s="366"/>
      <c r="AG263" s="366"/>
      <c r="AH263" s="366"/>
      <c r="AI263" s="366"/>
      <c r="AJ263" s="366"/>
      <c r="AK263" s="366"/>
      <c r="AL263" s="366"/>
      <c r="AM263" s="366"/>
      <c r="AN263" s="366"/>
      <c r="AO263" s="366"/>
      <c r="AP263" s="366"/>
      <c r="AQ263" s="366"/>
      <c r="AR263" s="366"/>
      <c r="AS263" s="366"/>
      <c r="AT263" s="366"/>
      <c r="AU263" s="366"/>
      <c r="AV263" s="366"/>
      <c r="AW263" s="366"/>
      <c r="AX263" s="366"/>
      <c r="AY263" s="366"/>
      <c r="AZ263" s="366"/>
      <c r="BA263" s="366"/>
      <c r="BB263" s="366"/>
      <c r="BC263" s="366"/>
      <c r="BD263" s="366"/>
      <c r="BE263" s="366"/>
      <c r="BF263" s="366"/>
      <c r="BG263" s="366"/>
      <c r="BH263" s="366"/>
      <c r="BI263" s="366"/>
      <c r="BJ263" s="366"/>
      <c r="BK263" s="366"/>
      <c r="BL263" s="366"/>
      <c r="BM263" s="366"/>
      <c r="BN263" s="366"/>
      <c r="BO263" s="366"/>
      <c r="BP263" s="366"/>
      <c r="BQ263" s="366"/>
      <c r="BR263" s="366"/>
      <c r="BS263" s="366"/>
      <c r="BT263" s="366"/>
      <c r="BU263" s="366"/>
      <c r="BV263" s="366"/>
      <c r="BW263" s="366"/>
      <c r="BX263" s="366"/>
      <c r="BY263" s="367"/>
      <c r="BZ263" s="367"/>
      <c r="CA263" s="367"/>
      <c r="CB263" s="367"/>
    </row>
    <row r="264" spans="1:80" ht="14.25" x14ac:dyDescent="0.2">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c r="AE264" s="366"/>
      <c r="AF264" s="366"/>
      <c r="AG264" s="366"/>
      <c r="AH264" s="366"/>
      <c r="AI264" s="366"/>
      <c r="AJ264" s="366"/>
      <c r="AK264" s="366"/>
      <c r="AL264" s="366"/>
      <c r="AM264" s="366"/>
      <c r="AN264" s="366"/>
      <c r="AO264" s="366"/>
      <c r="AP264" s="366"/>
      <c r="AQ264" s="366"/>
      <c r="AR264" s="366"/>
      <c r="AS264" s="366"/>
      <c r="AT264" s="366"/>
      <c r="AU264" s="366"/>
      <c r="AV264" s="366"/>
      <c r="AW264" s="366"/>
      <c r="AX264" s="366"/>
      <c r="AY264" s="366"/>
      <c r="AZ264" s="366"/>
      <c r="BA264" s="366"/>
      <c r="BB264" s="366"/>
      <c r="BC264" s="366"/>
      <c r="BD264" s="366"/>
      <c r="BE264" s="366"/>
      <c r="BF264" s="366"/>
      <c r="BG264" s="366"/>
      <c r="BH264" s="366"/>
      <c r="BI264" s="366"/>
      <c r="BJ264" s="366"/>
      <c r="BK264" s="366"/>
      <c r="BL264" s="366"/>
      <c r="BM264" s="366"/>
      <c r="BN264" s="366"/>
      <c r="BO264" s="366"/>
      <c r="BP264" s="366"/>
      <c r="BQ264" s="366"/>
      <c r="BR264" s="366"/>
      <c r="BS264" s="366"/>
      <c r="BT264" s="366"/>
      <c r="BU264" s="366"/>
      <c r="BV264" s="366"/>
      <c r="BW264" s="366"/>
      <c r="BX264" s="366"/>
      <c r="BY264" s="367"/>
      <c r="BZ264" s="367"/>
      <c r="CA264" s="367"/>
      <c r="CB264" s="367"/>
    </row>
    <row r="265" spans="1:80" ht="14.25" x14ac:dyDescent="0.2">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c r="AE265" s="366"/>
      <c r="AF265" s="366"/>
      <c r="AG265" s="366"/>
      <c r="AH265" s="366"/>
      <c r="AI265" s="366"/>
      <c r="AJ265" s="366"/>
      <c r="AK265" s="366"/>
      <c r="AL265" s="366"/>
      <c r="AM265" s="366"/>
      <c r="AN265" s="366"/>
      <c r="AO265" s="366"/>
      <c r="AP265" s="366"/>
      <c r="AQ265" s="366"/>
      <c r="AR265" s="366"/>
      <c r="AS265" s="366"/>
      <c r="AT265" s="366"/>
      <c r="AU265" s="366"/>
      <c r="AV265" s="366"/>
      <c r="AW265" s="366"/>
      <c r="AX265" s="366"/>
      <c r="AY265" s="366"/>
      <c r="AZ265" s="366"/>
      <c r="BA265" s="366"/>
      <c r="BB265" s="366"/>
      <c r="BC265" s="366"/>
      <c r="BD265" s="366"/>
      <c r="BE265" s="366"/>
      <c r="BF265" s="366"/>
      <c r="BG265" s="366"/>
      <c r="BH265" s="366"/>
      <c r="BI265" s="366"/>
      <c r="BJ265" s="366"/>
      <c r="BK265" s="366"/>
      <c r="BL265" s="366"/>
      <c r="BM265" s="366"/>
      <c r="BN265" s="366"/>
      <c r="BO265" s="366"/>
      <c r="BP265" s="366"/>
      <c r="BQ265" s="366"/>
      <c r="BR265" s="366"/>
      <c r="BS265" s="366"/>
      <c r="BT265" s="366"/>
      <c r="BU265" s="366"/>
      <c r="BV265" s="366"/>
      <c r="BW265" s="366"/>
      <c r="BX265" s="366"/>
      <c r="BY265" s="367"/>
      <c r="BZ265" s="367"/>
      <c r="CA265" s="367"/>
      <c r="CB265" s="367"/>
    </row>
    <row r="266" spans="1:80" ht="14.25" x14ac:dyDescent="0.2">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c r="AE266" s="366"/>
      <c r="AF266" s="366"/>
      <c r="AG266" s="366"/>
      <c r="AH266" s="366"/>
      <c r="AI266" s="366"/>
      <c r="AJ266" s="366"/>
      <c r="AK266" s="366"/>
      <c r="AL266" s="366"/>
      <c r="AM266" s="366"/>
      <c r="AN266" s="366"/>
      <c r="AO266" s="366"/>
      <c r="AP266" s="366"/>
      <c r="AQ266" s="366"/>
      <c r="AR266" s="366"/>
      <c r="AS266" s="366"/>
      <c r="AT266" s="366"/>
      <c r="AU266" s="366"/>
      <c r="AV266" s="366"/>
      <c r="AW266" s="366"/>
      <c r="AX266" s="366"/>
      <c r="AY266" s="366"/>
      <c r="AZ266" s="366"/>
      <c r="BA266" s="366"/>
      <c r="BB266" s="366"/>
      <c r="BC266" s="366"/>
      <c r="BD266" s="366"/>
      <c r="BE266" s="366"/>
      <c r="BF266" s="366"/>
      <c r="BG266" s="366"/>
      <c r="BH266" s="366"/>
      <c r="BI266" s="366"/>
      <c r="BJ266" s="366"/>
      <c r="BK266" s="366"/>
      <c r="BL266" s="366"/>
      <c r="BM266" s="366"/>
      <c r="BN266" s="366"/>
      <c r="BO266" s="366"/>
      <c r="BP266" s="366"/>
      <c r="BQ266" s="366"/>
      <c r="BR266" s="366"/>
      <c r="BS266" s="366"/>
      <c r="BT266" s="366"/>
      <c r="BU266" s="366"/>
      <c r="BV266" s="366"/>
      <c r="BW266" s="366"/>
      <c r="BX266" s="366"/>
      <c r="BY266" s="367"/>
      <c r="BZ266" s="367"/>
      <c r="CA266" s="367"/>
      <c r="CB266" s="367"/>
    </row>
    <row r="267" spans="1:80" ht="14.25" x14ac:dyDescent="0.2">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c r="AE267" s="366"/>
      <c r="AF267" s="366"/>
      <c r="AG267" s="366"/>
      <c r="AH267" s="366"/>
      <c r="AI267" s="366"/>
      <c r="AJ267" s="366"/>
      <c r="AK267" s="366"/>
      <c r="AL267" s="366"/>
      <c r="AM267" s="366"/>
      <c r="AN267" s="366"/>
      <c r="AO267" s="366"/>
      <c r="AP267" s="366"/>
      <c r="AQ267" s="366"/>
      <c r="AR267" s="366"/>
      <c r="AS267" s="366"/>
      <c r="AT267" s="366"/>
      <c r="AU267" s="366"/>
      <c r="AV267" s="366"/>
      <c r="AW267" s="366"/>
      <c r="AX267" s="366"/>
      <c r="AY267" s="366"/>
      <c r="AZ267" s="366"/>
      <c r="BA267" s="366"/>
      <c r="BB267" s="366"/>
      <c r="BC267" s="366"/>
      <c r="BD267" s="366"/>
      <c r="BE267" s="366"/>
      <c r="BF267" s="366"/>
      <c r="BG267" s="366"/>
      <c r="BH267" s="366"/>
      <c r="BI267" s="366"/>
      <c r="BJ267" s="366"/>
      <c r="BK267" s="366"/>
      <c r="BL267" s="366"/>
      <c r="BM267" s="366"/>
      <c r="BN267" s="366"/>
      <c r="BO267" s="366"/>
      <c r="BP267" s="366"/>
      <c r="BQ267" s="366"/>
      <c r="BR267" s="366"/>
      <c r="BS267" s="366"/>
      <c r="BT267" s="366"/>
      <c r="BU267" s="366"/>
      <c r="BV267" s="366"/>
      <c r="BW267" s="366"/>
      <c r="BX267" s="366"/>
      <c r="BY267" s="367"/>
      <c r="BZ267" s="367"/>
      <c r="CA267" s="367"/>
      <c r="CB267" s="367"/>
    </row>
    <row r="268" spans="1:80" ht="14.25" x14ac:dyDescent="0.2">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c r="AH268" s="366"/>
      <c r="AI268" s="366"/>
      <c r="AJ268" s="366"/>
      <c r="AK268" s="366"/>
      <c r="AL268" s="366"/>
      <c r="AM268" s="366"/>
      <c r="AN268" s="366"/>
      <c r="AO268" s="366"/>
      <c r="AP268" s="366"/>
      <c r="AQ268" s="366"/>
      <c r="AR268" s="366"/>
      <c r="AS268" s="366"/>
      <c r="AT268" s="366"/>
      <c r="AU268" s="366"/>
      <c r="AV268" s="366"/>
      <c r="AW268" s="366"/>
      <c r="AX268" s="366"/>
      <c r="AY268" s="366"/>
      <c r="AZ268" s="366"/>
      <c r="BA268" s="366"/>
      <c r="BB268" s="366"/>
      <c r="BC268" s="366"/>
      <c r="BD268" s="366"/>
      <c r="BE268" s="366"/>
      <c r="BF268" s="366"/>
      <c r="BG268" s="366"/>
      <c r="BH268" s="366"/>
      <c r="BI268" s="366"/>
      <c r="BJ268" s="366"/>
      <c r="BK268" s="366"/>
      <c r="BL268" s="366"/>
      <c r="BM268" s="366"/>
      <c r="BN268" s="366"/>
      <c r="BO268" s="366"/>
      <c r="BP268" s="366"/>
      <c r="BQ268" s="366"/>
      <c r="BR268" s="366"/>
      <c r="BS268" s="366"/>
      <c r="BT268" s="366"/>
      <c r="BU268" s="366"/>
      <c r="BV268" s="366"/>
      <c r="BW268" s="366"/>
      <c r="BX268" s="366"/>
      <c r="BY268" s="367"/>
      <c r="BZ268" s="367"/>
      <c r="CA268" s="367"/>
      <c r="CB268" s="367"/>
    </row>
    <row r="269" spans="1:80" ht="14.25" x14ac:dyDescent="0.2">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c r="AE269" s="366"/>
      <c r="AF269" s="366"/>
      <c r="AG269" s="366"/>
      <c r="AH269" s="366"/>
      <c r="AI269" s="366"/>
      <c r="AJ269" s="366"/>
      <c r="AK269" s="366"/>
      <c r="AL269" s="366"/>
      <c r="AM269" s="366"/>
      <c r="AN269" s="366"/>
      <c r="AO269" s="366"/>
      <c r="AP269" s="366"/>
      <c r="AQ269" s="366"/>
      <c r="AR269" s="366"/>
      <c r="AS269" s="366"/>
      <c r="AT269" s="366"/>
      <c r="AU269" s="366"/>
      <c r="AV269" s="366"/>
      <c r="AW269" s="366"/>
      <c r="AX269" s="366"/>
      <c r="AY269" s="366"/>
      <c r="AZ269" s="366"/>
      <c r="BA269" s="366"/>
      <c r="BB269" s="366"/>
      <c r="BC269" s="366"/>
      <c r="BD269" s="366"/>
      <c r="BE269" s="366"/>
      <c r="BF269" s="366"/>
      <c r="BG269" s="366"/>
      <c r="BH269" s="366"/>
      <c r="BI269" s="366"/>
      <c r="BJ269" s="366"/>
      <c r="BK269" s="366"/>
      <c r="BL269" s="366"/>
      <c r="BM269" s="366"/>
      <c r="BN269" s="366"/>
      <c r="BO269" s="366"/>
      <c r="BP269" s="366"/>
      <c r="BQ269" s="366"/>
      <c r="BR269" s="366"/>
      <c r="BS269" s="366"/>
      <c r="BT269" s="366"/>
      <c r="BU269" s="366"/>
      <c r="BV269" s="366"/>
      <c r="BW269" s="366"/>
      <c r="BX269" s="366"/>
      <c r="BY269" s="367"/>
      <c r="BZ269" s="367"/>
      <c r="CA269" s="367"/>
      <c r="CB269" s="367"/>
    </row>
    <row r="270" spans="1:80" ht="14.25" x14ac:dyDescent="0.2">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c r="AE270" s="366"/>
      <c r="AF270" s="366"/>
      <c r="AG270" s="366"/>
      <c r="AH270" s="366"/>
      <c r="AI270" s="366"/>
      <c r="AJ270" s="366"/>
      <c r="AK270" s="366"/>
      <c r="AL270" s="366"/>
      <c r="AM270" s="366"/>
      <c r="AN270" s="366"/>
      <c r="AO270" s="366"/>
      <c r="AP270" s="366"/>
      <c r="AQ270" s="366"/>
      <c r="AR270" s="366"/>
      <c r="AS270" s="366"/>
      <c r="AT270" s="366"/>
      <c r="AU270" s="366"/>
      <c r="AV270" s="366"/>
      <c r="AW270" s="366"/>
      <c r="AX270" s="366"/>
      <c r="AY270" s="366"/>
      <c r="AZ270" s="366"/>
      <c r="BA270" s="366"/>
      <c r="BB270" s="366"/>
      <c r="BC270" s="366"/>
      <c r="BD270" s="366"/>
      <c r="BE270" s="366"/>
      <c r="BF270" s="366"/>
      <c r="BG270" s="366"/>
      <c r="BH270" s="366"/>
      <c r="BI270" s="366"/>
      <c r="BJ270" s="366"/>
      <c r="BK270" s="366"/>
      <c r="BL270" s="366"/>
      <c r="BM270" s="366"/>
      <c r="BN270" s="366"/>
      <c r="BO270" s="366"/>
      <c r="BP270" s="366"/>
      <c r="BQ270" s="366"/>
      <c r="BR270" s="366"/>
      <c r="BS270" s="366"/>
      <c r="BT270" s="366"/>
      <c r="BU270" s="366"/>
      <c r="BV270" s="366"/>
      <c r="BW270" s="366"/>
      <c r="BX270" s="366"/>
      <c r="BY270" s="367"/>
      <c r="BZ270" s="367"/>
      <c r="CA270" s="367"/>
      <c r="CB270" s="367"/>
    </row>
    <row r="271" spans="1:80" ht="14.25" x14ac:dyDescent="0.2">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c r="AI271" s="366"/>
      <c r="AJ271" s="366"/>
      <c r="AK271" s="366"/>
      <c r="AL271" s="366"/>
      <c r="AM271" s="366"/>
      <c r="AN271" s="366"/>
      <c r="AO271" s="366"/>
      <c r="AP271" s="366"/>
      <c r="AQ271" s="366"/>
      <c r="AR271" s="366"/>
      <c r="AS271" s="366"/>
      <c r="AT271" s="366"/>
      <c r="AU271" s="366"/>
      <c r="AV271" s="366"/>
      <c r="AW271" s="366"/>
      <c r="AX271" s="366"/>
      <c r="AY271" s="366"/>
      <c r="AZ271" s="366"/>
      <c r="BA271" s="366"/>
      <c r="BB271" s="366"/>
      <c r="BC271" s="366"/>
      <c r="BD271" s="366"/>
      <c r="BE271" s="366"/>
      <c r="BF271" s="366"/>
      <c r="BG271" s="366"/>
      <c r="BH271" s="366"/>
      <c r="BI271" s="366"/>
      <c r="BJ271" s="366"/>
      <c r="BK271" s="366"/>
      <c r="BL271" s="366"/>
      <c r="BM271" s="366"/>
      <c r="BN271" s="366"/>
      <c r="BO271" s="366"/>
      <c r="BP271" s="366"/>
      <c r="BQ271" s="366"/>
      <c r="BR271" s="366"/>
      <c r="BS271" s="366"/>
      <c r="BT271" s="366"/>
      <c r="BU271" s="366"/>
      <c r="BV271" s="366"/>
      <c r="BW271" s="366"/>
      <c r="BX271" s="366"/>
      <c r="BY271" s="367"/>
      <c r="BZ271" s="367"/>
      <c r="CA271" s="367"/>
      <c r="CB271" s="367"/>
    </row>
    <row r="272" spans="1:80" ht="14.25" x14ac:dyDescent="0.2">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c r="AE272" s="366"/>
      <c r="AF272" s="366"/>
      <c r="AG272" s="366"/>
      <c r="AH272" s="366"/>
      <c r="AI272" s="366"/>
      <c r="AJ272" s="366"/>
      <c r="AK272" s="366"/>
      <c r="AL272" s="366"/>
      <c r="AM272" s="366"/>
      <c r="AN272" s="366"/>
      <c r="AO272" s="366"/>
      <c r="AP272" s="366"/>
      <c r="AQ272" s="366"/>
      <c r="AR272" s="366"/>
      <c r="AS272" s="366"/>
      <c r="AT272" s="366"/>
      <c r="AU272" s="366"/>
      <c r="AV272" s="366"/>
      <c r="AW272" s="366"/>
      <c r="AX272" s="366"/>
      <c r="AY272" s="366"/>
      <c r="AZ272" s="366"/>
      <c r="BA272" s="366"/>
      <c r="BB272" s="366"/>
      <c r="BC272" s="366"/>
      <c r="BD272" s="366"/>
      <c r="BE272" s="366"/>
      <c r="BF272" s="366"/>
      <c r="BG272" s="366"/>
      <c r="BH272" s="366"/>
      <c r="BI272" s="366"/>
      <c r="BJ272" s="366"/>
      <c r="BK272" s="366"/>
      <c r="BL272" s="366"/>
      <c r="BM272" s="366"/>
      <c r="BN272" s="366"/>
      <c r="BO272" s="366"/>
      <c r="BP272" s="366"/>
      <c r="BQ272" s="366"/>
      <c r="BR272" s="366"/>
      <c r="BS272" s="366"/>
      <c r="BT272" s="366"/>
      <c r="BU272" s="366"/>
      <c r="BV272" s="366"/>
      <c r="BW272" s="366"/>
      <c r="BX272" s="366"/>
      <c r="BY272" s="367"/>
      <c r="BZ272" s="367"/>
      <c r="CA272" s="367"/>
      <c r="CB272" s="367"/>
    </row>
    <row r="273" spans="1:80" ht="14.25" x14ac:dyDescent="0.2">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c r="AI273" s="366"/>
      <c r="AJ273" s="366"/>
      <c r="AK273" s="366"/>
      <c r="AL273" s="366"/>
      <c r="AM273" s="366"/>
      <c r="AN273" s="366"/>
      <c r="AO273" s="366"/>
      <c r="AP273" s="366"/>
      <c r="AQ273" s="366"/>
      <c r="AR273" s="366"/>
      <c r="AS273" s="366"/>
      <c r="AT273" s="366"/>
      <c r="AU273" s="366"/>
      <c r="AV273" s="366"/>
      <c r="AW273" s="366"/>
      <c r="AX273" s="366"/>
      <c r="AY273" s="366"/>
      <c r="AZ273" s="366"/>
      <c r="BA273" s="366"/>
      <c r="BB273" s="366"/>
      <c r="BC273" s="366"/>
      <c r="BD273" s="366"/>
      <c r="BE273" s="366"/>
      <c r="BF273" s="366"/>
      <c r="BG273" s="366"/>
      <c r="BH273" s="366"/>
      <c r="BI273" s="366"/>
      <c r="BJ273" s="366"/>
      <c r="BK273" s="366"/>
      <c r="BL273" s="366"/>
      <c r="BM273" s="366"/>
      <c r="BN273" s="366"/>
      <c r="BO273" s="366"/>
      <c r="BP273" s="366"/>
      <c r="BQ273" s="366"/>
      <c r="BR273" s="366"/>
      <c r="BS273" s="366"/>
      <c r="BT273" s="366"/>
      <c r="BU273" s="366"/>
      <c r="BV273" s="366"/>
      <c r="BW273" s="366"/>
      <c r="BX273" s="366"/>
      <c r="BY273" s="367"/>
      <c r="BZ273" s="367"/>
      <c r="CA273" s="367"/>
      <c r="CB273" s="367"/>
    </row>
    <row r="274" spans="1:80" ht="14.25" x14ac:dyDescent="0.2">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c r="AI274" s="366"/>
      <c r="AJ274" s="366"/>
      <c r="AK274" s="366"/>
      <c r="AL274" s="366"/>
      <c r="AM274" s="366"/>
      <c r="AN274" s="366"/>
      <c r="AO274" s="366"/>
      <c r="AP274" s="366"/>
      <c r="AQ274" s="366"/>
      <c r="AR274" s="366"/>
      <c r="AS274" s="366"/>
      <c r="AT274" s="366"/>
      <c r="AU274" s="366"/>
      <c r="AV274" s="366"/>
      <c r="AW274" s="366"/>
      <c r="AX274" s="366"/>
      <c r="AY274" s="366"/>
      <c r="AZ274" s="366"/>
      <c r="BA274" s="366"/>
      <c r="BB274" s="366"/>
      <c r="BC274" s="366"/>
      <c r="BD274" s="366"/>
      <c r="BE274" s="366"/>
      <c r="BF274" s="366"/>
      <c r="BG274" s="366"/>
      <c r="BH274" s="366"/>
      <c r="BI274" s="366"/>
      <c r="BJ274" s="366"/>
      <c r="BK274" s="366"/>
      <c r="BL274" s="366"/>
      <c r="BM274" s="366"/>
      <c r="BN274" s="366"/>
      <c r="BO274" s="366"/>
      <c r="BP274" s="366"/>
      <c r="BQ274" s="366"/>
      <c r="BR274" s="366"/>
      <c r="BS274" s="366"/>
      <c r="BT274" s="366"/>
      <c r="BU274" s="366"/>
      <c r="BV274" s="366"/>
      <c r="BW274" s="366"/>
      <c r="BX274" s="366"/>
      <c r="BY274" s="367"/>
      <c r="BZ274" s="367"/>
      <c r="CA274" s="367"/>
      <c r="CB274" s="367"/>
    </row>
    <row r="275" spans="1:80" ht="14.25" x14ac:dyDescent="0.2">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66"/>
      <c r="AR275" s="366"/>
      <c r="AS275" s="366"/>
      <c r="AT275" s="366"/>
      <c r="AU275" s="366"/>
      <c r="AV275" s="366"/>
      <c r="AW275" s="366"/>
      <c r="AX275" s="366"/>
      <c r="AY275" s="366"/>
      <c r="AZ275" s="366"/>
      <c r="BA275" s="366"/>
      <c r="BB275" s="366"/>
      <c r="BC275" s="366"/>
      <c r="BD275" s="366"/>
      <c r="BE275" s="366"/>
      <c r="BF275" s="366"/>
      <c r="BG275" s="366"/>
      <c r="BH275" s="366"/>
      <c r="BI275" s="366"/>
      <c r="BJ275" s="366"/>
      <c r="BK275" s="366"/>
      <c r="BL275" s="366"/>
      <c r="BM275" s="366"/>
      <c r="BN275" s="366"/>
      <c r="BO275" s="366"/>
      <c r="BP275" s="366"/>
      <c r="BQ275" s="366"/>
      <c r="BR275" s="366"/>
      <c r="BS275" s="366"/>
      <c r="BT275" s="366"/>
      <c r="BU275" s="366"/>
      <c r="BV275" s="366"/>
      <c r="BW275" s="366"/>
      <c r="BX275" s="366"/>
      <c r="BY275" s="367"/>
      <c r="BZ275" s="367"/>
      <c r="CA275" s="367"/>
      <c r="CB275" s="367"/>
    </row>
    <row r="276" spans="1:80" ht="14.25" x14ac:dyDescent="0.2">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c r="AE276" s="366"/>
      <c r="AF276" s="366"/>
      <c r="AG276" s="366"/>
      <c r="AH276" s="366"/>
      <c r="AI276" s="366"/>
      <c r="AJ276" s="366"/>
      <c r="AK276" s="366"/>
      <c r="AL276" s="366"/>
      <c r="AM276" s="366"/>
      <c r="AN276" s="366"/>
      <c r="AO276" s="366"/>
      <c r="AP276" s="366"/>
      <c r="AQ276" s="366"/>
      <c r="AR276" s="366"/>
      <c r="AS276" s="366"/>
      <c r="AT276" s="366"/>
      <c r="AU276" s="366"/>
      <c r="AV276" s="366"/>
      <c r="AW276" s="366"/>
      <c r="AX276" s="366"/>
      <c r="AY276" s="366"/>
      <c r="AZ276" s="366"/>
      <c r="BA276" s="366"/>
      <c r="BB276" s="366"/>
      <c r="BC276" s="366"/>
      <c r="BD276" s="366"/>
      <c r="BE276" s="366"/>
      <c r="BF276" s="366"/>
      <c r="BG276" s="366"/>
      <c r="BH276" s="366"/>
      <c r="BI276" s="366"/>
      <c r="BJ276" s="366"/>
      <c r="BK276" s="366"/>
      <c r="BL276" s="366"/>
      <c r="BM276" s="366"/>
      <c r="BN276" s="366"/>
      <c r="BO276" s="366"/>
      <c r="BP276" s="366"/>
      <c r="BQ276" s="366"/>
      <c r="BR276" s="366"/>
      <c r="BS276" s="366"/>
      <c r="BT276" s="366"/>
      <c r="BU276" s="366"/>
      <c r="BV276" s="366"/>
      <c r="BW276" s="366"/>
      <c r="BX276" s="366"/>
      <c r="BY276" s="367"/>
      <c r="BZ276" s="367"/>
      <c r="CA276" s="367"/>
      <c r="CB276" s="367"/>
    </row>
    <row r="277" spans="1:80" ht="14.25" x14ac:dyDescent="0.2">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c r="AE277" s="366"/>
      <c r="AF277" s="366"/>
      <c r="AG277" s="366"/>
      <c r="AH277" s="366"/>
      <c r="AI277" s="366"/>
      <c r="AJ277" s="366"/>
      <c r="AK277" s="366"/>
      <c r="AL277" s="366"/>
      <c r="AM277" s="366"/>
      <c r="AN277" s="366"/>
      <c r="AO277" s="366"/>
      <c r="AP277" s="366"/>
      <c r="AQ277" s="366"/>
      <c r="AR277" s="366"/>
      <c r="AS277" s="366"/>
      <c r="AT277" s="366"/>
      <c r="AU277" s="366"/>
      <c r="AV277" s="366"/>
      <c r="AW277" s="366"/>
      <c r="AX277" s="366"/>
      <c r="AY277" s="366"/>
      <c r="AZ277" s="366"/>
      <c r="BA277" s="366"/>
      <c r="BB277" s="366"/>
      <c r="BC277" s="366"/>
      <c r="BD277" s="366"/>
      <c r="BE277" s="366"/>
      <c r="BF277" s="366"/>
      <c r="BG277" s="366"/>
      <c r="BH277" s="366"/>
      <c r="BI277" s="366"/>
      <c r="BJ277" s="366"/>
      <c r="BK277" s="366"/>
      <c r="BL277" s="366"/>
      <c r="BM277" s="366"/>
      <c r="BN277" s="366"/>
      <c r="BO277" s="366"/>
      <c r="BP277" s="366"/>
      <c r="BQ277" s="366"/>
      <c r="BR277" s="366"/>
      <c r="BS277" s="366"/>
      <c r="BT277" s="366"/>
      <c r="BU277" s="366"/>
      <c r="BV277" s="366"/>
      <c r="BW277" s="366"/>
      <c r="BX277" s="366"/>
      <c r="BY277" s="367"/>
      <c r="BZ277" s="367"/>
      <c r="CA277" s="367"/>
      <c r="CB277" s="367"/>
    </row>
    <row r="278" spans="1:80" ht="14.25" x14ac:dyDescent="0.2">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c r="AE278" s="366"/>
      <c r="AF278" s="366"/>
      <c r="AG278" s="366"/>
      <c r="AH278" s="366"/>
      <c r="AI278" s="366"/>
      <c r="AJ278" s="366"/>
      <c r="AK278" s="366"/>
      <c r="AL278" s="366"/>
      <c r="AM278" s="366"/>
      <c r="AN278" s="366"/>
      <c r="AO278" s="366"/>
      <c r="AP278" s="366"/>
      <c r="AQ278" s="366"/>
      <c r="AR278" s="366"/>
      <c r="AS278" s="366"/>
      <c r="AT278" s="366"/>
      <c r="AU278" s="366"/>
      <c r="AV278" s="366"/>
      <c r="AW278" s="366"/>
      <c r="AX278" s="366"/>
      <c r="AY278" s="366"/>
      <c r="AZ278" s="366"/>
      <c r="BA278" s="366"/>
      <c r="BB278" s="366"/>
      <c r="BC278" s="366"/>
      <c r="BD278" s="366"/>
      <c r="BE278" s="366"/>
      <c r="BF278" s="366"/>
      <c r="BG278" s="366"/>
      <c r="BH278" s="366"/>
      <c r="BI278" s="366"/>
      <c r="BJ278" s="366"/>
      <c r="BK278" s="366"/>
      <c r="BL278" s="366"/>
      <c r="BM278" s="366"/>
      <c r="BN278" s="366"/>
      <c r="BO278" s="366"/>
      <c r="BP278" s="366"/>
      <c r="BQ278" s="366"/>
      <c r="BR278" s="366"/>
      <c r="BS278" s="366"/>
      <c r="BT278" s="366"/>
      <c r="BU278" s="366"/>
      <c r="BV278" s="366"/>
      <c r="BW278" s="366"/>
      <c r="BX278" s="366"/>
      <c r="BY278" s="367"/>
      <c r="BZ278" s="367"/>
      <c r="CA278" s="367"/>
      <c r="CB278" s="367"/>
    </row>
    <row r="279" spans="1:80" ht="14.25" x14ac:dyDescent="0.2">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c r="AE279" s="366"/>
      <c r="AF279" s="366"/>
      <c r="AG279" s="366"/>
      <c r="AH279" s="366"/>
      <c r="AI279" s="366"/>
      <c r="AJ279" s="366"/>
      <c r="AK279" s="366"/>
      <c r="AL279" s="366"/>
      <c r="AM279" s="366"/>
      <c r="AN279" s="366"/>
      <c r="AO279" s="366"/>
      <c r="AP279" s="366"/>
      <c r="AQ279" s="366"/>
      <c r="AR279" s="366"/>
      <c r="AS279" s="366"/>
      <c r="AT279" s="366"/>
      <c r="AU279" s="366"/>
      <c r="AV279" s="366"/>
      <c r="AW279" s="366"/>
      <c r="AX279" s="366"/>
      <c r="AY279" s="366"/>
      <c r="AZ279" s="366"/>
      <c r="BA279" s="366"/>
      <c r="BB279" s="366"/>
      <c r="BC279" s="366"/>
      <c r="BD279" s="366"/>
      <c r="BE279" s="366"/>
      <c r="BF279" s="366"/>
      <c r="BG279" s="366"/>
      <c r="BH279" s="366"/>
      <c r="BI279" s="366"/>
      <c r="BJ279" s="366"/>
      <c r="BK279" s="366"/>
      <c r="BL279" s="366"/>
      <c r="BM279" s="366"/>
      <c r="BN279" s="366"/>
      <c r="BO279" s="366"/>
      <c r="BP279" s="366"/>
      <c r="BQ279" s="366"/>
      <c r="BR279" s="366"/>
      <c r="BS279" s="366"/>
      <c r="BT279" s="366"/>
      <c r="BU279" s="366"/>
      <c r="BV279" s="366"/>
      <c r="BW279" s="366"/>
      <c r="BX279" s="366"/>
      <c r="BY279" s="367"/>
      <c r="BZ279" s="367"/>
      <c r="CA279" s="367"/>
      <c r="CB279" s="367"/>
    </row>
    <row r="280" spans="1:80" ht="14.25" x14ac:dyDescent="0.2">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c r="AI280" s="366"/>
      <c r="AJ280" s="366"/>
      <c r="AK280" s="366"/>
      <c r="AL280" s="366"/>
      <c r="AM280" s="366"/>
      <c r="AN280" s="366"/>
      <c r="AO280" s="366"/>
      <c r="AP280" s="366"/>
      <c r="AQ280" s="366"/>
      <c r="AR280" s="366"/>
      <c r="AS280" s="366"/>
      <c r="AT280" s="366"/>
      <c r="AU280" s="366"/>
      <c r="AV280" s="366"/>
      <c r="AW280" s="366"/>
      <c r="AX280" s="366"/>
      <c r="AY280" s="366"/>
      <c r="AZ280" s="366"/>
      <c r="BA280" s="366"/>
      <c r="BB280" s="366"/>
      <c r="BC280" s="366"/>
      <c r="BD280" s="366"/>
      <c r="BE280" s="366"/>
      <c r="BF280" s="366"/>
      <c r="BG280" s="366"/>
      <c r="BH280" s="366"/>
      <c r="BI280" s="366"/>
      <c r="BJ280" s="366"/>
      <c r="BK280" s="366"/>
      <c r="BL280" s="366"/>
      <c r="BM280" s="366"/>
      <c r="BN280" s="366"/>
      <c r="BO280" s="366"/>
      <c r="BP280" s="366"/>
      <c r="BQ280" s="366"/>
      <c r="BR280" s="366"/>
      <c r="BS280" s="366"/>
      <c r="BT280" s="366"/>
      <c r="BU280" s="366"/>
      <c r="BV280" s="366"/>
      <c r="BW280" s="366"/>
      <c r="BX280" s="366"/>
      <c r="BY280" s="367"/>
      <c r="BZ280" s="367"/>
      <c r="CA280" s="367"/>
      <c r="CB280" s="367"/>
    </row>
    <row r="281" spans="1:80" ht="14.25" x14ac:dyDescent="0.2">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c r="AE281" s="366"/>
      <c r="AF281" s="366"/>
      <c r="AG281" s="366"/>
      <c r="AH281" s="366"/>
      <c r="AI281" s="366"/>
      <c r="AJ281" s="366"/>
      <c r="AK281" s="366"/>
      <c r="AL281" s="366"/>
      <c r="AM281" s="366"/>
      <c r="AN281" s="366"/>
      <c r="AO281" s="366"/>
      <c r="AP281" s="366"/>
      <c r="AQ281" s="366"/>
      <c r="AR281" s="366"/>
      <c r="AS281" s="366"/>
      <c r="AT281" s="366"/>
      <c r="AU281" s="366"/>
      <c r="AV281" s="366"/>
      <c r="AW281" s="366"/>
      <c r="AX281" s="366"/>
      <c r="AY281" s="366"/>
      <c r="AZ281" s="366"/>
      <c r="BA281" s="366"/>
      <c r="BB281" s="366"/>
      <c r="BC281" s="366"/>
      <c r="BD281" s="366"/>
      <c r="BE281" s="366"/>
      <c r="BF281" s="366"/>
      <c r="BG281" s="366"/>
      <c r="BH281" s="366"/>
      <c r="BI281" s="366"/>
      <c r="BJ281" s="366"/>
      <c r="BK281" s="366"/>
      <c r="BL281" s="366"/>
      <c r="BM281" s="366"/>
      <c r="BN281" s="366"/>
      <c r="BO281" s="366"/>
      <c r="BP281" s="366"/>
      <c r="BQ281" s="366"/>
      <c r="BR281" s="366"/>
      <c r="BS281" s="366"/>
      <c r="BT281" s="366"/>
      <c r="BU281" s="366"/>
      <c r="BV281" s="366"/>
      <c r="BW281" s="366"/>
      <c r="BX281" s="366"/>
      <c r="BY281" s="367"/>
      <c r="BZ281" s="367"/>
      <c r="CA281" s="367"/>
      <c r="CB281" s="367"/>
    </row>
    <row r="282" spans="1:80" ht="14.25" x14ac:dyDescent="0.2">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c r="AH282" s="366"/>
      <c r="AI282" s="366"/>
      <c r="AJ282" s="366"/>
      <c r="AK282" s="366"/>
      <c r="AL282" s="366"/>
      <c r="AM282" s="366"/>
      <c r="AN282" s="366"/>
      <c r="AO282" s="366"/>
      <c r="AP282" s="366"/>
      <c r="AQ282" s="366"/>
      <c r="AR282" s="366"/>
      <c r="AS282" s="366"/>
      <c r="AT282" s="366"/>
      <c r="AU282" s="366"/>
      <c r="AV282" s="366"/>
      <c r="AW282" s="366"/>
      <c r="AX282" s="366"/>
      <c r="AY282" s="366"/>
      <c r="AZ282" s="366"/>
      <c r="BA282" s="366"/>
      <c r="BB282" s="366"/>
      <c r="BC282" s="366"/>
      <c r="BD282" s="366"/>
      <c r="BE282" s="366"/>
      <c r="BF282" s="366"/>
      <c r="BG282" s="366"/>
      <c r="BH282" s="366"/>
      <c r="BI282" s="366"/>
      <c r="BJ282" s="366"/>
      <c r="BK282" s="366"/>
      <c r="BL282" s="366"/>
      <c r="BM282" s="366"/>
      <c r="BN282" s="366"/>
      <c r="BO282" s="366"/>
      <c r="BP282" s="366"/>
      <c r="BQ282" s="366"/>
      <c r="BR282" s="366"/>
      <c r="BS282" s="366"/>
      <c r="BT282" s="366"/>
      <c r="BU282" s="366"/>
      <c r="BV282" s="366"/>
      <c r="BW282" s="366"/>
      <c r="BX282" s="366"/>
      <c r="BY282" s="367"/>
      <c r="BZ282" s="367"/>
      <c r="CA282" s="367"/>
      <c r="CB282" s="367"/>
    </row>
    <row r="283" spans="1:80" ht="14.25" x14ac:dyDescent="0.2">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c r="AE283" s="366"/>
      <c r="AF283" s="366"/>
      <c r="AG283" s="366"/>
      <c r="AH283" s="366"/>
      <c r="AI283" s="366"/>
      <c r="AJ283" s="366"/>
      <c r="AK283" s="366"/>
      <c r="AL283" s="366"/>
      <c r="AM283" s="366"/>
      <c r="AN283" s="366"/>
      <c r="AO283" s="366"/>
      <c r="AP283" s="366"/>
      <c r="AQ283" s="366"/>
      <c r="AR283" s="366"/>
      <c r="AS283" s="366"/>
      <c r="AT283" s="366"/>
      <c r="AU283" s="366"/>
      <c r="AV283" s="366"/>
      <c r="AW283" s="366"/>
      <c r="AX283" s="366"/>
      <c r="AY283" s="366"/>
      <c r="AZ283" s="366"/>
      <c r="BA283" s="366"/>
      <c r="BB283" s="366"/>
      <c r="BC283" s="366"/>
      <c r="BD283" s="366"/>
      <c r="BE283" s="366"/>
      <c r="BF283" s="366"/>
      <c r="BG283" s="366"/>
      <c r="BH283" s="366"/>
      <c r="BI283" s="366"/>
      <c r="BJ283" s="366"/>
      <c r="BK283" s="366"/>
      <c r="BL283" s="366"/>
      <c r="BM283" s="366"/>
      <c r="BN283" s="366"/>
      <c r="BO283" s="366"/>
      <c r="BP283" s="366"/>
      <c r="BQ283" s="366"/>
      <c r="BR283" s="366"/>
      <c r="BS283" s="366"/>
      <c r="BT283" s="366"/>
      <c r="BU283" s="366"/>
      <c r="BV283" s="366"/>
      <c r="BW283" s="366"/>
      <c r="BX283" s="366"/>
      <c r="BY283" s="367"/>
      <c r="BZ283" s="367"/>
      <c r="CA283" s="367"/>
      <c r="CB283" s="367"/>
    </row>
    <row r="284" spans="1:80" ht="14.25" x14ac:dyDescent="0.2">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c r="AE284" s="366"/>
      <c r="AF284" s="366"/>
      <c r="AG284" s="366"/>
      <c r="AH284" s="366"/>
      <c r="AI284" s="366"/>
      <c r="AJ284" s="366"/>
      <c r="AK284" s="366"/>
      <c r="AL284" s="366"/>
      <c r="AM284" s="366"/>
      <c r="AN284" s="366"/>
      <c r="AO284" s="366"/>
      <c r="AP284" s="366"/>
      <c r="AQ284" s="366"/>
      <c r="AR284" s="366"/>
      <c r="AS284" s="366"/>
      <c r="AT284" s="366"/>
      <c r="AU284" s="366"/>
      <c r="AV284" s="366"/>
      <c r="AW284" s="366"/>
      <c r="AX284" s="366"/>
      <c r="AY284" s="366"/>
      <c r="AZ284" s="366"/>
      <c r="BA284" s="366"/>
      <c r="BB284" s="366"/>
      <c r="BC284" s="366"/>
      <c r="BD284" s="366"/>
      <c r="BE284" s="366"/>
      <c r="BF284" s="366"/>
      <c r="BG284" s="366"/>
      <c r="BH284" s="366"/>
      <c r="BI284" s="366"/>
      <c r="BJ284" s="366"/>
      <c r="BK284" s="366"/>
      <c r="BL284" s="366"/>
      <c r="BM284" s="366"/>
      <c r="BN284" s="366"/>
      <c r="BO284" s="366"/>
      <c r="BP284" s="366"/>
      <c r="BQ284" s="366"/>
      <c r="BR284" s="366"/>
      <c r="BS284" s="366"/>
      <c r="BT284" s="366"/>
      <c r="BU284" s="366"/>
      <c r="BV284" s="366"/>
      <c r="BW284" s="366"/>
      <c r="BX284" s="366"/>
      <c r="BY284" s="367"/>
      <c r="BZ284" s="367"/>
      <c r="CA284" s="367"/>
      <c r="CB284" s="367"/>
    </row>
    <row r="285" spans="1:80" ht="14.25" x14ac:dyDescent="0.2">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c r="AE285" s="366"/>
      <c r="AF285" s="366"/>
      <c r="AG285" s="366"/>
      <c r="AH285" s="366"/>
      <c r="AI285" s="366"/>
      <c r="AJ285" s="366"/>
      <c r="AK285" s="366"/>
      <c r="AL285" s="366"/>
      <c r="AM285" s="366"/>
      <c r="AN285" s="366"/>
      <c r="AO285" s="366"/>
      <c r="AP285" s="366"/>
      <c r="AQ285" s="366"/>
      <c r="AR285" s="366"/>
      <c r="AS285" s="366"/>
      <c r="AT285" s="366"/>
      <c r="AU285" s="366"/>
      <c r="AV285" s="366"/>
      <c r="AW285" s="366"/>
      <c r="AX285" s="366"/>
      <c r="AY285" s="366"/>
      <c r="AZ285" s="366"/>
      <c r="BA285" s="366"/>
      <c r="BB285" s="366"/>
      <c r="BC285" s="366"/>
      <c r="BD285" s="366"/>
      <c r="BE285" s="366"/>
      <c r="BF285" s="366"/>
      <c r="BG285" s="366"/>
      <c r="BH285" s="366"/>
      <c r="BI285" s="366"/>
      <c r="BJ285" s="366"/>
      <c r="BK285" s="366"/>
      <c r="BL285" s="366"/>
      <c r="BM285" s="366"/>
      <c r="BN285" s="366"/>
      <c r="BO285" s="366"/>
      <c r="BP285" s="366"/>
      <c r="BQ285" s="366"/>
      <c r="BR285" s="366"/>
      <c r="BS285" s="366"/>
      <c r="BT285" s="366"/>
      <c r="BU285" s="366"/>
      <c r="BV285" s="366"/>
      <c r="BW285" s="366"/>
      <c r="BX285" s="366"/>
      <c r="BY285" s="367"/>
      <c r="BZ285" s="367"/>
      <c r="CA285" s="367"/>
      <c r="CB285" s="367"/>
    </row>
    <row r="286" spans="1:80" ht="14.25" x14ac:dyDescent="0.2">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366"/>
      <c r="AF286" s="366"/>
      <c r="AG286" s="366"/>
      <c r="AH286" s="366"/>
      <c r="AI286" s="366"/>
      <c r="AJ286" s="366"/>
      <c r="AK286" s="366"/>
      <c r="AL286" s="366"/>
      <c r="AM286" s="366"/>
      <c r="AN286" s="366"/>
      <c r="AO286" s="366"/>
      <c r="AP286" s="366"/>
      <c r="AQ286" s="366"/>
      <c r="AR286" s="366"/>
      <c r="AS286" s="366"/>
      <c r="AT286" s="366"/>
      <c r="AU286" s="366"/>
      <c r="AV286" s="366"/>
      <c r="AW286" s="366"/>
      <c r="AX286" s="366"/>
      <c r="AY286" s="366"/>
      <c r="AZ286" s="366"/>
      <c r="BA286" s="366"/>
      <c r="BB286" s="366"/>
      <c r="BC286" s="366"/>
      <c r="BD286" s="366"/>
      <c r="BE286" s="366"/>
      <c r="BF286" s="366"/>
      <c r="BG286" s="366"/>
      <c r="BH286" s="366"/>
      <c r="BI286" s="366"/>
      <c r="BJ286" s="366"/>
      <c r="BK286" s="366"/>
      <c r="BL286" s="366"/>
      <c r="BM286" s="366"/>
      <c r="BN286" s="366"/>
      <c r="BO286" s="366"/>
      <c r="BP286" s="366"/>
      <c r="BQ286" s="366"/>
      <c r="BR286" s="366"/>
      <c r="BS286" s="366"/>
      <c r="BT286" s="366"/>
      <c r="BU286" s="366"/>
      <c r="BV286" s="366"/>
      <c r="BW286" s="366"/>
      <c r="BX286" s="366"/>
      <c r="BY286" s="367"/>
      <c r="BZ286" s="367"/>
      <c r="CA286" s="367"/>
      <c r="CB286" s="367"/>
    </row>
    <row r="287" spans="1:80" ht="14.25" x14ac:dyDescent="0.2">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366"/>
      <c r="AF287" s="366"/>
      <c r="AG287" s="366"/>
      <c r="AH287" s="366"/>
      <c r="AI287" s="366"/>
      <c r="AJ287" s="366"/>
      <c r="AK287" s="366"/>
      <c r="AL287" s="366"/>
      <c r="AM287" s="366"/>
      <c r="AN287" s="366"/>
      <c r="AO287" s="366"/>
      <c r="AP287" s="366"/>
      <c r="AQ287" s="366"/>
      <c r="AR287" s="366"/>
      <c r="AS287" s="366"/>
      <c r="AT287" s="366"/>
      <c r="AU287" s="366"/>
      <c r="AV287" s="366"/>
      <c r="AW287" s="366"/>
      <c r="AX287" s="366"/>
      <c r="AY287" s="366"/>
      <c r="AZ287" s="366"/>
      <c r="BA287" s="366"/>
      <c r="BB287" s="366"/>
      <c r="BC287" s="366"/>
      <c r="BD287" s="366"/>
      <c r="BE287" s="366"/>
      <c r="BF287" s="366"/>
      <c r="BG287" s="366"/>
      <c r="BH287" s="366"/>
      <c r="BI287" s="366"/>
      <c r="BJ287" s="366"/>
      <c r="BK287" s="366"/>
      <c r="BL287" s="366"/>
      <c r="BM287" s="366"/>
      <c r="BN287" s="366"/>
      <c r="BO287" s="366"/>
      <c r="BP287" s="366"/>
      <c r="BQ287" s="366"/>
      <c r="BR287" s="366"/>
      <c r="BS287" s="366"/>
      <c r="BT287" s="366"/>
      <c r="BU287" s="366"/>
      <c r="BV287" s="366"/>
      <c r="BW287" s="366"/>
      <c r="BX287" s="366"/>
      <c r="BY287" s="367"/>
      <c r="BZ287" s="367"/>
      <c r="CA287" s="367"/>
      <c r="CB287" s="367"/>
    </row>
    <row r="288" spans="1:80" ht="14.25" x14ac:dyDescent="0.2">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c r="AE288" s="366"/>
      <c r="AF288" s="366"/>
      <c r="AG288" s="366"/>
      <c r="AH288" s="366"/>
      <c r="AI288" s="366"/>
      <c r="AJ288" s="366"/>
      <c r="AK288" s="366"/>
      <c r="AL288" s="366"/>
      <c r="AM288" s="366"/>
      <c r="AN288" s="366"/>
      <c r="AO288" s="366"/>
      <c r="AP288" s="366"/>
      <c r="AQ288" s="366"/>
      <c r="AR288" s="366"/>
      <c r="AS288" s="366"/>
      <c r="AT288" s="366"/>
      <c r="AU288" s="366"/>
      <c r="AV288" s="366"/>
      <c r="AW288" s="366"/>
      <c r="AX288" s="366"/>
      <c r="AY288" s="366"/>
      <c r="AZ288" s="366"/>
      <c r="BA288" s="366"/>
      <c r="BB288" s="366"/>
      <c r="BC288" s="366"/>
      <c r="BD288" s="366"/>
      <c r="BE288" s="366"/>
      <c r="BF288" s="366"/>
      <c r="BG288" s="366"/>
      <c r="BH288" s="366"/>
      <c r="BI288" s="366"/>
      <c r="BJ288" s="366"/>
      <c r="BK288" s="366"/>
      <c r="BL288" s="366"/>
      <c r="BM288" s="366"/>
      <c r="BN288" s="366"/>
      <c r="BO288" s="366"/>
      <c r="BP288" s="366"/>
      <c r="BQ288" s="366"/>
      <c r="BR288" s="366"/>
      <c r="BS288" s="366"/>
      <c r="BT288" s="366"/>
      <c r="BU288" s="366"/>
      <c r="BV288" s="366"/>
      <c r="BW288" s="366"/>
      <c r="BX288" s="366"/>
      <c r="BY288" s="367"/>
      <c r="BZ288" s="367"/>
      <c r="CA288" s="367"/>
      <c r="CB288" s="367"/>
    </row>
    <row r="289" spans="1:80" ht="14.25" x14ac:dyDescent="0.2">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c r="AE289" s="366"/>
      <c r="AF289" s="366"/>
      <c r="AG289" s="366"/>
      <c r="AH289" s="366"/>
      <c r="AI289" s="366"/>
      <c r="AJ289" s="366"/>
      <c r="AK289" s="366"/>
      <c r="AL289" s="366"/>
      <c r="AM289" s="366"/>
      <c r="AN289" s="366"/>
      <c r="AO289" s="366"/>
      <c r="AP289" s="366"/>
      <c r="AQ289" s="366"/>
      <c r="AR289" s="366"/>
      <c r="AS289" s="366"/>
      <c r="AT289" s="366"/>
      <c r="AU289" s="366"/>
      <c r="AV289" s="366"/>
      <c r="AW289" s="366"/>
      <c r="AX289" s="366"/>
      <c r="AY289" s="366"/>
      <c r="AZ289" s="366"/>
      <c r="BA289" s="366"/>
      <c r="BB289" s="366"/>
      <c r="BC289" s="366"/>
      <c r="BD289" s="366"/>
      <c r="BE289" s="366"/>
      <c r="BF289" s="366"/>
      <c r="BG289" s="366"/>
      <c r="BH289" s="366"/>
      <c r="BI289" s="366"/>
      <c r="BJ289" s="366"/>
      <c r="BK289" s="366"/>
      <c r="BL289" s="366"/>
      <c r="BM289" s="366"/>
      <c r="BN289" s="366"/>
      <c r="BO289" s="366"/>
      <c r="BP289" s="366"/>
      <c r="BQ289" s="366"/>
      <c r="BR289" s="366"/>
      <c r="BS289" s="366"/>
      <c r="BT289" s="366"/>
      <c r="BU289" s="366"/>
      <c r="BV289" s="366"/>
      <c r="BW289" s="366"/>
      <c r="BX289" s="366"/>
      <c r="BY289" s="367"/>
      <c r="BZ289" s="367"/>
      <c r="CA289" s="367"/>
      <c r="CB289" s="367"/>
    </row>
    <row r="290" spans="1:80" ht="14.25" x14ac:dyDescent="0.2">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c r="AF290" s="366"/>
      <c r="AG290" s="366"/>
      <c r="AH290" s="366"/>
      <c r="AI290" s="366"/>
      <c r="AJ290" s="366"/>
      <c r="AK290" s="366"/>
      <c r="AL290" s="366"/>
      <c r="AM290" s="366"/>
      <c r="AN290" s="366"/>
      <c r="AO290" s="366"/>
      <c r="AP290" s="366"/>
      <c r="AQ290" s="366"/>
      <c r="AR290" s="366"/>
      <c r="AS290" s="366"/>
      <c r="AT290" s="366"/>
      <c r="AU290" s="366"/>
      <c r="AV290" s="366"/>
      <c r="AW290" s="366"/>
      <c r="AX290" s="366"/>
      <c r="AY290" s="366"/>
      <c r="AZ290" s="366"/>
      <c r="BA290" s="366"/>
      <c r="BB290" s="366"/>
      <c r="BC290" s="366"/>
      <c r="BD290" s="366"/>
      <c r="BE290" s="366"/>
      <c r="BF290" s="366"/>
      <c r="BG290" s="366"/>
      <c r="BH290" s="366"/>
      <c r="BI290" s="366"/>
      <c r="BJ290" s="366"/>
      <c r="BK290" s="366"/>
      <c r="BL290" s="366"/>
      <c r="BM290" s="366"/>
      <c r="BN290" s="366"/>
      <c r="BO290" s="366"/>
      <c r="BP290" s="366"/>
      <c r="BQ290" s="366"/>
      <c r="BR290" s="366"/>
      <c r="BS290" s="366"/>
      <c r="BT290" s="366"/>
      <c r="BU290" s="366"/>
      <c r="BV290" s="366"/>
      <c r="BW290" s="366"/>
      <c r="BX290" s="366"/>
      <c r="BY290" s="367"/>
      <c r="BZ290" s="367"/>
      <c r="CA290" s="367"/>
      <c r="CB290" s="367"/>
    </row>
    <row r="291" spans="1:80" ht="14.25" x14ac:dyDescent="0.2">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c r="AI291" s="366"/>
      <c r="AJ291" s="366"/>
      <c r="AK291" s="366"/>
      <c r="AL291" s="366"/>
      <c r="AM291" s="366"/>
      <c r="AN291" s="366"/>
      <c r="AO291" s="366"/>
      <c r="AP291" s="366"/>
      <c r="AQ291" s="366"/>
      <c r="AR291" s="366"/>
      <c r="AS291" s="366"/>
      <c r="AT291" s="366"/>
      <c r="AU291" s="366"/>
      <c r="AV291" s="366"/>
      <c r="AW291" s="366"/>
      <c r="AX291" s="366"/>
      <c r="AY291" s="366"/>
      <c r="AZ291" s="366"/>
      <c r="BA291" s="366"/>
      <c r="BB291" s="366"/>
      <c r="BC291" s="366"/>
      <c r="BD291" s="366"/>
      <c r="BE291" s="366"/>
      <c r="BF291" s="366"/>
      <c r="BG291" s="366"/>
      <c r="BH291" s="366"/>
      <c r="BI291" s="366"/>
      <c r="BJ291" s="366"/>
      <c r="BK291" s="366"/>
      <c r="BL291" s="366"/>
      <c r="BM291" s="366"/>
      <c r="BN291" s="366"/>
      <c r="BO291" s="366"/>
      <c r="BP291" s="366"/>
      <c r="BQ291" s="366"/>
      <c r="BR291" s="366"/>
      <c r="BS291" s="366"/>
      <c r="BT291" s="366"/>
      <c r="BU291" s="366"/>
      <c r="BV291" s="366"/>
      <c r="BW291" s="366"/>
      <c r="BX291" s="366"/>
      <c r="BY291" s="367"/>
      <c r="BZ291" s="367"/>
      <c r="CA291" s="367"/>
      <c r="CB291" s="367"/>
    </row>
    <row r="292" spans="1:80" ht="14.25" x14ac:dyDescent="0.2">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366"/>
      <c r="AF292" s="366"/>
      <c r="AG292" s="366"/>
      <c r="AH292" s="366"/>
      <c r="AI292" s="366"/>
      <c r="AJ292" s="366"/>
      <c r="AK292" s="366"/>
      <c r="AL292" s="366"/>
      <c r="AM292" s="366"/>
      <c r="AN292" s="366"/>
      <c r="AO292" s="366"/>
      <c r="AP292" s="366"/>
      <c r="AQ292" s="366"/>
      <c r="AR292" s="366"/>
      <c r="AS292" s="366"/>
      <c r="AT292" s="366"/>
      <c r="AU292" s="366"/>
      <c r="AV292" s="366"/>
      <c r="AW292" s="366"/>
      <c r="AX292" s="366"/>
      <c r="AY292" s="366"/>
      <c r="AZ292" s="366"/>
      <c r="BA292" s="366"/>
      <c r="BB292" s="366"/>
      <c r="BC292" s="366"/>
      <c r="BD292" s="366"/>
      <c r="BE292" s="366"/>
      <c r="BF292" s="366"/>
      <c r="BG292" s="366"/>
      <c r="BH292" s="366"/>
      <c r="BI292" s="366"/>
      <c r="BJ292" s="366"/>
      <c r="BK292" s="366"/>
      <c r="BL292" s="366"/>
      <c r="BM292" s="366"/>
      <c r="BN292" s="366"/>
      <c r="BO292" s="366"/>
      <c r="BP292" s="366"/>
      <c r="BQ292" s="366"/>
      <c r="BR292" s="366"/>
      <c r="BS292" s="366"/>
      <c r="BT292" s="366"/>
      <c r="BU292" s="366"/>
      <c r="BV292" s="366"/>
      <c r="BW292" s="366"/>
      <c r="BX292" s="366"/>
      <c r="BY292" s="367"/>
      <c r="BZ292" s="367"/>
      <c r="CA292" s="367"/>
      <c r="CB292" s="367"/>
    </row>
    <row r="293" spans="1:80" ht="14.25" x14ac:dyDescent="0.2">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366"/>
      <c r="AF293" s="366"/>
      <c r="AG293" s="366"/>
      <c r="AH293" s="366"/>
      <c r="AI293" s="366"/>
      <c r="AJ293" s="366"/>
      <c r="AK293" s="366"/>
      <c r="AL293" s="366"/>
      <c r="AM293" s="366"/>
      <c r="AN293" s="366"/>
      <c r="AO293" s="366"/>
      <c r="AP293" s="366"/>
      <c r="AQ293" s="366"/>
      <c r="AR293" s="366"/>
      <c r="AS293" s="366"/>
      <c r="AT293" s="366"/>
      <c r="AU293" s="366"/>
      <c r="AV293" s="366"/>
      <c r="AW293" s="366"/>
      <c r="AX293" s="366"/>
      <c r="AY293" s="366"/>
      <c r="AZ293" s="366"/>
      <c r="BA293" s="366"/>
      <c r="BB293" s="366"/>
      <c r="BC293" s="366"/>
      <c r="BD293" s="366"/>
      <c r="BE293" s="366"/>
      <c r="BF293" s="366"/>
      <c r="BG293" s="366"/>
      <c r="BH293" s="366"/>
      <c r="BI293" s="366"/>
      <c r="BJ293" s="366"/>
      <c r="BK293" s="366"/>
      <c r="BL293" s="366"/>
      <c r="BM293" s="366"/>
      <c r="BN293" s="366"/>
      <c r="BO293" s="366"/>
      <c r="BP293" s="366"/>
      <c r="BQ293" s="366"/>
      <c r="BR293" s="366"/>
      <c r="BS293" s="366"/>
      <c r="BT293" s="366"/>
      <c r="BU293" s="366"/>
      <c r="BV293" s="366"/>
      <c r="BW293" s="366"/>
      <c r="BX293" s="366"/>
      <c r="BY293" s="367"/>
      <c r="BZ293" s="367"/>
      <c r="CA293" s="367"/>
      <c r="CB293" s="367"/>
    </row>
    <row r="294" spans="1:80" ht="14.25" x14ac:dyDescent="0.2">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c r="AH294" s="366"/>
      <c r="AI294" s="366"/>
      <c r="AJ294" s="366"/>
      <c r="AK294" s="366"/>
      <c r="AL294" s="366"/>
      <c r="AM294" s="366"/>
      <c r="AN294" s="366"/>
      <c r="AO294" s="366"/>
      <c r="AP294" s="366"/>
      <c r="AQ294" s="366"/>
      <c r="AR294" s="366"/>
      <c r="AS294" s="366"/>
      <c r="AT294" s="366"/>
      <c r="AU294" s="366"/>
      <c r="AV294" s="366"/>
      <c r="AW294" s="366"/>
      <c r="AX294" s="366"/>
      <c r="AY294" s="366"/>
      <c r="AZ294" s="366"/>
      <c r="BA294" s="366"/>
      <c r="BB294" s="366"/>
      <c r="BC294" s="366"/>
      <c r="BD294" s="366"/>
      <c r="BE294" s="366"/>
      <c r="BF294" s="366"/>
      <c r="BG294" s="366"/>
      <c r="BH294" s="366"/>
      <c r="BI294" s="366"/>
      <c r="BJ294" s="366"/>
      <c r="BK294" s="366"/>
      <c r="BL294" s="366"/>
      <c r="BM294" s="366"/>
      <c r="BN294" s="366"/>
      <c r="BO294" s="366"/>
      <c r="BP294" s="366"/>
      <c r="BQ294" s="366"/>
      <c r="BR294" s="366"/>
      <c r="BS294" s="366"/>
      <c r="BT294" s="366"/>
      <c r="BU294" s="366"/>
      <c r="BV294" s="366"/>
      <c r="BW294" s="366"/>
      <c r="BX294" s="366"/>
      <c r="BY294" s="367"/>
      <c r="BZ294" s="367"/>
      <c r="CA294" s="367"/>
      <c r="CB294" s="367"/>
    </row>
    <row r="295" spans="1:80" ht="14.25" x14ac:dyDescent="0.2">
      <c r="A295" s="679"/>
      <c r="B295" s="679"/>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c r="AE295" s="366"/>
      <c r="AF295" s="366"/>
      <c r="AG295" s="366"/>
      <c r="AH295" s="366"/>
      <c r="AI295" s="366"/>
      <c r="AJ295" s="366"/>
      <c r="AK295" s="366"/>
      <c r="AL295" s="366"/>
      <c r="AM295" s="366"/>
      <c r="AN295" s="366"/>
      <c r="AO295" s="366"/>
      <c r="AP295" s="366"/>
      <c r="AQ295" s="366"/>
      <c r="AR295" s="366"/>
      <c r="AS295" s="366"/>
      <c r="AT295" s="366"/>
      <c r="AU295" s="366"/>
      <c r="AV295" s="366"/>
      <c r="AW295" s="366"/>
      <c r="AX295" s="366"/>
      <c r="AY295" s="366"/>
      <c r="AZ295" s="366"/>
      <c r="BA295" s="366"/>
      <c r="BB295" s="366"/>
      <c r="BC295" s="366"/>
      <c r="BD295" s="366"/>
      <c r="BE295" s="366"/>
      <c r="BF295" s="366"/>
      <c r="BG295" s="366"/>
      <c r="BH295" s="366"/>
      <c r="BI295" s="366"/>
      <c r="BJ295" s="366"/>
      <c r="BK295" s="366"/>
      <c r="BL295" s="366"/>
      <c r="BM295" s="366"/>
      <c r="BN295" s="366"/>
      <c r="BO295" s="366"/>
      <c r="BP295" s="366"/>
      <c r="BQ295" s="366"/>
      <c r="BR295" s="366"/>
      <c r="BS295" s="366"/>
      <c r="BT295" s="366"/>
      <c r="BU295" s="366"/>
      <c r="BV295" s="366"/>
      <c r="BW295" s="366"/>
      <c r="BX295" s="366"/>
      <c r="BY295" s="367"/>
      <c r="BZ295" s="367"/>
      <c r="CA295" s="367"/>
      <c r="CB295" s="367"/>
    </row>
    <row r="296" spans="1:80" ht="14.25" x14ac:dyDescent="0.2">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66"/>
      <c r="AR296" s="366"/>
      <c r="AS296" s="366"/>
      <c r="AT296" s="366"/>
      <c r="AU296" s="366"/>
      <c r="AV296" s="366"/>
      <c r="AW296" s="366"/>
      <c r="AX296" s="366"/>
      <c r="AY296" s="366"/>
      <c r="AZ296" s="366"/>
      <c r="BA296" s="366"/>
      <c r="BB296" s="366"/>
      <c r="BC296" s="366"/>
      <c r="BD296" s="366"/>
      <c r="BE296" s="366"/>
      <c r="BF296" s="366"/>
      <c r="BG296" s="366"/>
      <c r="BH296" s="366"/>
      <c r="BI296" s="366"/>
      <c r="BJ296" s="366"/>
      <c r="BK296" s="366"/>
      <c r="BL296" s="366"/>
      <c r="BM296" s="366"/>
      <c r="BN296" s="366"/>
      <c r="BO296" s="366"/>
      <c r="BP296" s="366"/>
      <c r="BQ296" s="366"/>
      <c r="BR296" s="366"/>
      <c r="BS296" s="366"/>
      <c r="BT296" s="366"/>
      <c r="BU296" s="366"/>
      <c r="BV296" s="366"/>
      <c r="BW296" s="366"/>
      <c r="BX296" s="366"/>
      <c r="BY296" s="367"/>
      <c r="BZ296" s="367"/>
      <c r="CA296" s="367"/>
      <c r="CB296" s="367"/>
    </row>
  </sheetData>
  <mergeCells count="158">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 ref="B42:C42"/>
    <mergeCell ref="B43:C43"/>
    <mergeCell ref="B44:C44"/>
    <mergeCell ref="B45:C45"/>
    <mergeCell ref="A44:A46"/>
    <mergeCell ref="B46:C46"/>
    <mergeCell ref="A47:A49"/>
    <mergeCell ref="B47:C47"/>
    <mergeCell ref="B48:C48"/>
    <mergeCell ref="B49:C49"/>
    <mergeCell ref="B33:C33"/>
    <mergeCell ref="B34:C34"/>
    <mergeCell ref="B35:C35"/>
    <mergeCell ref="B36:C36"/>
    <mergeCell ref="B37:C37"/>
    <mergeCell ref="B38:C38"/>
    <mergeCell ref="B39:C39"/>
    <mergeCell ref="B40:C40"/>
    <mergeCell ref="B41:C41"/>
    <mergeCell ref="A6:N6"/>
    <mergeCell ref="A10:A12"/>
    <mergeCell ref="B10:D11"/>
    <mergeCell ref="E10:AP10"/>
    <mergeCell ref="AG11:AH11"/>
    <mergeCell ref="AI11:AJ11"/>
    <mergeCell ref="AK11:AL11"/>
    <mergeCell ref="AM11:AN11"/>
    <mergeCell ref="AO11:AP11"/>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126:A127"/>
    <mergeCell ref="B126:B127"/>
    <mergeCell ref="C126:D126"/>
    <mergeCell ref="E126:F126"/>
    <mergeCell ref="G126:H126"/>
    <mergeCell ref="I126:J126"/>
    <mergeCell ref="K120:K121"/>
    <mergeCell ref="A128:A131"/>
    <mergeCell ref="A132:A136"/>
    <mergeCell ref="AI148:AJ148"/>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M148:AN14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s>
  <dataValidations count="2">
    <dataValidation type="whole" allowBlank="1" showInputMessage="1" showErrorMessage="1" errorTitle="ERROR" error="Por favor ingrese solo Números." sqref="A27:A296 A1:A24 AV151:AV296 AT152:AT296 AV1:AV149 B1:D296 E176:AP296 CB151:CB296 AQ1:AS296 AU1:AU296 AT1:AT150 AW1:CA29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OWW983161:OWX983177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I297:I65562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PGS983161:PGT983177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BP297:CB65650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PQO983161:PQP983177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CC1:IV65650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QAK983161:QAL983177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QKG983161:QKH983177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QUC983161:QUD983177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RDY983161:RDZ983177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RNU983161:RNV983177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RXQ983161:RXR983177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SHM983161:SHN983177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SRI983161:SRJ983177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TBE983161:TBF983177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TLA983161:TLB983177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TUW983161:TUX983177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B297:H65536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UES983161:UET983177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UOO983161:UOP983177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UYK983161:UYL983177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VIG983161:VIH983177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VSC983161:VSD983177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WBY983161:WBZ983177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J297:Y65536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WLU983161:WLV983177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WVQ983161:WVR983177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AB297:AW65650</xm:sqref>
        </x14:dataValidation>
        <x14:dataValidation allowBlank="1" showInputMessage="1" showErrorMessage="1" errorTitle="Error" error="Por favor ingrese números enteros">
          <xm:sqref>Z297:AA1048576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TKS983135:TKS983159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TUO983135:TUO983159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UEK983135:UEK983159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UOG983135:UOG983159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UYC983135:UYC983159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VHY983135:VHY983159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VRU983135:VRU983159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A297:A65536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WBQ983135:WBQ983159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WLM983135:WLM983159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WVI983135:WVI983159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96"/>
  <sheetViews>
    <sheetView topLeftCell="A180" workbookViewId="0">
      <selection activeCell="A4" sqref="A4"/>
    </sheetView>
  </sheetViews>
  <sheetFormatPr baseColWidth="10" defaultRowHeight="12.75" x14ac:dyDescent="0.2"/>
  <cols>
    <col min="1" max="1" width="35.42578125" style="171" customWidth="1"/>
    <col min="2" max="2" width="23.5703125" style="171" customWidth="1"/>
    <col min="3" max="3" width="15" style="171" customWidth="1"/>
    <col min="4" max="4" width="15.7109375" style="171" customWidth="1"/>
    <col min="5" max="5" width="13.42578125" style="171" customWidth="1"/>
    <col min="6" max="6" width="13.5703125" style="171" customWidth="1"/>
    <col min="7" max="7" width="14.7109375" style="171" customWidth="1"/>
    <col min="8" max="8" width="13.85546875" style="171" customWidth="1"/>
    <col min="9" max="9" width="12.5703125" style="171" customWidth="1"/>
    <col min="10" max="10" width="11.85546875" style="171" customWidth="1"/>
    <col min="11" max="11" width="10.28515625" style="171" customWidth="1"/>
    <col min="12" max="12" width="9.28515625" style="171" customWidth="1"/>
    <col min="13" max="13" width="9.42578125" style="171" customWidth="1"/>
    <col min="14" max="14" width="9.140625" style="171" customWidth="1"/>
    <col min="15" max="15" width="9.28515625" style="45" customWidth="1"/>
    <col min="16" max="16" width="9.42578125" style="45" customWidth="1"/>
    <col min="17" max="17" width="9.7109375" style="45" customWidth="1"/>
    <col min="18" max="18" width="9.5703125" style="45" customWidth="1"/>
    <col min="19" max="19" width="9.28515625" style="45" customWidth="1"/>
    <col min="20" max="20" width="8.5703125" style="45" customWidth="1"/>
    <col min="21" max="21" width="8.85546875" style="45" customWidth="1"/>
    <col min="22" max="22" width="9.7109375" style="45" customWidth="1"/>
    <col min="23" max="23" width="8.7109375" style="45" customWidth="1"/>
    <col min="24" max="24" width="13.5703125" style="45" customWidth="1"/>
    <col min="25" max="25" width="16.28515625" style="45" customWidth="1"/>
    <col min="26" max="43" width="9.42578125" style="45" customWidth="1"/>
    <col min="44" max="47" width="10.28515625" style="45" customWidth="1"/>
    <col min="48" max="48" width="9.140625" style="45" customWidth="1"/>
    <col min="49" max="49" width="11.42578125" style="46" hidden="1" customWidth="1"/>
    <col min="50" max="67" width="11.42578125" style="45" hidden="1" customWidth="1"/>
    <col min="68" max="68" width="11.42578125" style="46" hidden="1" customWidth="1"/>
    <col min="69" max="78" width="11.42578125" style="45" customWidth="1"/>
    <col min="79" max="83" width="10.28515625" style="45" customWidth="1"/>
    <col min="84" max="92" width="9.42578125" style="45" customWidth="1"/>
    <col min="93" max="256" width="11.42578125" style="45"/>
    <col min="257" max="257" width="35.42578125" style="45" customWidth="1"/>
    <col min="258" max="258" width="23.5703125" style="45" customWidth="1"/>
    <col min="259" max="259" width="15" style="45" customWidth="1"/>
    <col min="260" max="260" width="15.7109375" style="45" customWidth="1"/>
    <col min="261" max="261" width="13.42578125" style="45" customWidth="1"/>
    <col min="262" max="262" width="13.5703125" style="45" customWidth="1"/>
    <col min="263" max="263" width="14.7109375" style="45" customWidth="1"/>
    <col min="264" max="264" width="13.85546875" style="45" customWidth="1"/>
    <col min="265" max="265" width="12.5703125" style="45" customWidth="1"/>
    <col min="266" max="266" width="11.85546875" style="45" customWidth="1"/>
    <col min="267" max="267" width="10.28515625" style="45" customWidth="1"/>
    <col min="268" max="268" width="9.28515625" style="45" customWidth="1"/>
    <col min="269" max="269" width="9.42578125" style="45" customWidth="1"/>
    <col min="270" max="270" width="9.140625" style="45" customWidth="1"/>
    <col min="271" max="271" width="9.28515625" style="45" customWidth="1"/>
    <col min="272" max="272" width="9.42578125" style="45" customWidth="1"/>
    <col min="273" max="273" width="9.7109375" style="45" customWidth="1"/>
    <col min="274" max="274" width="9.5703125" style="45" customWidth="1"/>
    <col min="275" max="275" width="9.28515625" style="45" customWidth="1"/>
    <col min="276" max="276" width="8.5703125" style="45" customWidth="1"/>
    <col min="277" max="277" width="8.85546875" style="45" customWidth="1"/>
    <col min="278" max="278" width="9.7109375" style="45" customWidth="1"/>
    <col min="279" max="279" width="8.7109375" style="45" customWidth="1"/>
    <col min="280" max="280" width="13.5703125" style="45" customWidth="1"/>
    <col min="281" max="281" width="16.28515625" style="45" customWidth="1"/>
    <col min="282" max="299" width="9.42578125" style="45" customWidth="1"/>
    <col min="300" max="303" width="10.28515625" style="45" customWidth="1"/>
    <col min="304" max="304" width="9.140625" style="45" customWidth="1"/>
    <col min="305" max="324" width="0" style="45" hidden="1" customWidth="1"/>
    <col min="325" max="334" width="11.42578125" style="45" customWidth="1"/>
    <col min="335" max="339" width="10.28515625" style="45" customWidth="1"/>
    <col min="340" max="348" width="9.42578125" style="45" customWidth="1"/>
    <col min="349" max="512" width="11.42578125" style="45"/>
    <col min="513" max="513" width="35.42578125" style="45" customWidth="1"/>
    <col min="514" max="514" width="23.5703125" style="45" customWidth="1"/>
    <col min="515" max="515" width="15" style="45" customWidth="1"/>
    <col min="516" max="516" width="15.7109375" style="45" customWidth="1"/>
    <col min="517" max="517" width="13.42578125" style="45" customWidth="1"/>
    <col min="518" max="518" width="13.5703125" style="45" customWidth="1"/>
    <col min="519" max="519" width="14.7109375" style="45" customWidth="1"/>
    <col min="520" max="520" width="13.85546875" style="45" customWidth="1"/>
    <col min="521" max="521" width="12.5703125" style="45" customWidth="1"/>
    <col min="522" max="522" width="11.85546875" style="45" customWidth="1"/>
    <col min="523" max="523" width="10.28515625" style="45" customWidth="1"/>
    <col min="524" max="524" width="9.28515625" style="45" customWidth="1"/>
    <col min="525" max="525" width="9.42578125" style="45" customWidth="1"/>
    <col min="526" max="526" width="9.140625" style="45" customWidth="1"/>
    <col min="527" max="527" width="9.28515625" style="45" customWidth="1"/>
    <col min="528" max="528" width="9.42578125" style="45" customWidth="1"/>
    <col min="529" max="529" width="9.7109375" style="45" customWidth="1"/>
    <col min="530" max="530" width="9.5703125" style="45" customWidth="1"/>
    <col min="531" max="531" width="9.28515625" style="45" customWidth="1"/>
    <col min="532" max="532" width="8.5703125" style="45" customWidth="1"/>
    <col min="533" max="533" width="8.85546875" style="45" customWidth="1"/>
    <col min="534" max="534" width="9.7109375" style="45" customWidth="1"/>
    <col min="535" max="535" width="8.7109375" style="45" customWidth="1"/>
    <col min="536" max="536" width="13.5703125" style="45" customWidth="1"/>
    <col min="537" max="537" width="16.28515625" style="45" customWidth="1"/>
    <col min="538" max="555" width="9.42578125" style="45" customWidth="1"/>
    <col min="556" max="559" width="10.28515625" style="45" customWidth="1"/>
    <col min="560" max="560" width="9.140625" style="45" customWidth="1"/>
    <col min="561" max="580" width="0" style="45" hidden="1" customWidth="1"/>
    <col min="581" max="590" width="11.42578125" style="45" customWidth="1"/>
    <col min="591" max="595" width="10.28515625" style="45" customWidth="1"/>
    <col min="596" max="604" width="9.42578125" style="45" customWidth="1"/>
    <col min="605" max="768" width="11.42578125" style="45"/>
    <col min="769" max="769" width="35.42578125" style="45" customWidth="1"/>
    <col min="770" max="770" width="23.5703125" style="45" customWidth="1"/>
    <col min="771" max="771" width="15" style="45" customWidth="1"/>
    <col min="772" max="772" width="15.7109375" style="45" customWidth="1"/>
    <col min="773" max="773" width="13.42578125" style="45" customWidth="1"/>
    <col min="774" max="774" width="13.5703125" style="45" customWidth="1"/>
    <col min="775" max="775" width="14.7109375" style="45" customWidth="1"/>
    <col min="776" max="776" width="13.85546875" style="45" customWidth="1"/>
    <col min="777" max="777" width="12.5703125" style="45" customWidth="1"/>
    <col min="778" max="778" width="11.85546875" style="45" customWidth="1"/>
    <col min="779" max="779" width="10.28515625" style="45" customWidth="1"/>
    <col min="780" max="780" width="9.28515625" style="45" customWidth="1"/>
    <col min="781" max="781" width="9.42578125" style="45" customWidth="1"/>
    <col min="782" max="782" width="9.140625" style="45" customWidth="1"/>
    <col min="783" max="783" width="9.28515625" style="45" customWidth="1"/>
    <col min="784" max="784" width="9.42578125" style="45" customWidth="1"/>
    <col min="785" max="785" width="9.7109375" style="45" customWidth="1"/>
    <col min="786" max="786" width="9.5703125" style="45" customWidth="1"/>
    <col min="787" max="787" width="9.28515625" style="45" customWidth="1"/>
    <col min="788" max="788" width="8.5703125" style="45" customWidth="1"/>
    <col min="789" max="789" width="8.85546875" style="45" customWidth="1"/>
    <col min="790" max="790" width="9.7109375" style="45" customWidth="1"/>
    <col min="791" max="791" width="8.7109375" style="45" customWidth="1"/>
    <col min="792" max="792" width="13.5703125" style="45" customWidth="1"/>
    <col min="793" max="793" width="16.28515625" style="45" customWidth="1"/>
    <col min="794" max="811" width="9.42578125" style="45" customWidth="1"/>
    <col min="812" max="815" width="10.28515625" style="45" customWidth="1"/>
    <col min="816" max="816" width="9.140625" style="45" customWidth="1"/>
    <col min="817" max="836" width="0" style="45" hidden="1" customWidth="1"/>
    <col min="837" max="846" width="11.42578125" style="45" customWidth="1"/>
    <col min="847" max="851" width="10.28515625" style="45" customWidth="1"/>
    <col min="852" max="860" width="9.42578125" style="45" customWidth="1"/>
    <col min="861" max="1024" width="11.42578125" style="45"/>
    <col min="1025" max="1025" width="35.42578125" style="45" customWidth="1"/>
    <col min="1026" max="1026" width="23.5703125" style="45" customWidth="1"/>
    <col min="1027" max="1027" width="15" style="45" customWidth="1"/>
    <col min="1028" max="1028" width="15.7109375" style="45" customWidth="1"/>
    <col min="1029" max="1029" width="13.42578125" style="45" customWidth="1"/>
    <col min="1030" max="1030" width="13.5703125" style="45" customWidth="1"/>
    <col min="1031" max="1031" width="14.7109375" style="45" customWidth="1"/>
    <col min="1032" max="1032" width="13.85546875" style="45" customWidth="1"/>
    <col min="1033" max="1033" width="12.5703125" style="45" customWidth="1"/>
    <col min="1034" max="1034" width="11.85546875" style="45" customWidth="1"/>
    <col min="1035" max="1035" width="10.28515625" style="45" customWidth="1"/>
    <col min="1036" max="1036" width="9.28515625" style="45" customWidth="1"/>
    <col min="1037" max="1037" width="9.42578125" style="45" customWidth="1"/>
    <col min="1038" max="1038" width="9.140625" style="45" customWidth="1"/>
    <col min="1039" max="1039" width="9.28515625" style="45" customWidth="1"/>
    <col min="1040" max="1040" width="9.42578125" style="45" customWidth="1"/>
    <col min="1041" max="1041" width="9.7109375" style="45" customWidth="1"/>
    <col min="1042" max="1042" width="9.5703125" style="45" customWidth="1"/>
    <col min="1043" max="1043" width="9.28515625" style="45" customWidth="1"/>
    <col min="1044" max="1044" width="8.5703125" style="45" customWidth="1"/>
    <col min="1045" max="1045" width="8.85546875" style="45" customWidth="1"/>
    <col min="1046" max="1046" width="9.7109375" style="45" customWidth="1"/>
    <col min="1047" max="1047" width="8.7109375" style="45" customWidth="1"/>
    <col min="1048" max="1048" width="13.5703125" style="45" customWidth="1"/>
    <col min="1049" max="1049" width="16.28515625" style="45" customWidth="1"/>
    <col min="1050" max="1067" width="9.42578125" style="45" customWidth="1"/>
    <col min="1068" max="1071" width="10.28515625" style="45" customWidth="1"/>
    <col min="1072" max="1072" width="9.140625" style="45" customWidth="1"/>
    <col min="1073" max="1092" width="0" style="45" hidden="1" customWidth="1"/>
    <col min="1093" max="1102" width="11.42578125" style="45" customWidth="1"/>
    <col min="1103" max="1107" width="10.28515625" style="45" customWidth="1"/>
    <col min="1108" max="1116" width="9.42578125" style="45" customWidth="1"/>
    <col min="1117" max="1280" width="11.42578125" style="45"/>
    <col min="1281" max="1281" width="35.42578125" style="45" customWidth="1"/>
    <col min="1282" max="1282" width="23.5703125" style="45" customWidth="1"/>
    <col min="1283" max="1283" width="15" style="45" customWidth="1"/>
    <col min="1284" max="1284" width="15.7109375" style="45" customWidth="1"/>
    <col min="1285" max="1285" width="13.42578125" style="45" customWidth="1"/>
    <col min="1286" max="1286" width="13.5703125" style="45" customWidth="1"/>
    <col min="1287" max="1287" width="14.7109375" style="45" customWidth="1"/>
    <col min="1288" max="1288" width="13.85546875" style="45" customWidth="1"/>
    <col min="1289" max="1289" width="12.5703125" style="45" customWidth="1"/>
    <col min="1290" max="1290" width="11.85546875" style="45" customWidth="1"/>
    <col min="1291" max="1291" width="10.28515625" style="45" customWidth="1"/>
    <col min="1292" max="1292" width="9.28515625" style="45" customWidth="1"/>
    <col min="1293" max="1293" width="9.42578125" style="45" customWidth="1"/>
    <col min="1294" max="1294" width="9.140625" style="45" customWidth="1"/>
    <col min="1295" max="1295" width="9.28515625" style="45" customWidth="1"/>
    <col min="1296" max="1296" width="9.42578125" style="45" customWidth="1"/>
    <col min="1297" max="1297" width="9.7109375" style="45" customWidth="1"/>
    <col min="1298" max="1298" width="9.5703125" style="45" customWidth="1"/>
    <col min="1299" max="1299" width="9.28515625" style="45" customWidth="1"/>
    <col min="1300" max="1300" width="8.5703125" style="45" customWidth="1"/>
    <col min="1301" max="1301" width="8.85546875" style="45" customWidth="1"/>
    <col min="1302" max="1302" width="9.7109375" style="45" customWidth="1"/>
    <col min="1303" max="1303" width="8.7109375" style="45" customWidth="1"/>
    <col min="1304" max="1304" width="13.5703125" style="45" customWidth="1"/>
    <col min="1305" max="1305" width="16.28515625" style="45" customWidth="1"/>
    <col min="1306" max="1323" width="9.42578125" style="45" customWidth="1"/>
    <col min="1324" max="1327" width="10.28515625" style="45" customWidth="1"/>
    <col min="1328" max="1328" width="9.140625" style="45" customWidth="1"/>
    <col min="1329" max="1348" width="0" style="45" hidden="1" customWidth="1"/>
    <col min="1349" max="1358" width="11.42578125" style="45" customWidth="1"/>
    <col min="1359" max="1363" width="10.28515625" style="45" customWidth="1"/>
    <col min="1364" max="1372" width="9.42578125" style="45" customWidth="1"/>
    <col min="1373" max="1536" width="11.42578125" style="45"/>
    <col min="1537" max="1537" width="35.42578125" style="45" customWidth="1"/>
    <col min="1538" max="1538" width="23.5703125" style="45" customWidth="1"/>
    <col min="1539" max="1539" width="15" style="45" customWidth="1"/>
    <col min="1540" max="1540" width="15.7109375" style="45" customWidth="1"/>
    <col min="1541" max="1541" width="13.42578125" style="45" customWidth="1"/>
    <col min="1542" max="1542" width="13.5703125" style="45" customWidth="1"/>
    <col min="1543" max="1543" width="14.7109375" style="45" customWidth="1"/>
    <col min="1544" max="1544" width="13.85546875" style="45" customWidth="1"/>
    <col min="1545" max="1545" width="12.5703125" style="45" customWidth="1"/>
    <col min="1546" max="1546" width="11.85546875" style="45" customWidth="1"/>
    <col min="1547" max="1547" width="10.28515625" style="45" customWidth="1"/>
    <col min="1548" max="1548" width="9.28515625" style="45" customWidth="1"/>
    <col min="1549" max="1549" width="9.42578125" style="45" customWidth="1"/>
    <col min="1550" max="1550" width="9.140625" style="45" customWidth="1"/>
    <col min="1551" max="1551" width="9.28515625" style="45" customWidth="1"/>
    <col min="1552" max="1552" width="9.42578125" style="45" customWidth="1"/>
    <col min="1553" max="1553" width="9.7109375" style="45" customWidth="1"/>
    <col min="1554" max="1554" width="9.5703125" style="45" customWidth="1"/>
    <col min="1555" max="1555" width="9.28515625" style="45" customWidth="1"/>
    <col min="1556" max="1556" width="8.5703125" style="45" customWidth="1"/>
    <col min="1557" max="1557" width="8.85546875" style="45" customWidth="1"/>
    <col min="1558" max="1558" width="9.7109375" style="45" customWidth="1"/>
    <col min="1559" max="1559" width="8.7109375" style="45" customWidth="1"/>
    <col min="1560" max="1560" width="13.5703125" style="45" customWidth="1"/>
    <col min="1561" max="1561" width="16.28515625" style="45" customWidth="1"/>
    <col min="1562" max="1579" width="9.42578125" style="45" customWidth="1"/>
    <col min="1580" max="1583" width="10.28515625" style="45" customWidth="1"/>
    <col min="1584" max="1584" width="9.140625" style="45" customWidth="1"/>
    <col min="1585" max="1604" width="0" style="45" hidden="1" customWidth="1"/>
    <col min="1605" max="1614" width="11.42578125" style="45" customWidth="1"/>
    <col min="1615" max="1619" width="10.28515625" style="45" customWidth="1"/>
    <col min="1620" max="1628" width="9.42578125" style="45" customWidth="1"/>
    <col min="1629" max="1792" width="11.42578125" style="45"/>
    <col min="1793" max="1793" width="35.42578125" style="45" customWidth="1"/>
    <col min="1794" max="1794" width="23.5703125" style="45" customWidth="1"/>
    <col min="1795" max="1795" width="15" style="45" customWidth="1"/>
    <col min="1796" max="1796" width="15.7109375" style="45" customWidth="1"/>
    <col min="1797" max="1797" width="13.42578125" style="45" customWidth="1"/>
    <col min="1798" max="1798" width="13.5703125" style="45" customWidth="1"/>
    <col min="1799" max="1799" width="14.7109375" style="45" customWidth="1"/>
    <col min="1800" max="1800" width="13.85546875" style="45" customWidth="1"/>
    <col min="1801" max="1801" width="12.5703125" style="45" customWidth="1"/>
    <col min="1802" max="1802" width="11.85546875" style="45" customWidth="1"/>
    <col min="1803" max="1803" width="10.28515625" style="45" customWidth="1"/>
    <col min="1804" max="1804" width="9.28515625" style="45" customWidth="1"/>
    <col min="1805" max="1805" width="9.42578125" style="45" customWidth="1"/>
    <col min="1806" max="1806" width="9.140625" style="45" customWidth="1"/>
    <col min="1807" max="1807" width="9.28515625" style="45" customWidth="1"/>
    <col min="1808" max="1808" width="9.42578125" style="45" customWidth="1"/>
    <col min="1809" max="1809" width="9.7109375" style="45" customWidth="1"/>
    <col min="1810" max="1810" width="9.5703125" style="45" customWidth="1"/>
    <col min="1811" max="1811" width="9.28515625" style="45" customWidth="1"/>
    <col min="1812" max="1812" width="8.5703125" style="45" customWidth="1"/>
    <col min="1813" max="1813" width="8.85546875" style="45" customWidth="1"/>
    <col min="1814" max="1814" width="9.7109375" style="45" customWidth="1"/>
    <col min="1815" max="1815" width="8.7109375" style="45" customWidth="1"/>
    <col min="1816" max="1816" width="13.5703125" style="45" customWidth="1"/>
    <col min="1817" max="1817" width="16.28515625" style="45" customWidth="1"/>
    <col min="1818" max="1835" width="9.42578125" style="45" customWidth="1"/>
    <col min="1836" max="1839" width="10.28515625" style="45" customWidth="1"/>
    <col min="1840" max="1840" width="9.140625" style="45" customWidth="1"/>
    <col min="1841" max="1860" width="0" style="45" hidden="1" customWidth="1"/>
    <col min="1861" max="1870" width="11.42578125" style="45" customWidth="1"/>
    <col min="1871" max="1875" width="10.28515625" style="45" customWidth="1"/>
    <col min="1876" max="1884" width="9.42578125" style="45" customWidth="1"/>
    <col min="1885" max="2048" width="11.42578125" style="45"/>
    <col min="2049" max="2049" width="35.42578125" style="45" customWidth="1"/>
    <col min="2050" max="2050" width="23.5703125" style="45" customWidth="1"/>
    <col min="2051" max="2051" width="15" style="45" customWidth="1"/>
    <col min="2052" max="2052" width="15.7109375" style="45" customWidth="1"/>
    <col min="2053" max="2053" width="13.42578125" style="45" customWidth="1"/>
    <col min="2054" max="2054" width="13.5703125" style="45" customWidth="1"/>
    <col min="2055" max="2055" width="14.7109375" style="45" customWidth="1"/>
    <col min="2056" max="2056" width="13.85546875" style="45" customWidth="1"/>
    <col min="2057" max="2057" width="12.5703125" style="45" customWidth="1"/>
    <col min="2058" max="2058" width="11.85546875" style="45" customWidth="1"/>
    <col min="2059" max="2059" width="10.28515625" style="45" customWidth="1"/>
    <col min="2060" max="2060" width="9.28515625" style="45" customWidth="1"/>
    <col min="2061" max="2061" width="9.42578125" style="45" customWidth="1"/>
    <col min="2062" max="2062" width="9.140625" style="45" customWidth="1"/>
    <col min="2063" max="2063" width="9.28515625" style="45" customWidth="1"/>
    <col min="2064" max="2064" width="9.42578125" style="45" customWidth="1"/>
    <col min="2065" max="2065" width="9.7109375" style="45" customWidth="1"/>
    <col min="2066" max="2066" width="9.5703125" style="45" customWidth="1"/>
    <col min="2067" max="2067" width="9.28515625" style="45" customWidth="1"/>
    <col min="2068" max="2068" width="8.5703125" style="45" customWidth="1"/>
    <col min="2069" max="2069" width="8.85546875" style="45" customWidth="1"/>
    <col min="2070" max="2070" width="9.7109375" style="45" customWidth="1"/>
    <col min="2071" max="2071" width="8.7109375" style="45" customWidth="1"/>
    <col min="2072" max="2072" width="13.5703125" style="45" customWidth="1"/>
    <col min="2073" max="2073" width="16.28515625" style="45" customWidth="1"/>
    <col min="2074" max="2091" width="9.42578125" style="45" customWidth="1"/>
    <col min="2092" max="2095" width="10.28515625" style="45" customWidth="1"/>
    <col min="2096" max="2096" width="9.140625" style="45" customWidth="1"/>
    <col min="2097" max="2116" width="0" style="45" hidden="1" customWidth="1"/>
    <col min="2117" max="2126" width="11.42578125" style="45" customWidth="1"/>
    <col min="2127" max="2131" width="10.28515625" style="45" customWidth="1"/>
    <col min="2132" max="2140" width="9.42578125" style="45" customWidth="1"/>
    <col min="2141" max="2304" width="11.42578125" style="45"/>
    <col min="2305" max="2305" width="35.42578125" style="45" customWidth="1"/>
    <col min="2306" max="2306" width="23.5703125" style="45" customWidth="1"/>
    <col min="2307" max="2307" width="15" style="45" customWidth="1"/>
    <col min="2308" max="2308" width="15.7109375" style="45" customWidth="1"/>
    <col min="2309" max="2309" width="13.42578125" style="45" customWidth="1"/>
    <col min="2310" max="2310" width="13.5703125" style="45" customWidth="1"/>
    <col min="2311" max="2311" width="14.7109375" style="45" customWidth="1"/>
    <col min="2312" max="2312" width="13.85546875" style="45" customWidth="1"/>
    <col min="2313" max="2313" width="12.5703125" style="45" customWidth="1"/>
    <col min="2314" max="2314" width="11.85546875" style="45" customWidth="1"/>
    <col min="2315" max="2315" width="10.28515625" style="45" customWidth="1"/>
    <col min="2316" max="2316" width="9.28515625" style="45" customWidth="1"/>
    <col min="2317" max="2317" width="9.42578125" style="45" customWidth="1"/>
    <col min="2318" max="2318" width="9.140625" style="45" customWidth="1"/>
    <col min="2319" max="2319" width="9.28515625" style="45" customWidth="1"/>
    <col min="2320" max="2320" width="9.42578125" style="45" customWidth="1"/>
    <col min="2321" max="2321" width="9.7109375" style="45" customWidth="1"/>
    <col min="2322" max="2322" width="9.5703125" style="45" customWidth="1"/>
    <col min="2323" max="2323" width="9.28515625" style="45" customWidth="1"/>
    <col min="2324" max="2324" width="8.5703125" style="45" customWidth="1"/>
    <col min="2325" max="2325" width="8.85546875" style="45" customWidth="1"/>
    <col min="2326" max="2326" width="9.7109375" style="45" customWidth="1"/>
    <col min="2327" max="2327" width="8.7109375" style="45" customWidth="1"/>
    <col min="2328" max="2328" width="13.5703125" style="45" customWidth="1"/>
    <col min="2329" max="2329" width="16.28515625" style="45" customWidth="1"/>
    <col min="2330" max="2347" width="9.42578125" style="45" customWidth="1"/>
    <col min="2348" max="2351" width="10.28515625" style="45" customWidth="1"/>
    <col min="2352" max="2352" width="9.140625" style="45" customWidth="1"/>
    <col min="2353" max="2372" width="0" style="45" hidden="1" customWidth="1"/>
    <col min="2373" max="2382" width="11.42578125" style="45" customWidth="1"/>
    <col min="2383" max="2387" width="10.28515625" style="45" customWidth="1"/>
    <col min="2388" max="2396" width="9.42578125" style="45" customWidth="1"/>
    <col min="2397" max="2560" width="11.42578125" style="45"/>
    <col min="2561" max="2561" width="35.42578125" style="45" customWidth="1"/>
    <col min="2562" max="2562" width="23.5703125" style="45" customWidth="1"/>
    <col min="2563" max="2563" width="15" style="45" customWidth="1"/>
    <col min="2564" max="2564" width="15.7109375" style="45" customWidth="1"/>
    <col min="2565" max="2565" width="13.42578125" style="45" customWidth="1"/>
    <col min="2566" max="2566" width="13.5703125" style="45" customWidth="1"/>
    <col min="2567" max="2567" width="14.7109375" style="45" customWidth="1"/>
    <col min="2568" max="2568" width="13.85546875" style="45" customWidth="1"/>
    <col min="2569" max="2569" width="12.5703125" style="45" customWidth="1"/>
    <col min="2570" max="2570" width="11.85546875" style="45" customWidth="1"/>
    <col min="2571" max="2571" width="10.28515625" style="45" customWidth="1"/>
    <col min="2572" max="2572" width="9.28515625" style="45" customWidth="1"/>
    <col min="2573" max="2573" width="9.42578125" style="45" customWidth="1"/>
    <col min="2574" max="2574" width="9.140625" style="45" customWidth="1"/>
    <col min="2575" max="2575" width="9.28515625" style="45" customWidth="1"/>
    <col min="2576" max="2576" width="9.42578125" style="45" customWidth="1"/>
    <col min="2577" max="2577" width="9.7109375" style="45" customWidth="1"/>
    <col min="2578" max="2578" width="9.5703125" style="45" customWidth="1"/>
    <col min="2579" max="2579" width="9.28515625" style="45" customWidth="1"/>
    <col min="2580" max="2580" width="8.5703125" style="45" customWidth="1"/>
    <col min="2581" max="2581" width="8.85546875" style="45" customWidth="1"/>
    <col min="2582" max="2582" width="9.7109375" style="45" customWidth="1"/>
    <col min="2583" max="2583" width="8.7109375" style="45" customWidth="1"/>
    <col min="2584" max="2584" width="13.5703125" style="45" customWidth="1"/>
    <col min="2585" max="2585" width="16.28515625" style="45" customWidth="1"/>
    <col min="2586" max="2603" width="9.42578125" style="45" customWidth="1"/>
    <col min="2604" max="2607" width="10.28515625" style="45" customWidth="1"/>
    <col min="2608" max="2608" width="9.140625" style="45" customWidth="1"/>
    <col min="2609" max="2628" width="0" style="45" hidden="1" customWidth="1"/>
    <col min="2629" max="2638" width="11.42578125" style="45" customWidth="1"/>
    <col min="2639" max="2643" width="10.28515625" style="45" customWidth="1"/>
    <col min="2644" max="2652" width="9.42578125" style="45" customWidth="1"/>
    <col min="2653" max="2816" width="11.42578125" style="45"/>
    <col min="2817" max="2817" width="35.42578125" style="45" customWidth="1"/>
    <col min="2818" max="2818" width="23.5703125" style="45" customWidth="1"/>
    <col min="2819" max="2819" width="15" style="45" customWidth="1"/>
    <col min="2820" max="2820" width="15.7109375" style="45" customWidth="1"/>
    <col min="2821" max="2821" width="13.42578125" style="45" customWidth="1"/>
    <col min="2822" max="2822" width="13.5703125" style="45" customWidth="1"/>
    <col min="2823" max="2823" width="14.7109375" style="45" customWidth="1"/>
    <col min="2824" max="2824" width="13.85546875" style="45" customWidth="1"/>
    <col min="2825" max="2825" width="12.5703125" style="45" customWidth="1"/>
    <col min="2826" max="2826" width="11.85546875" style="45" customWidth="1"/>
    <col min="2827" max="2827" width="10.28515625" style="45" customWidth="1"/>
    <col min="2828" max="2828" width="9.28515625" style="45" customWidth="1"/>
    <col min="2829" max="2829" width="9.42578125" style="45" customWidth="1"/>
    <col min="2830" max="2830" width="9.140625" style="45" customWidth="1"/>
    <col min="2831" max="2831" width="9.28515625" style="45" customWidth="1"/>
    <col min="2832" max="2832" width="9.42578125" style="45" customWidth="1"/>
    <col min="2833" max="2833" width="9.7109375" style="45" customWidth="1"/>
    <col min="2834" max="2834" width="9.5703125" style="45" customWidth="1"/>
    <col min="2835" max="2835" width="9.28515625" style="45" customWidth="1"/>
    <col min="2836" max="2836" width="8.5703125" style="45" customWidth="1"/>
    <col min="2837" max="2837" width="8.85546875" style="45" customWidth="1"/>
    <col min="2838" max="2838" width="9.7109375" style="45" customWidth="1"/>
    <col min="2839" max="2839" width="8.7109375" style="45" customWidth="1"/>
    <col min="2840" max="2840" width="13.5703125" style="45" customWidth="1"/>
    <col min="2841" max="2841" width="16.28515625" style="45" customWidth="1"/>
    <col min="2842" max="2859" width="9.42578125" style="45" customWidth="1"/>
    <col min="2860" max="2863" width="10.28515625" style="45" customWidth="1"/>
    <col min="2864" max="2864" width="9.140625" style="45" customWidth="1"/>
    <col min="2865" max="2884" width="0" style="45" hidden="1" customWidth="1"/>
    <col min="2885" max="2894" width="11.42578125" style="45" customWidth="1"/>
    <col min="2895" max="2899" width="10.28515625" style="45" customWidth="1"/>
    <col min="2900" max="2908" width="9.42578125" style="45" customWidth="1"/>
    <col min="2909" max="3072" width="11.42578125" style="45"/>
    <col min="3073" max="3073" width="35.42578125" style="45" customWidth="1"/>
    <col min="3074" max="3074" width="23.5703125" style="45" customWidth="1"/>
    <col min="3075" max="3075" width="15" style="45" customWidth="1"/>
    <col min="3076" max="3076" width="15.7109375" style="45" customWidth="1"/>
    <col min="3077" max="3077" width="13.42578125" style="45" customWidth="1"/>
    <col min="3078" max="3078" width="13.5703125" style="45" customWidth="1"/>
    <col min="3079" max="3079" width="14.7109375" style="45" customWidth="1"/>
    <col min="3080" max="3080" width="13.85546875" style="45" customWidth="1"/>
    <col min="3081" max="3081" width="12.5703125" style="45" customWidth="1"/>
    <col min="3082" max="3082" width="11.85546875" style="45" customWidth="1"/>
    <col min="3083" max="3083" width="10.28515625" style="45" customWidth="1"/>
    <col min="3084" max="3084" width="9.28515625" style="45" customWidth="1"/>
    <col min="3085" max="3085" width="9.42578125" style="45" customWidth="1"/>
    <col min="3086" max="3086" width="9.140625" style="45" customWidth="1"/>
    <col min="3087" max="3087" width="9.28515625" style="45" customWidth="1"/>
    <col min="3088" max="3088" width="9.42578125" style="45" customWidth="1"/>
    <col min="3089" max="3089" width="9.7109375" style="45" customWidth="1"/>
    <col min="3090" max="3090" width="9.5703125" style="45" customWidth="1"/>
    <col min="3091" max="3091" width="9.28515625" style="45" customWidth="1"/>
    <col min="3092" max="3092" width="8.5703125" style="45" customWidth="1"/>
    <col min="3093" max="3093" width="8.85546875" style="45" customWidth="1"/>
    <col min="3094" max="3094" width="9.7109375" style="45" customWidth="1"/>
    <col min="3095" max="3095" width="8.7109375" style="45" customWidth="1"/>
    <col min="3096" max="3096" width="13.5703125" style="45" customWidth="1"/>
    <col min="3097" max="3097" width="16.28515625" style="45" customWidth="1"/>
    <col min="3098" max="3115" width="9.42578125" style="45" customWidth="1"/>
    <col min="3116" max="3119" width="10.28515625" style="45" customWidth="1"/>
    <col min="3120" max="3120" width="9.140625" style="45" customWidth="1"/>
    <col min="3121" max="3140" width="0" style="45" hidden="1" customWidth="1"/>
    <col min="3141" max="3150" width="11.42578125" style="45" customWidth="1"/>
    <col min="3151" max="3155" width="10.28515625" style="45" customWidth="1"/>
    <col min="3156" max="3164" width="9.42578125" style="45" customWidth="1"/>
    <col min="3165" max="3328" width="11.42578125" style="45"/>
    <col min="3329" max="3329" width="35.42578125" style="45" customWidth="1"/>
    <col min="3330" max="3330" width="23.5703125" style="45" customWidth="1"/>
    <col min="3331" max="3331" width="15" style="45" customWidth="1"/>
    <col min="3332" max="3332" width="15.7109375" style="45" customWidth="1"/>
    <col min="3333" max="3333" width="13.42578125" style="45" customWidth="1"/>
    <col min="3334" max="3334" width="13.5703125" style="45" customWidth="1"/>
    <col min="3335" max="3335" width="14.7109375" style="45" customWidth="1"/>
    <col min="3336" max="3336" width="13.85546875" style="45" customWidth="1"/>
    <col min="3337" max="3337" width="12.5703125" style="45" customWidth="1"/>
    <col min="3338" max="3338" width="11.85546875" style="45" customWidth="1"/>
    <col min="3339" max="3339" width="10.28515625" style="45" customWidth="1"/>
    <col min="3340" max="3340" width="9.28515625" style="45" customWidth="1"/>
    <col min="3341" max="3341" width="9.42578125" style="45" customWidth="1"/>
    <col min="3342" max="3342" width="9.140625" style="45" customWidth="1"/>
    <col min="3343" max="3343" width="9.28515625" style="45" customWidth="1"/>
    <col min="3344" max="3344" width="9.42578125" style="45" customWidth="1"/>
    <col min="3345" max="3345" width="9.7109375" style="45" customWidth="1"/>
    <col min="3346" max="3346" width="9.5703125" style="45" customWidth="1"/>
    <col min="3347" max="3347" width="9.28515625" style="45" customWidth="1"/>
    <col min="3348" max="3348" width="8.5703125" style="45" customWidth="1"/>
    <col min="3349" max="3349" width="8.85546875" style="45" customWidth="1"/>
    <col min="3350" max="3350" width="9.7109375" style="45" customWidth="1"/>
    <col min="3351" max="3351" width="8.7109375" style="45" customWidth="1"/>
    <col min="3352" max="3352" width="13.5703125" style="45" customWidth="1"/>
    <col min="3353" max="3353" width="16.28515625" style="45" customWidth="1"/>
    <col min="3354" max="3371" width="9.42578125" style="45" customWidth="1"/>
    <col min="3372" max="3375" width="10.28515625" style="45" customWidth="1"/>
    <col min="3376" max="3376" width="9.140625" style="45" customWidth="1"/>
    <col min="3377" max="3396" width="0" style="45" hidden="1" customWidth="1"/>
    <col min="3397" max="3406" width="11.42578125" style="45" customWidth="1"/>
    <col min="3407" max="3411" width="10.28515625" style="45" customWidth="1"/>
    <col min="3412" max="3420" width="9.42578125" style="45" customWidth="1"/>
    <col min="3421" max="3584" width="11.42578125" style="45"/>
    <col min="3585" max="3585" width="35.42578125" style="45" customWidth="1"/>
    <col min="3586" max="3586" width="23.5703125" style="45" customWidth="1"/>
    <col min="3587" max="3587" width="15" style="45" customWidth="1"/>
    <col min="3588" max="3588" width="15.7109375" style="45" customWidth="1"/>
    <col min="3589" max="3589" width="13.42578125" style="45" customWidth="1"/>
    <col min="3590" max="3590" width="13.5703125" style="45" customWidth="1"/>
    <col min="3591" max="3591" width="14.7109375" style="45" customWidth="1"/>
    <col min="3592" max="3592" width="13.85546875" style="45" customWidth="1"/>
    <col min="3593" max="3593" width="12.5703125" style="45" customWidth="1"/>
    <col min="3594" max="3594" width="11.85546875" style="45" customWidth="1"/>
    <col min="3595" max="3595" width="10.28515625" style="45" customWidth="1"/>
    <col min="3596" max="3596" width="9.28515625" style="45" customWidth="1"/>
    <col min="3597" max="3597" width="9.42578125" style="45" customWidth="1"/>
    <col min="3598" max="3598" width="9.140625" style="45" customWidth="1"/>
    <col min="3599" max="3599" width="9.28515625" style="45" customWidth="1"/>
    <col min="3600" max="3600" width="9.42578125" style="45" customWidth="1"/>
    <col min="3601" max="3601" width="9.7109375" style="45" customWidth="1"/>
    <col min="3602" max="3602" width="9.5703125" style="45" customWidth="1"/>
    <col min="3603" max="3603" width="9.28515625" style="45" customWidth="1"/>
    <col min="3604" max="3604" width="8.5703125" style="45" customWidth="1"/>
    <col min="3605" max="3605" width="8.85546875" style="45" customWidth="1"/>
    <col min="3606" max="3606" width="9.7109375" style="45" customWidth="1"/>
    <col min="3607" max="3607" width="8.7109375" style="45" customWidth="1"/>
    <col min="3608" max="3608" width="13.5703125" style="45" customWidth="1"/>
    <col min="3609" max="3609" width="16.28515625" style="45" customWidth="1"/>
    <col min="3610" max="3627" width="9.42578125" style="45" customWidth="1"/>
    <col min="3628" max="3631" width="10.28515625" style="45" customWidth="1"/>
    <col min="3632" max="3632" width="9.140625" style="45" customWidth="1"/>
    <col min="3633" max="3652" width="0" style="45" hidden="1" customWidth="1"/>
    <col min="3653" max="3662" width="11.42578125" style="45" customWidth="1"/>
    <col min="3663" max="3667" width="10.28515625" style="45" customWidth="1"/>
    <col min="3668" max="3676" width="9.42578125" style="45" customWidth="1"/>
    <col min="3677" max="3840" width="11.42578125" style="45"/>
    <col min="3841" max="3841" width="35.42578125" style="45" customWidth="1"/>
    <col min="3842" max="3842" width="23.5703125" style="45" customWidth="1"/>
    <col min="3843" max="3843" width="15" style="45" customWidth="1"/>
    <col min="3844" max="3844" width="15.7109375" style="45" customWidth="1"/>
    <col min="3845" max="3845" width="13.42578125" style="45" customWidth="1"/>
    <col min="3846" max="3846" width="13.5703125" style="45" customWidth="1"/>
    <col min="3847" max="3847" width="14.7109375" style="45" customWidth="1"/>
    <col min="3848" max="3848" width="13.85546875" style="45" customWidth="1"/>
    <col min="3849" max="3849" width="12.5703125" style="45" customWidth="1"/>
    <col min="3850" max="3850" width="11.85546875" style="45" customWidth="1"/>
    <col min="3851" max="3851" width="10.28515625" style="45" customWidth="1"/>
    <col min="3852" max="3852" width="9.28515625" style="45" customWidth="1"/>
    <col min="3853" max="3853" width="9.42578125" style="45" customWidth="1"/>
    <col min="3854" max="3854" width="9.140625" style="45" customWidth="1"/>
    <col min="3855" max="3855" width="9.28515625" style="45" customWidth="1"/>
    <col min="3856" max="3856" width="9.42578125" style="45" customWidth="1"/>
    <col min="3857" max="3857" width="9.7109375" style="45" customWidth="1"/>
    <col min="3858" max="3858" width="9.5703125" style="45" customWidth="1"/>
    <col min="3859" max="3859" width="9.28515625" style="45" customWidth="1"/>
    <col min="3860" max="3860" width="8.5703125" style="45" customWidth="1"/>
    <col min="3861" max="3861" width="8.85546875" style="45" customWidth="1"/>
    <col min="3862" max="3862" width="9.7109375" style="45" customWidth="1"/>
    <col min="3863" max="3863" width="8.7109375" style="45" customWidth="1"/>
    <col min="3864" max="3864" width="13.5703125" style="45" customWidth="1"/>
    <col min="3865" max="3865" width="16.28515625" style="45" customWidth="1"/>
    <col min="3866" max="3883" width="9.42578125" style="45" customWidth="1"/>
    <col min="3884" max="3887" width="10.28515625" style="45" customWidth="1"/>
    <col min="3888" max="3888" width="9.140625" style="45" customWidth="1"/>
    <col min="3889" max="3908" width="0" style="45" hidden="1" customWidth="1"/>
    <col min="3909" max="3918" width="11.42578125" style="45" customWidth="1"/>
    <col min="3919" max="3923" width="10.28515625" style="45" customWidth="1"/>
    <col min="3924" max="3932" width="9.42578125" style="45" customWidth="1"/>
    <col min="3933" max="4096" width="11.42578125" style="45"/>
    <col min="4097" max="4097" width="35.42578125" style="45" customWidth="1"/>
    <col min="4098" max="4098" width="23.5703125" style="45" customWidth="1"/>
    <col min="4099" max="4099" width="15" style="45" customWidth="1"/>
    <col min="4100" max="4100" width="15.7109375" style="45" customWidth="1"/>
    <col min="4101" max="4101" width="13.42578125" style="45" customWidth="1"/>
    <col min="4102" max="4102" width="13.5703125" style="45" customWidth="1"/>
    <col min="4103" max="4103" width="14.7109375" style="45" customWidth="1"/>
    <col min="4104" max="4104" width="13.85546875" style="45" customWidth="1"/>
    <col min="4105" max="4105" width="12.5703125" style="45" customWidth="1"/>
    <col min="4106" max="4106" width="11.85546875" style="45" customWidth="1"/>
    <col min="4107" max="4107" width="10.28515625" style="45" customWidth="1"/>
    <col min="4108" max="4108" width="9.28515625" style="45" customWidth="1"/>
    <col min="4109" max="4109" width="9.42578125" style="45" customWidth="1"/>
    <col min="4110" max="4110" width="9.140625" style="45" customWidth="1"/>
    <col min="4111" max="4111" width="9.28515625" style="45" customWidth="1"/>
    <col min="4112" max="4112" width="9.42578125" style="45" customWidth="1"/>
    <col min="4113" max="4113" width="9.7109375" style="45" customWidth="1"/>
    <col min="4114" max="4114" width="9.5703125" style="45" customWidth="1"/>
    <col min="4115" max="4115" width="9.28515625" style="45" customWidth="1"/>
    <col min="4116" max="4116" width="8.5703125" style="45" customWidth="1"/>
    <col min="4117" max="4117" width="8.85546875" style="45" customWidth="1"/>
    <col min="4118" max="4118" width="9.7109375" style="45" customWidth="1"/>
    <col min="4119" max="4119" width="8.7109375" style="45" customWidth="1"/>
    <col min="4120" max="4120" width="13.5703125" style="45" customWidth="1"/>
    <col min="4121" max="4121" width="16.28515625" style="45" customWidth="1"/>
    <col min="4122" max="4139" width="9.42578125" style="45" customWidth="1"/>
    <col min="4140" max="4143" width="10.28515625" style="45" customWidth="1"/>
    <col min="4144" max="4144" width="9.140625" style="45" customWidth="1"/>
    <col min="4145" max="4164" width="0" style="45" hidden="1" customWidth="1"/>
    <col min="4165" max="4174" width="11.42578125" style="45" customWidth="1"/>
    <col min="4175" max="4179" width="10.28515625" style="45" customWidth="1"/>
    <col min="4180" max="4188" width="9.42578125" style="45" customWidth="1"/>
    <col min="4189" max="4352" width="11.42578125" style="45"/>
    <col min="4353" max="4353" width="35.42578125" style="45" customWidth="1"/>
    <col min="4354" max="4354" width="23.5703125" style="45" customWidth="1"/>
    <col min="4355" max="4355" width="15" style="45" customWidth="1"/>
    <col min="4356" max="4356" width="15.7109375" style="45" customWidth="1"/>
    <col min="4357" max="4357" width="13.42578125" style="45" customWidth="1"/>
    <col min="4358" max="4358" width="13.5703125" style="45" customWidth="1"/>
    <col min="4359" max="4359" width="14.7109375" style="45" customWidth="1"/>
    <col min="4360" max="4360" width="13.85546875" style="45" customWidth="1"/>
    <col min="4361" max="4361" width="12.5703125" style="45" customWidth="1"/>
    <col min="4362" max="4362" width="11.85546875" style="45" customWidth="1"/>
    <col min="4363" max="4363" width="10.28515625" style="45" customWidth="1"/>
    <col min="4364" max="4364" width="9.28515625" style="45" customWidth="1"/>
    <col min="4365" max="4365" width="9.42578125" style="45" customWidth="1"/>
    <col min="4366" max="4366" width="9.140625" style="45" customWidth="1"/>
    <col min="4367" max="4367" width="9.28515625" style="45" customWidth="1"/>
    <col min="4368" max="4368" width="9.42578125" style="45" customWidth="1"/>
    <col min="4369" max="4369" width="9.7109375" style="45" customWidth="1"/>
    <col min="4370" max="4370" width="9.5703125" style="45" customWidth="1"/>
    <col min="4371" max="4371" width="9.28515625" style="45" customWidth="1"/>
    <col min="4372" max="4372" width="8.5703125" style="45" customWidth="1"/>
    <col min="4373" max="4373" width="8.85546875" style="45" customWidth="1"/>
    <col min="4374" max="4374" width="9.7109375" style="45" customWidth="1"/>
    <col min="4375" max="4375" width="8.7109375" style="45" customWidth="1"/>
    <col min="4376" max="4376" width="13.5703125" style="45" customWidth="1"/>
    <col min="4377" max="4377" width="16.28515625" style="45" customWidth="1"/>
    <col min="4378" max="4395" width="9.42578125" style="45" customWidth="1"/>
    <col min="4396" max="4399" width="10.28515625" style="45" customWidth="1"/>
    <col min="4400" max="4400" width="9.140625" style="45" customWidth="1"/>
    <col min="4401" max="4420" width="0" style="45" hidden="1" customWidth="1"/>
    <col min="4421" max="4430" width="11.42578125" style="45" customWidth="1"/>
    <col min="4431" max="4435" width="10.28515625" style="45" customWidth="1"/>
    <col min="4436" max="4444" width="9.42578125" style="45" customWidth="1"/>
    <col min="4445" max="4608" width="11.42578125" style="45"/>
    <col min="4609" max="4609" width="35.42578125" style="45" customWidth="1"/>
    <col min="4610" max="4610" width="23.5703125" style="45" customWidth="1"/>
    <col min="4611" max="4611" width="15" style="45" customWidth="1"/>
    <col min="4612" max="4612" width="15.7109375" style="45" customWidth="1"/>
    <col min="4613" max="4613" width="13.42578125" style="45" customWidth="1"/>
    <col min="4614" max="4614" width="13.5703125" style="45" customWidth="1"/>
    <col min="4615" max="4615" width="14.7109375" style="45" customWidth="1"/>
    <col min="4616" max="4616" width="13.85546875" style="45" customWidth="1"/>
    <col min="4617" max="4617" width="12.5703125" style="45" customWidth="1"/>
    <col min="4618" max="4618" width="11.85546875" style="45" customWidth="1"/>
    <col min="4619" max="4619" width="10.28515625" style="45" customWidth="1"/>
    <col min="4620" max="4620" width="9.28515625" style="45" customWidth="1"/>
    <col min="4621" max="4621" width="9.42578125" style="45" customWidth="1"/>
    <col min="4622" max="4622" width="9.140625" style="45" customWidth="1"/>
    <col min="4623" max="4623" width="9.28515625" style="45" customWidth="1"/>
    <col min="4624" max="4624" width="9.42578125" style="45" customWidth="1"/>
    <col min="4625" max="4625" width="9.7109375" style="45" customWidth="1"/>
    <col min="4626" max="4626" width="9.5703125" style="45" customWidth="1"/>
    <col min="4627" max="4627" width="9.28515625" style="45" customWidth="1"/>
    <col min="4628" max="4628" width="8.5703125" style="45" customWidth="1"/>
    <col min="4629" max="4629" width="8.85546875" style="45" customWidth="1"/>
    <col min="4630" max="4630" width="9.7109375" style="45" customWidth="1"/>
    <col min="4631" max="4631" width="8.7109375" style="45" customWidth="1"/>
    <col min="4632" max="4632" width="13.5703125" style="45" customWidth="1"/>
    <col min="4633" max="4633" width="16.28515625" style="45" customWidth="1"/>
    <col min="4634" max="4651" width="9.42578125" style="45" customWidth="1"/>
    <col min="4652" max="4655" width="10.28515625" style="45" customWidth="1"/>
    <col min="4656" max="4656" width="9.140625" style="45" customWidth="1"/>
    <col min="4657" max="4676" width="0" style="45" hidden="1" customWidth="1"/>
    <col min="4677" max="4686" width="11.42578125" style="45" customWidth="1"/>
    <col min="4687" max="4691" width="10.28515625" style="45" customWidth="1"/>
    <col min="4692" max="4700" width="9.42578125" style="45" customWidth="1"/>
    <col min="4701" max="4864" width="11.42578125" style="45"/>
    <col min="4865" max="4865" width="35.42578125" style="45" customWidth="1"/>
    <col min="4866" max="4866" width="23.5703125" style="45" customWidth="1"/>
    <col min="4867" max="4867" width="15" style="45" customWidth="1"/>
    <col min="4868" max="4868" width="15.7109375" style="45" customWidth="1"/>
    <col min="4869" max="4869" width="13.42578125" style="45" customWidth="1"/>
    <col min="4870" max="4870" width="13.5703125" style="45" customWidth="1"/>
    <col min="4871" max="4871" width="14.7109375" style="45" customWidth="1"/>
    <col min="4872" max="4872" width="13.85546875" style="45" customWidth="1"/>
    <col min="4873" max="4873" width="12.5703125" style="45" customWidth="1"/>
    <col min="4874" max="4874" width="11.85546875" style="45" customWidth="1"/>
    <col min="4875" max="4875" width="10.28515625" style="45" customWidth="1"/>
    <col min="4876" max="4876" width="9.28515625" style="45" customWidth="1"/>
    <col min="4877" max="4877" width="9.42578125" style="45" customWidth="1"/>
    <col min="4878" max="4878" width="9.140625" style="45" customWidth="1"/>
    <col min="4879" max="4879" width="9.28515625" style="45" customWidth="1"/>
    <col min="4880" max="4880" width="9.42578125" style="45" customWidth="1"/>
    <col min="4881" max="4881" width="9.7109375" style="45" customWidth="1"/>
    <col min="4882" max="4882" width="9.5703125" style="45" customWidth="1"/>
    <col min="4883" max="4883" width="9.28515625" style="45" customWidth="1"/>
    <col min="4884" max="4884" width="8.5703125" style="45" customWidth="1"/>
    <col min="4885" max="4885" width="8.85546875" style="45" customWidth="1"/>
    <col min="4886" max="4886" width="9.7109375" style="45" customWidth="1"/>
    <col min="4887" max="4887" width="8.7109375" style="45" customWidth="1"/>
    <col min="4888" max="4888" width="13.5703125" style="45" customWidth="1"/>
    <col min="4889" max="4889" width="16.28515625" style="45" customWidth="1"/>
    <col min="4890" max="4907" width="9.42578125" style="45" customWidth="1"/>
    <col min="4908" max="4911" width="10.28515625" style="45" customWidth="1"/>
    <col min="4912" max="4912" width="9.140625" style="45" customWidth="1"/>
    <col min="4913" max="4932" width="0" style="45" hidden="1" customWidth="1"/>
    <col min="4933" max="4942" width="11.42578125" style="45" customWidth="1"/>
    <col min="4943" max="4947" width="10.28515625" style="45" customWidth="1"/>
    <col min="4948" max="4956" width="9.42578125" style="45" customWidth="1"/>
    <col min="4957" max="5120" width="11.42578125" style="45"/>
    <col min="5121" max="5121" width="35.42578125" style="45" customWidth="1"/>
    <col min="5122" max="5122" width="23.5703125" style="45" customWidth="1"/>
    <col min="5123" max="5123" width="15" style="45" customWidth="1"/>
    <col min="5124" max="5124" width="15.7109375" style="45" customWidth="1"/>
    <col min="5125" max="5125" width="13.42578125" style="45" customWidth="1"/>
    <col min="5126" max="5126" width="13.5703125" style="45" customWidth="1"/>
    <col min="5127" max="5127" width="14.7109375" style="45" customWidth="1"/>
    <col min="5128" max="5128" width="13.85546875" style="45" customWidth="1"/>
    <col min="5129" max="5129" width="12.5703125" style="45" customWidth="1"/>
    <col min="5130" max="5130" width="11.85546875" style="45" customWidth="1"/>
    <col min="5131" max="5131" width="10.28515625" style="45" customWidth="1"/>
    <col min="5132" max="5132" width="9.28515625" style="45" customWidth="1"/>
    <col min="5133" max="5133" width="9.42578125" style="45" customWidth="1"/>
    <col min="5134" max="5134" width="9.140625" style="45" customWidth="1"/>
    <col min="5135" max="5135" width="9.28515625" style="45" customWidth="1"/>
    <col min="5136" max="5136" width="9.42578125" style="45" customWidth="1"/>
    <col min="5137" max="5137" width="9.7109375" style="45" customWidth="1"/>
    <col min="5138" max="5138" width="9.5703125" style="45" customWidth="1"/>
    <col min="5139" max="5139" width="9.28515625" style="45" customWidth="1"/>
    <col min="5140" max="5140" width="8.5703125" style="45" customWidth="1"/>
    <col min="5141" max="5141" width="8.85546875" style="45" customWidth="1"/>
    <col min="5142" max="5142" width="9.7109375" style="45" customWidth="1"/>
    <col min="5143" max="5143" width="8.7109375" style="45" customWidth="1"/>
    <col min="5144" max="5144" width="13.5703125" style="45" customWidth="1"/>
    <col min="5145" max="5145" width="16.28515625" style="45" customWidth="1"/>
    <col min="5146" max="5163" width="9.42578125" style="45" customWidth="1"/>
    <col min="5164" max="5167" width="10.28515625" style="45" customWidth="1"/>
    <col min="5168" max="5168" width="9.140625" style="45" customWidth="1"/>
    <col min="5169" max="5188" width="0" style="45" hidden="1" customWidth="1"/>
    <col min="5189" max="5198" width="11.42578125" style="45" customWidth="1"/>
    <col min="5199" max="5203" width="10.28515625" style="45" customWidth="1"/>
    <col min="5204" max="5212" width="9.42578125" style="45" customWidth="1"/>
    <col min="5213" max="5376" width="11.42578125" style="45"/>
    <col min="5377" max="5377" width="35.42578125" style="45" customWidth="1"/>
    <col min="5378" max="5378" width="23.5703125" style="45" customWidth="1"/>
    <col min="5379" max="5379" width="15" style="45" customWidth="1"/>
    <col min="5380" max="5380" width="15.7109375" style="45" customWidth="1"/>
    <col min="5381" max="5381" width="13.42578125" style="45" customWidth="1"/>
    <col min="5382" max="5382" width="13.5703125" style="45" customWidth="1"/>
    <col min="5383" max="5383" width="14.7109375" style="45" customWidth="1"/>
    <col min="5384" max="5384" width="13.85546875" style="45" customWidth="1"/>
    <col min="5385" max="5385" width="12.5703125" style="45" customWidth="1"/>
    <col min="5386" max="5386" width="11.85546875" style="45" customWidth="1"/>
    <col min="5387" max="5387" width="10.28515625" style="45" customWidth="1"/>
    <col min="5388" max="5388" width="9.28515625" style="45" customWidth="1"/>
    <col min="5389" max="5389" width="9.42578125" style="45" customWidth="1"/>
    <col min="5390" max="5390" width="9.140625" style="45" customWidth="1"/>
    <col min="5391" max="5391" width="9.28515625" style="45" customWidth="1"/>
    <col min="5392" max="5392" width="9.42578125" style="45" customWidth="1"/>
    <col min="5393" max="5393" width="9.7109375" style="45" customWidth="1"/>
    <col min="5394" max="5394" width="9.5703125" style="45" customWidth="1"/>
    <col min="5395" max="5395" width="9.28515625" style="45" customWidth="1"/>
    <col min="5396" max="5396" width="8.5703125" style="45" customWidth="1"/>
    <col min="5397" max="5397" width="8.85546875" style="45" customWidth="1"/>
    <col min="5398" max="5398" width="9.7109375" style="45" customWidth="1"/>
    <col min="5399" max="5399" width="8.7109375" style="45" customWidth="1"/>
    <col min="5400" max="5400" width="13.5703125" style="45" customWidth="1"/>
    <col min="5401" max="5401" width="16.28515625" style="45" customWidth="1"/>
    <col min="5402" max="5419" width="9.42578125" style="45" customWidth="1"/>
    <col min="5420" max="5423" width="10.28515625" style="45" customWidth="1"/>
    <col min="5424" max="5424" width="9.140625" style="45" customWidth="1"/>
    <col min="5425" max="5444" width="0" style="45" hidden="1" customWidth="1"/>
    <col min="5445" max="5454" width="11.42578125" style="45" customWidth="1"/>
    <col min="5455" max="5459" width="10.28515625" style="45" customWidth="1"/>
    <col min="5460" max="5468" width="9.42578125" style="45" customWidth="1"/>
    <col min="5469" max="5632" width="11.42578125" style="45"/>
    <col min="5633" max="5633" width="35.42578125" style="45" customWidth="1"/>
    <col min="5634" max="5634" width="23.5703125" style="45" customWidth="1"/>
    <col min="5635" max="5635" width="15" style="45" customWidth="1"/>
    <col min="5636" max="5636" width="15.7109375" style="45" customWidth="1"/>
    <col min="5637" max="5637" width="13.42578125" style="45" customWidth="1"/>
    <col min="5638" max="5638" width="13.5703125" style="45" customWidth="1"/>
    <col min="5639" max="5639" width="14.7109375" style="45" customWidth="1"/>
    <col min="5640" max="5640" width="13.85546875" style="45" customWidth="1"/>
    <col min="5641" max="5641" width="12.5703125" style="45" customWidth="1"/>
    <col min="5642" max="5642" width="11.85546875" style="45" customWidth="1"/>
    <col min="5643" max="5643" width="10.28515625" style="45" customWidth="1"/>
    <col min="5644" max="5644" width="9.28515625" style="45" customWidth="1"/>
    <col min="5645" max="5645" width="9.42578125" style="45" customWidth="1"/>
    <col min="5646" max="5646" width="9.140625" style="45" customWidth="1"/>
    <col min="5647" max="5647" width="9.28515625" style="45" customWidth="1"/>
    <col min="5648" max="5648" width="9.42578125" style="45" customWidth="1"/>
    <col min="5649" max="5649" width="9.7109375" style="45" customWidth="1"/>
    <col min="5650" max="5650" width="9.5703125" style="45" customWidth="1"/>
    <col min="5651" max="5651" width="9.28515625" style="45" customWidth="1"/>
    <col min="5652" max="5652" width="8.5703125" style="45" customWidth="1"/>
    <col min="5653" max="5653" width="8.85546875" style="45" customWidth="1"/>
    <col min="5654" max="5654" width="9.7109375" style="45" customWidth="1"/>
    <col min="5655" max="5655" width="8.7109375" style="45" customWidth="1"/>
    <col min="5656" max="5656" width="13.5703125" style="45" customWidth="1"/>
    <col min="5657" max="5657" width="16.28515625" style="45" customWidth="1"/>
    <col min="5658" max="5675" width="9.42578125" style="45" customWidth="1"/>
    <col min="5676" max="5679" width="10.28515625" style="45" customWidth="1"/>
    <col min="5680" max="5680" width="9.140625" style="45" customWidth="1"/>
    <col min="5681" max="5700" width="0" style="45" hidden="1" customWidth="1"/>
    <col min="5701" max="5710" width="11.42578125" style="45" customWidth="1"/>
    <col min="5711" max="5715" width="10.28515625" style="45" customWidth="1"/>
    <col min="5716" max="5724" width="9.42578125" style="45" customWidth="1"/>
    <col min="5725" max="5888" width="11.42578125" style="45"/>
    <col min="5889" max="5889" width="35.42578125" style="45" customWidth="1"/>
    <col min="5890" max="5890" width="23.5703125" style="45" customWidth="1"/>
    <col min="5891" max="5891" width="15" style="45" customWidth="1"/>
    <col min="5892" max="5892" width="15.7109375" style="45" customWidth="1"/>
    <col min="5893" max="5893" width="13.42578125" style="45" customWidth="1"/>
    <col min="5894" max="5894" width="13.5703125" style="45" customWidth="1"/>
    <col min="5895" max="5895" width="14.7109375" style="45" customWidth="1"/>
    <col min="5896" max="5896" width="13.85546875" style="45" customWidth="1"/>
    <col min="5897" max="5897" width="12.5703125" style="45" customWidth="1"/>
    <col min="5898" max="5898" width="11.85546875" style="45" customWidth="1"/>
    <col min="5899" max="5899" width="10.28515625" style="45" customWidth="1"/>
    <col min="5900" max="5900" width="9.28515625" style="45" customWidth="1"/>
    <col min="5901" max="5901" width="9.42578125" style="45" customWidth="1"/>
    <col min="5902" max="5902" width="9.140625" style="45" customWidth="1"/>
    <col min="5903" max="5903" width="9.28515625" style="45" customWidth="1"/>
    <col min="5904" max="5904" width="9.42578125" style="45" customWidth="1"/>
    <col min="5905" max="5905" width="9.7109375" style="45" customWidth="1"/>
    <col min="5906" max="5906" width="9.5703125" style="45" customWidth="1"/>
    <col min="5907" max="5907" width="9.28515625" style="45" customWidth="1"/>
    <col min="5908" max="5908" width="8.5703125" style="45" customWidth="1"/>
    <col min="5909" max="5909" width="8.85546875" style="45" customWidth="1"/>
    <col min="5910" max="5910" width="9.7109375" style="45" customWidth="1"/>
    <col min="5911" max="5911" width="8.7109375" style="45" customWidth="1"/>
    <col min="5912" max="5912" width="13.5703125" style="45" customWidth="1"/>
    <col min="5913" max="5913" width="16.28515625" style="45" customWidth="1"/>
    <col min="5914" max="5931" width="9.42578125" style="45" customWidth="1"/>
    <col min="5932" max="5935" width="10.28515625" style="45" customWidth="1"/>
    <col min="5936" max="5936" width="9.140625" style="45" customWidth="1"/>
    <col min="5937" max="5956" width="0" style="45" hidden="1" customWidth="1"/>
    <col min="5957" max="5966" width="11.42578125" style="45" customWidth="1"/>
    <col min="5967" max="5971" width="10.28515625" style="45" customWidth="1"/>
    <col min="5972" max="5980" width="9.42578125" style="45" customWidth="1"/>
    <col min="5981" max="6144" width="11.42578125" style="45"/>
    <col min="6145" max="6145" width="35.42578125" style="45" customWidth="1"/>
    <col min="6146" max="6146" width="23.5703125" style="45" customWidth="1"/>
    <col min="6147" max="6147" width="15" style="45" customWidth="1"/>
    <col min="6148" max="6148" width="15.7109375" style="45" customWidth="1"/>
    <col min="6149" max="6149" width="13.42578125" style="45" customWidth="1"/>
    <col min="6150" max="6150" width="13.5703125" style="45" customWidth="1"/>
    <col min="6151" max="6151" width="14.7109375" style="45" customWidth="1"/>
    <col min="6152" max="6152" width="13.85546875" style="45" customWidth="1"/>
    <col min="6153" max="6153" width="12.5703125" style="45" customWidth="1"/>
    <col min="6154" max="6154" width="11.85546875" style="45" customWidth="1"/>
    <col min="6155" max="6155" width="10.28515625" style="45" customWidth="1"/>
    <col min="6156" max="6156" width="9.28515625" style="45" customWidth="1"/>
    <col min="6157" max="6157" width="9.42578125" style="45" customWidth="1"/>
    <col min="6158" max="6158" width="9.140625" style="45" customWidth="1"/>
    <col min="6159" max="6159" width="9.28515625" style="45" customWidth="1"/>
    <col min="6160" max="6160" width="9.42578125" style="45" customWidth="1"/>
    <col min="6161" max="6161" width="9.7109375" style="45" customWidth="1"/>
    <col min="6162" max="6162" width="9.5703125" style="45" customWidth="1"/>
    <col min="6163" max="6163" width="9.28515625" style="45" customWidth="1"/>
    <col min="6164" max="6164" width="8.5703125" style="45" customWidth="1"/>
    <col min="6165" max="6165" width="8.85546875" style="45" customWidth="1"/>
    <col min="6166" max="6166" width="9.7109375" style="45" customWidth="1"/>
    <col min="6167" max="6167" width="8.7109375" style="45" customWidth="1"/>
    <col min="6168" max="6168" width="13.5703125" style="45" customWidth="1"/>
    <col min="6169" max="6169" width="16.28515625" style="45" customWidth="1"/>
    <col min="6170" max="6187" width="9.42578125" style="45" customWidth="1"/>
    <col min="6188" max="6191" width="10.28515625" style="45" customWidth="1"/>
    <col min="6192" max="6192" width="9.140625" style="45" customWidth="1"/>
    <col min="6193" max="6212" width="0" style="45" hidden="1" customWidth="1"/>
    <col min="6213" max="6222" width="11.42578125" style="45" customWidth="1"/>
    <col min="6223" max="6227" width="10.28515625" style="45" customWidth="1"/>
    <col min="6228" max="6236" width="9.42578125" style="45" customWidth="1"/>
    <col min="6237" max="6400" width="11.42578125" style="45"/>
    <col min="6401" max="6401" width="35.42578125" style="45" customWidth="1"/>
    <col min="6402" max="6402" width="23.5703125" style="45" customWidth="1"/>
    <col min="6403" max="6403" width="15" style="45" customWidth="1"/>
    <col min="6404" max="6404" width="15.7109375" style="45" customWidth="1"/>
    <col min="6405" max="6405" width="13.42578125" style="45" customWidth="1"/>
    <col min="6406" max="6406" width="13.5703125" style="45" customWidth="1"/>
    <col min="6407" max="6407" width="14.7109375" style="45" customWidth="1"/>
    <col min="6408" max="6408" width="13.85546875" style="45" customWidth="1"/>
    <col min="6409" max="6409" width="12.5703125" style="45" customWidth="1"/>
    <col min="6410" max="6410" width="11.85546875" style="45" customWidth="1"/>
    <col min="6411" max="6411" width="10.28515625" style="45" customWidth="1"/>
    <col min="6412" max="6412" width="9.28515625" style="45" customWidth="1"/>
    <col min="6413" max="6413" width="9.42578125" style="45" customWidth="1"/>
    <col min="6414" max="6414" width="9.140625" style="45" customWidth="1"/>
    <col min="6415" max="6415" width="9.28515625" style="45" customWidth="1"/>
    <col min="6416" max="6416" width="9.42578125" style="45" customWidth="1"/>
    <col min="6417" max="6417" width="9.7109375" style="45" customWidth="1"/>
    <col min="6418" max="6418" width="9.5703125" style="45" customWidth="1"/>
    <col min="6419" max="6419" width="9.28515625" style="45" customWidth="1"/>
    <col min="6420" max="6420" width="8.5703125" style="45" customWidth="1"/>
    <col min="6421" max="6421" width="8.85546875" style="45" customWidth="1"/>
    <col min="6422" max="6422" width="9.7109375" style="45" customWidth="1"/>
    <col min="6423" max="6423" width="8.7109375" style="45" customWidth="1"/>
    <col min="6424" max="6424" width="13.5703125" style="45" customWidth="1"/>
    <col min="6425" max="6425" width="16.28515625" style="45" customWidth="1"/>
    <col min="6426" max="6443" width="9.42578125" style="45" customWidth="1"/>
    <col min="6444" max="6447" width="10.28515625" style="45" customWidth="1"/>
    <col min="6448" max="6448" width="9.140625" style="45" customWidth="1"/>
    <col min="6449" max="6468" width="0" style="45" hidden="1" customWidth="1"/>
    <col min="6469" max="6478" width="11.42578125" style="45" customWidth="1"/>
    <col min="6479" max="6483" width="10.28515625" style="45" customWidth="1"/>
    <col min="6484" max="6492" width="9.42578125" style="45" customWidth="1"/>
    <col min="6493" max="6656" width="11.42578125" style="45"/>
    <col min="6657" max="6657" width="35.42578125" style="45" customWidth="1"/>
    <col min="6658" max="6658" width="23.5703125" style="45" customWidth="1"/>
    <col min="6659" max="6659" width="15" style="45" customWidth="1"/>
    <col min="6660" max="6660" width="15.7109375" style="45" customWidth="1"/>
    <col min="6661" max="6661" width="13.42578125" style="45" customWidth="1"/>
    <col min="6662" max="6662" width="13.5703125" style="45" customWidth="1"/>
    <col min="6663" max="6663" width="14.7109375" style="45" customWidth="1"/>
    <col min="6664" max="6664" width="13.85546875" style="45" customWidth="1"/>
    <col min="6665" max="6665" width="12.5703125" style="45" customWidth="1"/>
    <col min="6666" max="6666" width="11.85546875" style="45" customWidth="1"/>
    <col min="6667" max="6667" width="10.28515625" style="45" customWidth="1"/>
    <col min="6668" max="6668" width="9.28515625" style="45" customWidth="1"/>
    <col min="6669" max="6669" width="9.42578125" style="45" customWidth="1"/>
    <col min="6670" max="6670" width="9.140625" style="45" customWidth="1"/>
    <col min="6671" max="6671" width="9.28515625" style="45" customWidth="1"/>
    <col min="6672" max="6672" width="9.42578125" style="45" customWidth="1"/>
    <col min="6673" max="6673" width="9.7109375" style="45" customWidth="1"/>
    <col min="6674" max="6674" width="9.5703125" style="45" customWidth="1"/>
    <col min="6675" max="6675" width="9.28515625" style="45" customWidth="1"/>
    <col min="6676" max="6676" width="8.5703125" style="45" customWidth="1"/>
    <col min="6677" max="6677" width="8.85546875" style="45" customWidth="1"/>
    <col min="6678" max="6678" width="9.7109375" style="45" customWidth="1"/>
    <col min="6679" max="6679" width="8.7109375" style="45" customWidth="1"/>
    <col min="6680" max="6680" width="13.5703125" style="45" customWidth="1"/>
    <col min="6681" max="6681" width="16.28515625" style="45" customWidth="1"/>
    <col min="6682" max="6699" width="9.42578125" style="45" customWidth="1"/>
    <col min="6700" max="6703" width="10.28515625" style="45" customWidth="1"/>
    <col min="6704" max="6704" width="9.140625" style="45" customWidth="1"/>
    <col min="6705" max="6724" width="0" style="45" hidden="1" customWidth="1"/>
    <col min="6725" max="6734" width="11.42578125" style="45" customWidth="1"/>
    <col min="6735" max="6739" width="10.28515625" style="45" customWidth="1"/>
    <col min="6740" max="6748" width="9.42578125" style="45" customWidth="1"/>
    <col min="6749" max="6912" width="11.42578125" style="45"/>
    <col min="6913" max="6913" width="35.42578125" style="45" customWidth="1"/>
    <col min="6914" max="6914" width="23.5703125" style="45" customWidth="1"/>
    <col min="6915" max="6915" width="15" style="45" customWidth="1"/>
    <col min="6916" max="6916" width="15.7109375" style="45" customWidth="1"/>
    <col min="6917" max="6917" width="13.42578125" style="45" customWidth="1"/>
    <col min="6918" max="6918" width="13.5703125" style="45" customWidth="1"/>
    <col min="6919" max="6919" width="14.7109375" style="45" customWidth="1"/>
    <col min="6920" max="6920" width="13.85546875" style="45" customWidth="1"/>
    <col min="6921" max="6921" width="12.5703125" style="45" customWidth="1"/>
    <col min="6922" max="6922" width="11.85546875" style="45" customWidth="1"/>
    <col min="6923" max="6923" width="10.28515625" style="45" customWidth="1"/>
    <col min="6924" max="6924" width="9.28515625" style="45" customWidth="1"/>
    <col min="6925" max="6925" width="9.42578125" style="45" customWidth="1"/>
    <col min="6926" max="6926" width="9.140625" style="45" customWidth="1"/>
    <col min="6927" max="6927" width="9.28515625" style="45" customWidth="1"/>
    <col min="6928" max="6928" width="9.42578125" style="45" customWidth="1"/>
    <col min="6929" max="6929" width="9.7109375" style="45" customWidth="1"/>
    <col min="6930" max="6930" width="9.5703125" style="45" customWidth="1"/>
    <col min="6931" max="6931" width="9.28515625" style="45" customWidth="1"/>
    <col min="6932" max="6932" width="8.5703125" style="45" customWidth="1"/>
    <col min="6933" max="6933" width="8.85546875" style="45" customWidth="1"/>
    <col min="6934" max="6934" width="9.7109375" style="45" customWidth="1"/>
    <col min="6935" max="6935" width="8.7109375" style="45" customWidth="1"/>
    <col min="6936" max="6936" width="13.5703125" style="45" customWidth="1"/>
    <col min="6937" max="6937" width="16.28515625" style="45" customWidth="1"/>
    <col min="6938" max="6955" width="9.42578125" style="45" customWidth="1"/>
    <col min="6956" max="6959" width="10.28515625" style="45" customWidth="1"/>
    <col min="6960" max="6960" width="9.140625" style="45" customWidth="1"/>
    <col min="6961" max="6980" width="0" style="45" hidden="1" customWidth="1"/>
    <col min="6981" max="6990" width="11.42578125" style="45" customWidth="1"/>
    <col min="6991" max="6995" width="10.28515625" style="45" customWidth="1"/>
    <col min="6996" max="7004" width="9.42578125" style="45" customWidth="1"/>
    <col min="7005" max="7168" width="11.42578125" style="45"/>
    <col min="7169" max="7169" width="35.42578125" style="45" customWidth="1"/>
    <col min="7170" max="7170" width="23.5703125" style="45" customWidth="1"/>
    <col min="7171" max="7171" width="15" style="45" customWidth="1"/>
    <col min="7172" max="7172" width="15.7109375" style="45" customWidth="1"/>
    <col min="7173" max="7173" width="13.42578125" style="45" customWidth="1"/>
    <col min="7174" max="7174" width="13.5703125" style="45" customWidth="1"/>
    <col min="7175" max="7175" width="14.7109375" style="45" customWidth="1"/>
    <col min="7176" max="7176" width="13.85546875" style="45" customWidth="1"/>
    <col min="7177" max="7177" width="12.5703125" style="45" customWidth="1"/>
    <col min="7178" max="7178" width="11.85546875" style="45" customWidth="1"/>
    <col min="7179" max="7179" width="10.28515625" style="45" customWidth="1"/>
    <col min="7180" max="7180" width="9.28515625" style="45" customWidth="1"/>
    <col min="7181" max="7181" width="9.42578125" style="45" customWidth="1"/>
    <col min="7182" max="7182" width="9.140625" style="45" customWidth="1"/>
    <col min="7183" max="7183" width="9.28515625" style="45" customWidth="1"/>
    <col min="7184" max="7184" width="9.42578125" style="45" customWidth="1"/>
    <col min="7185" max="7185" width="9.7109375" style="45" customWidth="1"/>
    <col min="7186" max="7186" width="9.5703125" style="45" customWidth="1"/>
    <col min="7187" max="7187" width="9.28515625" style="45" customWidth="1"/>
    <col min="7188" max="7188" width="8.5703125" style="45" customWidth="1"/>
    <col min="7189" max="7189" width="8.85546875" style="45" customWidth="1"/>
    <col min="7190" max="7190" width="9.7109375" style="45" customWidth="1"/>
    <col min="7191" max="7191" width="8.7109375" style="45" customWidth="1"/>
    <col min="7192" max="7192" width="13.5703125" style="45" customWidth="1"/>
    <col min="7193" max="7193" width="16.28515625" style="45" customWidth="1"/>
    <col min="7194" max="7211" width="9.42578125" style="45" customWidth="1"/>
    <col min="7212" max="7215" width="10.28515625" style="45" customWidth="1"/>
    <col min="7216" max="7216" width="9.140625" style="45" customWidth="1"/>
    <col min="7217" max="7236" width="0" style="45" hidden="1" customWidth="1"/>
    <col min="7237" max="7246" width="11.42578125" style="45" customWidth="1"/>
    <col min="7247" max="7251" width="10.28515625" style="45" customWidth="1"/>
    <col min="7252" max="7260" width="9.42578125" style="45" customWidth="1"/>
    <col min="7261" max="7424" width="11.42578125" style="45"/>
    <col min="7425" max="7425" width="35.42578125" style="45" customWidth="1"/>
    <col min="7426" max="7426" width="23.5703125" style="45" customWidth="1"/>
    <col min="7427" max="7427" width="15" style="45" customWidth="1"/>
    <col min="7428" max="7428" width="15.7109375" style="45" customWidth="1"/>
    <col min="7429" max="7429" width="13.42578125" style="45" customWidth="1"/>
    <col min="7430" max="7430" width="13.5703125" style="45" customWidth="1"/>
    <col min="7431" max="7431" width="14.7109375" style="45" customWidth="1"/>
    <col min="7432" max="7432" width="13.85546875" style="45" customWidth="1"/>
    <col min="7433" max="7433" width="12.5703125" style="45" customWidth="1"/>
    <col min="7434" max="7434" width="11.85546875" style="45" customWidth="1"/>
    <col min="7435" max="7435" width="10.28515625" style="45" customWidth="1"/>
    <col min="7436" max="7436" width="9.28515625" style="45" customWidth="1"/>
    <col min="7437" max="7437" width="9.42578125" style="45" customWidth="1"/>
    <col min="7438" max="7438" width="9.140625" style="45" customWidth="1"/>
    <col min="7439" max="7439" width="9.28515625" style="45" customWidth="1"/>
    <col min="7440" max="7440" width="9.42578125" style="45" customWidth="1"/>
    <col min="7441" max="7441" width="9.7109375" style="45" customWidth="1"/>
    <col min="7442" max="7442" width="9.5703125" style="45" customWidth="1"/>
    <col min="7443" max="7443" width="9.28515625" style="45" customWidth="1"/>
    <col min="7444" max="7444" width="8.5703125" style="45" customWidth="1"/>
    <col min="7445" max="7445" width="8.85546875" style="45" customWidth="1"/>
    <col min="7446" max="7446" width="9.7109375" style="45" customWidth="1"/>
    <col min="7447" max="7447" width="8.7109375" style="45" customWidth="1"/>
    <col min="7448" max="7448" width="13.5703125" style="45" customWidth="1"/>
    <col min="7449" max="7449" width="16.28515625" style="45" customWidth="1"/>
    <col min="7450" max="7467" width="9.42578125" style="45" customWidth="1"/>
    <col min="7468" max="7471" width="10.28515625" style="45" customWidth="1"/>
    <col min="7472" max="7472" width="9.140625" style="45" customWidth="1"/>
    <col min="7473" max="7492" width="0" style="45" hidden="1" customWidth="1"/>
    <col min="7493" max="7502" width="11.42578125" style="45" customWidth="1"/>
    <col min="7503" max="7507" width="10.28515625" style="45" customWidth="1"/>
    <col min="7508" max="7516" width="9.42578125" style="45" customWidth="1"/>
    <col min="7517" max="7680" width="11.42578125" style="45"/>
    <col min="7681" max="7681" width="35.42578125" style="45" customWidth="1"/>
    <col min="7682" max="7682" width="23.5703125" style="45" customWidth="1"/>
    <col min="7683" max="7683" width="15" style="45" customWidth="1"/>
    <col min="7684" max="7684" width="15.7109375" style="45" customWidth="1"/>
    <col min="7685" max="7685" width="13.42578125" style="45" customWidth="1"/>
    <col min="7686" max="7686" width="13.5703125" style="45" customWidth="1"/>
    <col min="7687" max="7687" width="14.7109375" style="45" customWidth="1"/>
    <col min="7688" max="7688" width="13.85546875" style="45" customWidth="1"/>
    <col min="7689" max="7689" width="12.5703125" style="45" customWidth="1"/>
    <col min="7690" max="7690" width="11.85546875" style="45" customWidth="1"/>
    <col min="7691" max="7691" width="10.28515625" style="45" customWidth="1"/>
    <col min="7692" max="7692" width="9.28515625" style="45" customWidth="1"/>
    <col min="7693" max="7693" width="9.42578125" style="45" customWidth="1"/>
    <col min="7694" max="7694" width="9.140625" style="45" customWidth="1"/>
    <col min="7695" max="7695" width="9.28515625" style="45" customWidth="1"/>
    <col min="7696" max="7696" width="9.42578125" style="45" customWidth="1"/>
    <col min="7697" max="7697" width="9.7109375" style="45" customWidth="1"/>
    <col min="7698" max="7698" width="9.5703125" style="45" customWidth="1"/>
    <col min="7699" max="7699" width="9.28515625" style="45" customWidth="1"/>
    <col min="7700" max="7700" width="8.5703125" style="45" customWidth="1"/>
    <col min="7701" max="7701" width="8.85546875" style="45" customWidth="1"/>
    <col min="7702" max="7702" width="9.7109375" style="45" customWidth="1"/>
    <col min="7703" max="7703" width="8.7109375" style="45" customWidth="1"/>
    <col min="7704" max="7704" width="13.5703125" style="45" customWidth="1"/>
    <col min="7705" max="7705" width="16.28515625" style="45" customWidth="1"/>
    <col min="7706" max="7723" width="9.42578125" style="45" customWidth="1"/>
    <col min="7724" max="7727" width="10.28515625" style="45" customWidth="1"/>
    <col min="7728" max="7728" width="9.140625" style="45" customWidth="1"/>
    <col min="7729" max="7748" width="0" style="45" hidden="1" customWidth="1"/>
    <col min="7749" max="7758" width="11.42578125" style="45" customWidth="1"/>
    <col min="7759" max="7763" width="10.28515625" style="45" customWidth="1"/>
    <col min="7764" max="7772" width="9.42578125" style="45" customWidth="1"/>
    <col min="7773" max="7936" width="11.42578125" style="45"/>
    <col min="7937" max="7937" width="35.42578125" style="45" customWidth="1"/>
    <col min="7938" max="7938" width="23.5703125" style="45" customWidth="1"/>
    <col min="7939" max="7939" width="15" style="45" customWidth="1"/>
    <col min="7940" max="7940" width="15.7109375" style="45" customWidth="1"/>
    <col min="7941" max="7941" width="13.42578125" style="45" customWidth="1"/>
    <col min="7942" max="7942" width="13.5703125" style="45" customWidth="1"/>
    <col min="7943" max="7943" width="14.7109375" style="45" customWidth="1"/>
    <col min="7944" max="7944" width="13.85546875" style="45" customWidth="1"/>
    <col min="7945" max="7945" width="12.5703125" style="45" customWidth="1"/>
    <col min="7946" max="7946" width="11.85546875" style="45" customWidth="1"/>
    <col min="7947" max="7947" width="10.28515625" style="45" customWidth="1"/>
    <col min="7948" max="7948" width="9.28515625" style="45" customWidth="1"/>
    <col min="7949" max="7949" width="9.42578125" style="45" customWidth="1"/>
    <col min="7950" max="7950" width="9.140625" style="45" customWidth="1"/>
    <col min="7951" max="7951" width="9.28515625" style="45" customWidth="1"/>
    <col min="7952" max="7952" width="9.42578125" style="45" customWidth="1"/>
    <col min="7953" max="7953" width="9.7109375" style="45" customWidth="1"/>
    <col min="7954" max="7954" width="9.5703125" style="45" customWidth="1"/>
    <col min="7955" max="7955" width="9.28515625" style="45" customWidth="1"/>
    <col min="7956" max="7956" width="8.5703125" style="45" customWidth="1"/>
    <col min="7957" max="7957" width="8.85546875" style="45" customWidth="1"/>
    <col min="7958" max="7958" width="9.7109375" style="45" customWidth="1"/>
    <col min="7959" max="7959" width="8.7109375" style="45" customWidth="1"/>
    <col min="7960" max="7960" width="13.5703125" style="45" customWidth="1"/>
    <col min="7961" max="7961" width="16.28515625" style="45" customWidth="1"/>
    <col min="7962" max="7979" width="9.42578125" style="45" customWidth="1"/>
    <col min="7980" max="7983" width="10.28515625" style="45" customWidth="1"/>
    <col min="7984" max="7984" width="9.140625" style="45" customWidth="1"/>
    <col min="7985" max="8004" width="0" style="45" hidden="1" customWidth="1"/>
    <col min="8005" max="8014" width="11.42578125" style="45" customWidth="1"/>
    <col min="8015" max="8019" width="10.28515625" style="45" customWidth="1"/>
    <col min="8020" max="8028" width="9.42578125" style="45" customWidth="1"/>
    <col min="8029" max="8192" width="11.42578125" style="45"/>
    <col min="8193" max="8193" width="35.42578125" style="45" customWidth="1"/>
    <col min="8194" max="8194" width="23.5703125" style="45" customWidth="1"/>
    <col min="8195" max="8195" width="15" style="45" customWidth="1"/>
    <col min="8196" max="8196" width="15.7109375" style="45" customWidth="1"/>
    <col min="8197" max="8197" width="13.42578125" style="45" customWidth="1"/>
    <col min="8198" max="8198" width="13.5703125" style="45" customWidth="1"/>
    <col min="8199" max="8199" width="14.7109375" style="45" customWidth="1"/>
    <col min="8200" max="8200" width="13.85546875" style="45" customWidth="1"/>
    <col min="8201" max="8201" width="12.5703125" style="45" customWidth="1"/>
    <col min="8202" max="8202" width="11.85546875" style="45" customWidth="1"/>
    <col min="8203" max="8203" width="10.28515625" style="45" customWidth="1"/>
    <col min="8204" max="8204" width="9.28515625" style="45" customWidth="1"/>
    <col min="8205" max="8205" width="9.42578125" style="45" customWidth="1"/>
    <col min="8206" max="8206" width="9.140625" style="45" customWidth="1"/>
    <col min="8207" max="8207" width="9.28515625" style="45" customWidth="1"/>
    <col min="8208" max="8208" width="9.42578125" style="45" customWidth="1"/>
    <col min="8209" max="8209" width="9.7109375" style="45" customWidth="1"/>
    <col min="8210" max="8210" width="9.5703125" style="45" customWidth="1"/>
    <col min="8211" max="8211" width="9.28515625" style="45" customWidth="1"/>
    <col min="8212" max="8212" width="8.5703125" style="45" customWidth="1"/>
    <col min="8213" max="8213" width="8.85546875" style="45" customWidth="1"/>
    <col min="8214" max="8214" width="9.7109375" style="45" customWidth="1"/>
    <col min="8215" max="8215" width="8.7109375" style="45" customWidth="1"/>
    <col min="8216" max="8216" width="13.5703125" style="45" customWidth="1"/>
    <col min="8217" max="8217" width="16.28515625" style="45" customWidth="1"/>
    <col min="8218" max="8235" width="9.42578125" style="45" customWidth="1"/>
    <col min="8236" max="8239" width="10.28515625" style="45" customWidth="1"/>
    <col min="8240" max="8240" width="9.140625" style="45" customWidth="1"/>
    <col min="8241" max="8260" width="0" style="45" hidden="1" customWidth="1"/>
    <col min="8261" max="8270" width="11.42578125" style="45" customWidth="1"/>
    <col min="8271" max="8275" width="10.28515625" style="45" customWidth="1"/>
    <col min="8276" max="8284" width="9.42578125" style="45" customWidth="1"/>
    <col min="8285" max="8448" width="11.42578125" style="45"/>
    <col min="8449" max="8449" width="35.42578125" style="45" customWidth="1"/>
    <col min="8450" max="8450" width="23.5703125" style="45" customWidth="1"/>
    <col min="8451" max="8451" width="15" style="45" customWidth="1"/>
    <col min="8452" max="8452" width="15.7109375" style="45" customWidth="1"/>
    <col min="8453" max="8453" width="13.42578125" style="45" customWidth="1"/>
    <col min="8454" max="8454" width="13.5703125" style="45" customWidth="1"/>
    <col min="8455" max="8455" width="14.7109375" style="45" customWidth="1"/>
    <col min="8456" max="8456" width="13.85546875" style="45" customWidth="1"/>
    <col min="8457" max="8457" width="12.5703125" style="45" customWidth="1"/>
    <col min="8458" max="8458" width="11.85546875" style="45" customWidth="1"/>
    <col min="8459" max="8459" width="10.28515625" style="45" customWidth="1"/>
    <col min="8460" max="8460" width="9.28515625" style="45" customWidth="1"/>
    <col min="8461" max="8461" width="9.42578125" style="45" customWidth="1"/>
    <col min="8462" max="8462" width="9.140625" style="45" customWidth="1"/>
    <col min="8463" max="8463" width="9.28515625" style="45" customWidth="1"/>
    <col min="8464" max="8464" width="9.42578125" style="45" customWidth="1"/>
    <col min="8465" max="8465" width="9.7109375" style="45" customWidth="1"/>
    <col min="8466" max="8466" width="9.5703125" style="45" customWidth="1"/>
    <col min="8467" max="8467" width="9.28515625" style="45" customWidth="1"/>
    <col min="8468" max="8468" width="8.5703125" style="45" customWidth="1"/>
    <col min="8469" max="8469" width="8.85546875" style="45" customWidth="1"/>
    <col min="8470" max="8470" width="9.7109375" style="45" customWidth="1"/>
    <col min="8471" max="8471" width="8.7109375" style="45" customWidth="1"/>
    <col min="8472" max="8472" width="13.5703125" style="45" customWidth="1"/>
    <col min="8473" max="8473" width="16.28515625" style="45" customWidth="1"/>
    <col min="8474" max="8491" width="9.42578125" style="45" customWidth="1"/>
    <col min="8492" max="8495" width="10.28515625" style="45" customWidth="1"/>
    <col min="8496" max="8496" width="9.140625" style="45" customWidth="1"/>
    <col min="8497" max="8516" width="0" style="45" hidden="1" customWidth="1"/>
    <col min="8517" max="8526" width="11.42578125" style="45" customWidth="1"/>
    <col min="8527" max="8531" width="10.28515625" style="45" customWidth="1"/>
    <col min="8532" max="8540" width="9.42578125" style="45" customWidth="1"/>
    <col min="8541" max="8704" width="11.42578125" style="45"/>
    <col min="8705" max="8705" width="35.42578125" style="45" customWidth="1"/>
    <col min="8706" max="8706" width="23.5703125" style="45" customWidth="1"/>
    <col min="8707" max="8707" width="15" style="45" customWidth="1"/>
    <col min="8708" max="8708" width="15.7109375" style="45" customWidth="1"/>
    <col min="8709" max="8709" width="13.42578125" style="45" customWidth="1"/>
    <col min="8710" max="8710" width="13.5703125" style="45" customWidth="1"/>
    <col min="8711" max="8711" width="14.7109375" style="45" customWidth="1"/>
    <col min="8712" max="8712" width="13.85546875" style="45" customWidth="1"/>
    <col min="8713" max="8713" width="12.5703125" style="45" customWidth="1"/>
    <col min="8714" max="8714" width="11.85546875" style="45" customWidth="1"/>
    <col min="8715" max="8715" width="10.28515625" style="45" customWidth="1"/>
    <col min="8716" max="8716" width="9.28515625" style="45" customWidth="1"/>
    <col min="8717" max="8717" width="9.42578125" style="45" customWidth="1"/>
    <col min="8718" max="8718" width="9.140625" style="45" customWidth="1"/>
    <col min="8719" max="8719" width="9.28515625" style="45" customWidth="1"/>
    <col min="8720" max="8720" width="9.42578125" style="45" customWidth="1"/>
    <col min="8721" max="8721" width="9.7109375" style="45" customWidth="1"/>
    <col min="8722" max="8722" width="9.5703125" style="45" customWidth="1"/>
    <col min="8723" max="8723" width="9.28515625" style="45" customWidth="1"/>
    <col min="8724" max="8724" width="8.5703125" style="45" customWidth="1"/>
    <col min="8725" max="8725" width="8.85546875" style="45" customWidth="1"/>
    <col min="8726" max="8726" width="9.7109375" style="45" customWidth="1"/>
    <col min="8727" max="8727" width="8.7109375" style="45" customWidth="1"/>
    <col min="8728" max="8728" width="13.5703125" style="45" customWidth="1"/>
    <col min="8729" max="8729" width="16.28515625" style="45" customWidth="1"/>
    <col min="8730" max="8747" width="9.42578125" style="45" customWidth="1"/>
    <col min="8748" max="8751" width="10.28515625" style="45" customWidth="1"/>
    <col min="8752" max="8752" width="9.140625" style="45" customWidth="1"/>
    <col min="8753" max="8772" width="0" style="45" hidden="1" customWidth="1"/>
    <col min="8773" max="8782" width="11.42578125" style="45" customWidth="1"/>
    <col min="8783" max="8787" width="10.28515625" style="45" customWidth="1"/>
    <col min="8788" max="8796" width="9.42578125" style="45" customWidth="1"/>
    <col min="8797" max="8960" width="11.42578125" style="45"/>
    <col min="8961" max="8961" width="35.42578125" style="45" customWidth="1"/>
    <col min="8962" max="8962" width="23.5703125" style="45" customWidth="1"/>
    <col min="8963" max="8963" width="15" style="45" customWidth="1"/>
    <col min="8964" max="8964" width="15.7109375" style="45" customWidth="1"/>
    <col min="8965" max="8965" width="13.42578125" style="45" customWidth="1"/>
    <col min="8966" max="8966" width="13.5703125" style="45" customWidth="1"/>
    <col min="8967" max="8967" width="14.7109375" style="45" customWidth="1"/>
    <col min="8968" max="8968" width="13.85546875" style="45" customWidth="1"/>
    <col min="8969" max="8969" width="12.5703125" style="45" customWidth="1"/>
    <col min="8970" max="8970" width="11.85546875" style="45" customWidth="1"/>
    <col min="8971" max="8971" width="10.28515625" style="45" customWidth="1"/>
    <col min="8972" max="8972" width="9.28515625" style="45" customWidth="1"/>
    <col min="8973" max="8973" width="9.42578125" style="45" customWidth="1"/>
    <col min="8974" max="8974" width="9.140625" style="45" customWidth="1"/>
    <col min="8975" max="8975" width="9.28515625" style="45" customWidth="1"/>
    <col min="8976" max="8976" width="9.42578125" style="45" customWidth="1"/>
    <col min="8977" max="8977" width="9.7109375" style="45" customWidth="1"/>
    <col min="8978" max="8978" width="9.5703125" style="45" customWidth="1"/>
    <col min="8979" max="8979" width="9.28515625" style="45" customWidth="1"/>
    <col min="8980" max="8980" width="8.5703125" style="45" customWidth="1"/>
    <col min="8981" max="8981" width="8.85546875" style="45" customWidth="1"/>
    <col min="8982" max="8982" width="9.7109375" style="45" customWidth="1"/>
    <col min="8983" max="8983" width="8.7109375" style="45" customWidth="1"/>
    <col min="8984" max="8984" width="13.5703125" style="45" customWidth="1"/>
    <col min="8985" max="8985" width="16.28515625" style="45" customWidth="1"/>
    <col min="8986" max="9003" width="9.42578125" style="45" customWidth="1"/>
    <col min="9004" max="9007" width="10.28515625" style="45" customWidth="1"/>
    <col min="9008" max="9008" width="9.140625" style="45" customWidth="1"/>
    <col min="9009" max="9028" width="0" style="45" hidden="1" customWidth="1"/>
    <col min="9029" max="9038" width="11.42578125" style="45" customWidth="1"/>
    <col min="9039" max="9043" width="10.28515625" style="45" customWidth="1"/>
    <col min="9044" max="9052" width="9.42578125" style="45" customWidth="1"/>
    <col min="9053" max="9216" width="11.42578125" style="45"/>
    <col min="9217" max="9217" width="35.42578125" style="45" customWidth="1"/>
    <col min="9218" max="9218" width="23.5703125" style="45" customWidth="1"/>
    <col min="9219" max="9219" width="15" style="45" customWidth="1"/>
    <col min="9220" max="9220" width="15.7109375" style="45" customWidth="1"/>
    <col min="9221" max="9221" width="13.42578125" style="45" customWidth="1"/>
    <col min="9222" max="9222" width="13.5703125" style="45" customWidth="1"/>
    <col min="9223" max="9223" width="14.7109375" style="45" customWidth="1"/>
    <col min="9224" max="9224" width="13.85546875" style="45" customWidth="1"/>
    <col min="9225" max="9225" width="12.5703125" style="45" customWidth="1"/>
    <col min="9226" max="9226" width="11.85546875" style="45" customWidth="1"/>
    <col min="9227" max="9227" width="10.28515625" style="45" customWidth="1"/>
    <col min="9228" max="9228" width="9.28515625" style="45" customWidth="1"/>
    <col min="9229" max="9229" width="9.42578125" style="45" customWidth="1"/>
    <col min="9230" max="9230" width="9.140625" style="45" customWidth="1"/>
    <col min="9231" max="9231" width="9.28515625" style="45" customWidth="1"/>
    <col min="9232" max="9232" width="9.42578125" style="45" customWidth="1"/>
    <col min="9233" max="9233" width="9.7109375" style="45" customWidth="1"/>
    <col min="9234" max="9234" width="9.5703125" style="45" customWidth="1"/>
    <col min="9235" max="9235" width="9.28515625" style="45" customWidth="1"/>
    <col min="9236" max="9236" width="8.5703125" style="45" customWidth="1"/>
    <col min="9237" max="9237" width="8.85546875" style="45" customWidth="1"/>
    <col min="9238" max="9238" width="9.7109375" style="45" customWidth="1"/>
    <col min="9239" max="9239" width="8.7109375" style="45" customWidth="1"/>
    <col min="9240" max="9240" width="13.5703125" style="45" customWidth="1"/>
    <col min="9241" max="9241" width="16.28515625" style="45" customWidth="1"/>
    <col min="9242" max="9259" width="9.42578125" style="45" customWidth="1"/>
    <col min="9260" max="9263" width="10.28515625" style="45" customWidth="1"/>
    <col min="9264" max="9264" width="9.140625" style="45" customWidth="1"/>
    <col min="9265" max="9284" width="0" style="45" hidden="1" customWidth="1"/>
    <col min="9285" max="9294" width="11.42578125" style="45" customWidth="1"/>
    <col min="9295" max="9299" width="10.28515625" style="45" customWidth="1"/>
    <col min="9300" max="9308" width="9.42578125" style="45" customWidth="1"/>
    <col min="9309" max="9472" width="11.42578125" style="45"/>
    <col min="9473" max="9473" width="35.42578125" style="45" customWidth="1"/>
    <col min="9474" max="9474" width="23.5703125" style="45" customWidth="1"/>
    <col min="9475" max="9475" width="15" style="45" customWidth="1"/>
    <col min="9476" max="9476" width="15.7109375" style="45" customWidth="1"/>
    <col min="9477" max="9477" width="13.42578125" style="45" customWidth="1"/>
    <col min="9478" max="9478" width="13.5703125" style="45" customWidth="1"/>
    <col min="9479" max="9479" width="14.7109375" style="45" customWidth="1"/>
    <col min="9480" max="9480" width="13.85546875" style="45" customWidth="1"/>
    <col min="9481" max="9481" width="12.5703125" style="45" customWidth="1"/>
    <col min="9482" max="9482" width="11.85546875" style="45" customWidth="1"/>
    <col min="9483" max="9483" width="10.28515625" style="45" customWidth="1"/>
    <col min="9484" max="9484" width="9.28515625" style="45" customWidth="1"/>
    <col min="9485" max="9485" width="9.42578125" style="45" customWidth="1"/>
    <col min="9486" max="9486" width="9.140625" style="45" customWidth="1"/>
    <col min="9487" max="9487" width="9.28515625" style="45" customWidth="1"/>
    <col min="9488" max="9488" width="9.42578125" style="45" customWidth="1"/>
    <col min="9489" max="9489" width="9.7109375" style="45" customWidth="1"/>
    <col min="9490" max="9490" width="9.5703125" style="45" customWidth="1"/>
    <col min="9491" max="9491" width="9.28515625" style="45" customWidth="1"/>
    <col min="9492" max="9492" width="8.5703125" style="45" customWidth="1"/>
    <col min="9493" max="9493" width="8.85546875" style="45" customWidth="1"/>
    <col min="9494" max="9494" width="9.7109375" style="45" customWidth="1"/>
    <col min="9495" max="9495" width="8.7109375" style="45" customWidth="1"/>
    <col min="9496" max="9496" width="13.5703125" style="45" customWidth="1"/>
    <col min="9497" max="9497" width="16.28515625" style="45" customWidth="1"/>
    <col min="9498" max="9515" width="9.42578125" style="45" customWidth="1"/>
    <col min="9516" max="9519" width="10.28515625" style="45" customWidth="1"/>
    <col min="9520" max="9520" width="9.140625" style="45" customWidth="1"/>
    <col min="9521" max="9540" width="0" style="45" hidden="1" customWidth="1"/>
    <col min="9541" max="9550" width="11.42578125" style="45" customWidth="1"/>
    <col min="9551" max="9555" width="10.28515625" style="45" customWidth="1"/>
    <col min="9556" max="9564" width="9.42578125" style="45" customWidth="1"/>
    <col min="9565" max="9728" width="11.42578125" style="45"/>
    <col min="9729" max="9729" width="35.42578125" style="45" customWidth="1"/>
    <col min="9730" max="9730" width="23.5703125" style="45" customWidth="1"/>
    <col min="9731" max="9731" width="15" style="45" customWidth="1"/>
    <col min="9732" max="9732" width="15.7109375" style="45" customWidth="1"/>
    <col min="9733" max="9733" width="13.42578125" style="45" customWidth="1"/>
    <col min="9734" max="9734" width="13.5703125" style="45" customWidth="1"/>
    <col min="9735" max="9735" width="14.7109375" style="45" customWidth="1"/>
    <col min="9736" max="9736" width="13.85546875" style="45" customWidth="1"/>
    <col min="9737" max="9737" width="12.5703125" style="45" customWidth="1"/>
    <col min="9738" max="9738" width="11.85546875" style="45" customWidth="1"/>
    <col min="9739" max="9739" width="10.28515625" style="45" customWidth="1"/>
    <col min="9740" max="9740" width="9.28515625" style="45" customWidth="1"/>
    <col min="9741" max="9741" width="9.42578125" style="45" customWidth="1"/>
    <col min="9742" max="9742" width="9.140625" style="45" customWidth="1"/>
    <col min="9743" max="9743" width="9.28515625" style="45" customWidth="1"/>
    <col min="9744" max="9744" width="9.42578125" style="45" customWidth="1"/>
    <col min="9745" max="9745" width="9.7109375" style="45" customWidth="1"/>
    <col min="9746" max="9746" width="9.5703125" style="45" customWidth="1"/>
    <col min="9747" max="9747" width="9.28515625" style="45" customWidth="1"/>
    <col min="9748" max="9748" width="8.5703125" style="45" customWidth="1"/>
    <col min="9749" max="9749" width="8.85546875" style="45" customWidth="1"/>
    <col min="9750" max="9750" width="9.7109375" style="45" customWidth="1"/>
    <col min="9751" max="9751" width="8.7109375" style="45" customWidth="1"/>
    <col min="9752" max="9752" width="13.5703125" style="45" customWidth="1"/>
    <col min="9753" max="9753" width="16.28515625" style="45" customWidth="1"/>
    <col min="9754" max="9771" width="9.42578125" style="45" customWidth="1"/>
    <col min="9772" max="9775" width="10.28515625" style="45" customWidth="1"/>
    <col min="9776" max="9776" width="9.140625" style="45" customWidth="1"/>
    <col min="9777" max="9796" width="0" style="45" hidden="1" customWidth="1"/>
    <col min="9797" max="9806" width="11.42578125" style="45" customWidth="1"/>
    <col min="9807" max="9811" width="10.28515625" style="45" customWidth="1"/>
    <col min="9812" max="9820" width="9.42578125" style="45" customWidth="1"/>
    <col min="9821" max="9984" width="11.42578125" style="45"/>
    <col min="9985" max="9985" width="35.42578125" style="45" customWidth="1"/>
    <col min="9986" max="9986" width="23.5703125" style="45" customWidth="1"/>
    <col min="9987" max="9987" width="15" style="45" customWidth="1"/>
    <col min="9988" max="9988" width="15.7109375" style="45" customWidth="1"/>
    <col min="9989" max="9989" width="13.42578125" style="45" customWidth="1"/>
    <col min="9990" max="9990" width="13.5703125" style="45" customWidth="1"/>
    <col min="9991" max="9991" width="14.7109375" style="45" customWidth="1"/>
    <col min="9992" max="9992" width="13.85546875" style="45" customWidth="1"/>
    <col min="9993" max="9993" width="12.5703125" style="45" customWidth="1"/>
    <col min="9994" max="9994" width="11.85546875" style="45" customWidth="1"/>
    <col min="9995" max="9995" width="10.28515625" style="45" customWidth="1"/>
    <col min="9996" max="9996" width="9.28515625" style="45" customWidth="1"/>
    <col min="9997" max="9997" width="9.42578125" style="45" customWidth="1"/>
    <col min="9998" max="9998" width="9.140625" style="45" customWidth="1"/>
    <col min="9999" max="9999" width="9.28515625" style="45" customWidth="1"/>
    <col min="10000" max="10000" width="9.42578125" style="45" customWidth="1"/>
    <col min="10001" max="10001" width="9.7109375" style="45" customWidth="1"/>
    <col min="10002" max="10002" width="9.5703125" style="45" customWidth="1"/>
    <col min="10003" max="10003" width="9.28515625" style="45" customWidth="1"/>
    <col min="10004" max="10004" width="8.5703125" style="45" customWidth="1"/>
    <col min="10005" max="10005" width="8.85546875" style="45" customWidth="1"/>
    <col min="10006" max="10006" width="9.7109375" style="45" customWidth="1"/>
    <col min="10007" max="10007" width="8.7109375" style="45" customWidth="1"/>
    <col min="10008" max="10008" width="13.5703125" style="45" customWidth="1"/>
    <col min="10009" max="10009" width="16.28515625" style="45" customWidth="1"/>
    <col min="10010" max="10027" width="9.42578125" style="45" customWidth="1"/>
    <col min="10028" max="10031" width="10.28515625" style="45" customWidth="1"/>
    <col min="10032" max="10032" width="9.140625" style="45" customWidth="1"/>
    <col min="10033" max="10052" width="0" style="45" hidden="1" customWidth="1"/>
    <col min="10053" max="10062" width="11.42578125" style="45" customWidth="1"/>
    <col min="10063" max="10067" width="10.28515625" style="45" customWidth="1"/>
    <col min="10068" max="10076" width="9.42578125" style="45" customWidth="1"/>
    <col min="10077" max="10240" width="11.42578125" style="45"/>
    <col min="10241" max="10241" width="35.42578125" style="45" customWidth="1"/>
    <col min="10242" max="10242" width="23.5703125" style="45" customWidth="1"/>
    <col min="10243" max="10243" width="15" style="45" customWidth="1"/>
    <col min="10244" max="10244" width="15.7109375" style="45" customWidth="1"/>
    <col min="10245" max="10245" width="13.42578125" style="45" customWidth="1"/>
    <col min="10246" max="10246" width="13.5703125" style="45" customWidth="1"/>
    <col min="10247" max="10247" width="14.7109375" style="45" customWidth="1"/>
    <col min="10248" max="10248" width="13.85546875" style="45" customWidth="1"/>
    <col min="10249" max="10249" width="12.5703125" style="45" customWidth="1"/>
    <col min="10250" max="10250" width="11.85546875" style="45" customWidth="1"/>
    <col min="10251" max="10251" width="10.28515625" style="45" customWidth="1"/>
    <col min="10252" max="10252" width="9.28515625" style="45" customWidth="1"/>
    <col min="10253" max="10253" width="9.42578125" style="45" customWidth="1"/>
    <col min="10254" max="10254" width="9.140625" style="45" customWidth="1"/>
    <col min="10255" max="10255" width="9.28515625" style="45" customWidth="1"/>
    <col min="10256" max="10256" width="9.42578125" style="45" customWidth="1"/>
    <col min="10257" max="10257" width="9.7109375" style="45" customWidth="1"/>
    <col min="10258" max="10258" width="9.5703125" style="45" customWidth="1"/>
    <col min="10259" max="10259" width="9.28515625" style="45" customWidth="1"/>
    <col min="10260" max="10260" width="8.5703125" style="45" customWidth="1"/>
    <col min="10261" max="10261" width="8.85546875" style="45" customWidth="1"/>
    <col min="10262" max="10262" width="9.7109375" style="45" customWidth="1"/>
    <col min="10263" max="10263" width="8.7109375" style="45" customWidth="1"/>
    <col min="10264" max="10264" width="13.5703125" style="45" customWidth="1"/>
    <col min="10265" max="10265" width="16.28515625" style="45" customWidth="1"/>
    <col min="10266" max="10283" width="9.42578125" style="45" customWidth="1"/>
    <col min="10284" max="10287" width="10.28515625" style="45" customWidth="1"/>
    <col min="10288" max="10288" width="9.140625" style="45" customWidth="1"/>
    <col min="10289" max="10308" width="0" style="45" hidden="1" customWidth="1"/>
    <col min="10309" max="10318" width="11.42578125" style="45" customWidth="1"/>
    <col min="10319" max="10323" width="10.28515625" style="45" customWidth="1"/>
    <col min="10324" max="10332" width="9.42578125" style="45" customWidth="1"/>
    <col min="10333" max="10496" width="11.42578125" style="45"/>
    <col min="10497" max="10497" width="35.42578125" style="45" customWidth="1"/>
    <col min="10498" max="10498" width="23.5703125" style="45" customWidth="1"/>
    <col min="10499" max="10499" width="15" style="45" customWidth="1"/>
    <col min="10500" max="10500" width="15.7109375" style="45" customWidth="1"/>
    <col min="10501" max="10501" width="13.42578125" style="45" customWidth="1"/>
    <col min="10502" max="10502" width="13.5703125" style="45" customWidth="1"/>
    <col min="10503" max="10503" width="14.7109375" style="45" customWidth="1"/>
    <col min="10504" max="10504" width="13.85546875" style="45" customWidth="1"/>
    <col min="10505" max="10505" width="12.5703125" style="45" customWidth="1"/>
    <col min="10506" max="10506" width="11.85546875" style="45" customWidth="1"/>
    <col min="10507" max="10507" width="10.28515625" style="45" customWidth="1"/>
    <col min="10508" max="10508" width="9.28515625" style="45" customWidth="1"/>
    <col min="10509" max="10509" width="9.42578125" style="45" customWidth="1"/>
    <col min="10510" max="10510" width="9.140625" style="45" customWidth="1"/>
    <col min="10511" max="10511" width="9.28515625" style="45" customWidth="1"/>
    <col min="10512" max="10512" width="9.42578125" style="45" customWidth="1"/>
    <col min="10513" max="10513" width="9.7109375" style="45" customWidth="1"/>
    <col min="10514" max="10514" width="9.5703125" style="45" customWidth="1"/>
    <col min="10515" max="10515" width="9.28515625" style="45" customWidth="1"/>
    <col min="10516" max="10516" width="8.5703125" style="45" customWidth="1"/>
    <col min="10517" max="10517" width="8.85546875" style="45" customWidth="1"/>
    <col min="10518" max="10518" width="9.7109375" style="45" customWidth="1"/>
    <col min="10519" max="10519" width="8.7109375" style="45" customWidth="1"/>
    <col min="10520" max="10520" width="13.5703125" style="45" customWidth="1"/>
    <col min="10521" max="10521" width="16.28515625" style="45" customWidth="1"/>
    <col min="10522" max="10539" width="9.42578125" style="45" customWidth="1"/>
    <col min="10540" max="10543" width="10.28515625" style="45" customWidth="1"/>
    <col min="10544" max="10544" width="9.140625" style="45" customWidth="1"/>
    <col min="10545" max="10564" width="0" style="45" hidden="1" customWidth="1"/>
    <col min="10565" max="10574" width="11.42578125" style="45" customWidth="1"/>
    <col min="10575" max="10579" width="10.28515625" style="45" customWidth="1"/>
    <col min="10580" max="10588" width="9.42578125" style="45" customWidth="1"/>
    <col min="10589" max="10752" width="11.42578125" style="45"/>
    <col min="10753" max="10753" width="35.42578125" style="45" customWidth="1"/>
    <col min="10754" max="10754" width="23.5703125" style="45" customWidth="1"/>
    <col min="10755" max="10755" width="15" style="45" customWidth="1"/>
    <col min="10756" max="10756" width="15.7109375" style="45" customWidth="1"/>
    <col min="10757" max="10757" width="13.42578125" style="45" customWidth="1"/>
    <col min="10758" max="10758" width="13.5703125" style="45" customWidth="1"/>
    <col min="10759" max="10759" width="14.7109375" style="45" customWidth="1"/>
    <col min="10760" max="10760" width="13.85546875" style="45" customWidth="1"/>
    <col min="10761" max="10761" width="12.5703125" style="45" customWidth="1"/>
    <col min="10762" max="10762" width="11.85546875" style="45" customWidth="1"/>
    <col min="10763" max="10763" width="10.28515625" style="45" customWidth="1"/>
    <col min="10764" max="10764" width="9.28515625" style="45" customWidth="1"/>
    <col min="10765" max="10765" width="9.42578125" style="45" customWidth="1"/>
    <col min="10766" max="10766" width="9.140625" style="45" customWidth="1"/>
    <col min="10767" max="10767" width="9.28515625" style="45" customWidth="1"/>
    <col min="10768" max="10768" width="9.42578125" style="45" customWidth="1"/>
    <col min="10769" max="10769" width="9.7109375" style="45" customWidth="1"/>
    <col min="10770" max="10770" width="9.5703125" style="45" customWidth="1"/>
    <col min="10771" max="10771" width="9.28515625" style="45" customWidth="1"/>
    <col min="10772" max="10772" width="8.5703125" style="45" customWidth="1"/>
    <col min="10773" max="10773" width="8.85546875" style="45" customWidth="1"/>
    <col min="10774" max="10774" width="9.7109375" style="45" customWidth="1"/>
    <col min="10775" max="10775" width="8.7109375" style="45" customWidth="1"/>
    <col min="10776" max="10776" width="13.5703125" style="45" customWidth="1"/>
    <col min="10777" max="10777" width="16.28515625" style="45" customWidth="1"/>
    <col min="10778" max="10795" width="9.42578125" style="45" customWidth="1"/>
    <col min="10796" max="10799" width="10.28515625" style="45" customWidth="1"/>
    <col min="10800" max="10800" width="9.140625" style="45" customWidth="1"/>
    <col min="10801" max="10820" width="0" style="45" hidden="1" customWidth="1"/>
    <col min="10821" max="10830" width="11.42578125" style="45" customWidth="1"/>
    <col min="10831" max="10835" width="10.28515625" style="45" customWidth="1"/>
    <col min="10836" max="10844" width="9.42578125" style="45" customWidth="1"/>
    <col min="10845" max="11008" width="11.42578125" style="45"/>
    <col min="11009" max="11009" width="35.42578125" style="45" customWidth="1"/>
    <col min="11010" max="11010" width="23.5703125" style="45" customWidth="1"/>
    <col min="11011" max="11011" width="15" style="45" customWidth="1"/>
    <col min="11012" max="11012" width="15.7109375" style="45" customWidth="1"/>
    <col min="11013" max="11013" width="13.42578125" style="45" customWidth="1"/>
    <col min="11014" max="11014" width="13.5703125" style="45" customWidth="1"/>
    <col min="11015" max="11015" width="14.7109375" style="45" customWidth="1"/>
    <col min="11016" max="11016" width="13.85546875" style="45" customWidth="1"/>
    <col min="11017" max="11017" width="12.5703125" style="45" customWidth="1"/>
    <col min="11018" max="11018" width="11.85546875" style="45" customWidth="1"/>
    <col min="11019" max="11019" width="10.28515625" style="45" customWidth="1"/>
    <col min="11020" max="11020" width="9.28515625" style="45" customWidth="1"/>
    <col min="11021" max="11021" width="9.42578125" style="45" customWidth="1"/>
    <col min="11022" max="11022" width="9.140625" style="45" customWidth="1"/>
    <col min="11023" max="11023" width="9.28515625" style="45" customWidth="1"/>
    <col min="11024" max="11024" width="9.42578125" style="45" customWidth="1"/>
    <col min="11025" max="11025" width="9.7109375" style="45" customWidth="1"/>
    <col min="11026" max="11026" width="9.5703125" style="45" customWidth="1"/>
    <col min="11027" max="11027" width="9.28515625" style="45" customWidth="1"/>
    <col min="11028" max="11028" width="8.5703125" style="45" customWidth="1"/>
    <col min="11029" max="11029" width="8.85546875" style="45" customWidth="1"/>
    <col min="11030" max="11030" width="9.7109375" style="45" customWidth="1"/>
    <col min="11031" max="11031" width="8.7109375" style="45" customWidth="1"/>
    <col min="11032" max="11032" width="13.5703125" style="45" customWidth="1"/>
    <col min="11033" max="11033" width="16.28515625" style="45" customWidth="1"/>
    <col min="11034" max="11051" width="9.42578125" style="45" customWidth="1"/>
    <col min="11052" max="11055" width="10.28515625" style="45" customWidth="1"/>
    <col min="11056" max="11056" width="9.140625" style="45" customWidth="1"/>
    <col min="11057" max="11076" width="0" style="45" hidden="1" customWidth="1"/>
    <col min="11077" max="11086" width="11.42578125" style="45" customWidth="1"/>
    <col min="11087" max="11091" width="10.28515625" style="45" customWidth="1"/>
    <col min="11092" max="11100" width="9.42578125" style="45" customWidth="1"/>
    <col min="11101" max="11264" width="11.42578125" style="45"/>
    <col min="11265" max="11265" width="35.42578125" style="45" customWidth="1"/>
    <col min="11266" max="11266" width="23.5703125" style="45" customWidth="1"/>
    <col min="11267" max="11267" width="15" style="45" customWidth="1"/>
    <col min="11268" max="11268" width="15.7109375" style="45" customWidth="1"/>
    <col min="11269" max="11269" width="13.42578125" style="45" customWidth="1"/>
    <col min="11270" max="11270" width="13.5703125" style="45" customWidth="1"/>
    <col min="11271" max="11271" width="14.7109375" style="45" customWidth="1"/>
    <col min="11272" max="11272" width="13.85546875" style="45" customWidth="1"/>
    <col min="11273" max="11273" width="12.5703125" style="45" customWidth="1"/>
    <col min="11274" max="11274" width="11.85546875" style="45" customWidth="1"/>
    <col min="11275" max="11275" width="10.28515625" style="45" customWidth="1"/>
    <col min="11276" max="11276" width="9.28515625" style="45" customWidth="1"/>
    <col min="11277" max="11277" width="9.42578125" style="45" customWidth="1"/>
    <col min="11278" max="11278" width="9.140625" style="45" customWidth="1"/>
    <col min="11279" max="11279" width="9.28515625" style="45" customWidth="1"/>
    <col min="11280" max="11280" width="9.42578125" style="45" customWidth="1"/>
    <col min="11281" max="11281" width="9.7109375" style="45" customWidth="1"/>
    <col min="11282" max="11282" width="9.5703125" style="45" customWidth="1"/>
    <col min="11283" max="11283" width="9.28515625" style="45" customWidth="1"/>
    <col min="11284" max="11284" width="8.5703125" style="45" customWidth="1"/>
    <col min="11285" max="11285" width="8.85546875" style="45" customWidth="1"/>
    <col min="11286" max="11286" width="9.7109375" style="45" customWidth="1"/>
    <col min="11287" max="11287" width="8.7109375" style="45" customWidth="1"/>
    <col min="11288" max="11288" width="13.5703125" style="45" customWidth="1"/>
    <col min="11289" max="11289" width="16.28515625" style="45" customWidth="1"/>
    <col min="11290" max="11307" width="9.42578125" style="45" customWidth="1"/>
    <col min="11308" max="11311" width="10.28515625" style="45" customWidth="1"/>
    <col min="11312" max="11312" width="9.140625" style="45" customWidth="1"/>
    <col min="11313" max="11332" width="0" style="45" hidden="1" customWidth="1"/>
    <col min="11333" max="11342" width="11.42578125" style="45" customWidth="1"/>
    <col min="11343" max="11347" width="10.28515625" style="45" customWidth="1"/>
    <col min="11348" max="11356" width="9.42578125" style="45" customWidth="1"/>
    <col min="11357" max="11520" width="11.42578125" style="45"/>
    <col min="11521" max="11521" width="35.42578125" style="45" customWidth="1"/>
    <col min="11522" max="11522" width="23.5703125" style="45" customWidth="1"/>
    <col min="11523" max="11523" width="15" style="45" customWidth="1"/>
    <col min="11524" max="11524" width="15.7109375" style="45" customWidth="1"/>
    <col min="11525" max="11525" width="13.42578125" style="45" customWidth="1"/>
    <col min="11526" max="11526" width="13.5703125" style="45" customWidth="1"/>
    <col min="11527" max="11527" width="14.7109375" style="45" customWidth="1"/>
    <col min="11528" max="11528" width="13.85546875" style="45" customWidth="1"/>
    <col min="11529" max="11529" width="12.5703125" style="45" customWidth="1"/>
    <col min="11530" max="11530" width="11.85546875" style="45" customWidth="1"/>
    <col min="11531" max="11531" width="10.28515625" style="45" customWidth="1"/>
    <col min="11532" max="11532" width="9.28515625" style="45" customWidth="1"/>
    <col min="11533" max="11533" width="9.42578125" style="45" customWidth="1"/>
    <col min="11534" max="11534" width="9.140625" style="45" customWidth="1"/>
    <col min="11535" max="11535" width="9.28515625" style="45" customWidth="1"/>
    <col min="11536" max="11536" width="9.42578125" style="45" customWidth="1"/>
    <col min="11537" max="11537" width="9.7109375" style="45" customWidth="1"/>
    <col min="11538" max="11538" width="9.5703125" style="45" customWidth="1"/>
    <col min="11539" max="11539" width="9.28515625" style="45" customWidth="1"/>
    <col min="11540" max="11540" width="8.5703125" style="45" customWidth="1"/>
    <col min="11541" max="11541" width="8.85546875" style="45" customWidth="1"/>
    <col min="11542" max="11542" width="9.7109375" style="45" customWidth="1"/>
    <col min="11543" max="11543" width="8.7109375" style="45" customWidth="1"/>
    <col min="11544" max="11544" width="13.5703125" style="45" customWidth="1"/>
    <col min="11545" max="11545" width="16.28515625" style="45" customWidth="1"/>
    <col min="11546" max="11563" width="9.42578125" style="45" customWidth="1"/>
    <col min="11564" max="11567" width="10.28515625" style="45" customWidth="1"/>
    <col min="11568" max="11568" width="9.140625" style="45" customWidth="1"/>
    <col min="11569" max="11588" width="0" style="45" hidden="1" customWidth="1"/>
    <col min="11589" max="11598" width="11.42578125" style="45" customWidth="1"/>
    <col min="11599" max="11603" width="10.28515625" style="45" customWidth="1"/>
    <col min="11604" max="11612" width="9.42578125" style="45" customWidth="1"/>
    <col min="11613" max="11776" width="11.42578125" style="45"/>
    <col min="11777" max="11777" width="35.42578125" style="45" customWidth="1"/>
    <col min="11778" max="11778" width="23.5703125" style="45" customWidth="1"/>
    <col min="11779" max="11779" width="15" style="45" customWidth="1"/>
    <col min="11780" max="11780" width="15.7109375" style="45" customWidth="1"/>
    <col min="11781" max="11781" width="13.42578125" style="45" customWidth="1"/>
    <col min="11782" max="11782" width="13.5703125" style="45" customWidth="1"/>
    <col min="11783" max="11783" width="14.7109375" style="45" customWidth="1"/>
    <col min="11784" max="11784" width="13.85546875" style="45" customWidth="1"/>
    <col min="11785" max="11785" width="12.5703125" style="45" customWidth="1"/>
    <col min="11786" max="11786" width="11.85546875" style="45" customWidth="1"/>
    <col min="11787" max="11787" width="10.28515625" style="45" customWidth="1"/>
    <col min="11788" max="11788" width="9.28515625" style="45" customWidth="1"/>
    <col min="11789" max="11789" width="9.42578125" style="45" customWidth="1"/>
    <col min="11790" max="11790" width="9.140625" style="45" customWidth="1"/>
    <col min="11791" max="11791" width="9.28515625" style="45" customWidth="1"/>
    <col min="11792" max="11792" width="9.42578125" style="45" customWidth="1"/>
    <col min="11793" max="11793" width="9.7109375" style="45" customWidth="1"/>
    <col min="11794" max="11794" width="9.5703125" style="45" customWidth="1"/>
    <col min="11795" max="11795" width="9.28515625" style="45" customWidth="1"/>
    <col min="11796" max="11796" width="8.5703125" style="45" customWidth="1"/>
    <col min="11797" max="11797" width="8.85546875" style="45" customWidth="1"/>
    <col min="11798" max="11798" width="9.7109375" style="45" customWidth="1"/>
    <col min="11799" max="11799" width="8.7109375" style="45" customWidth="1"/>
    <col min="11800" max="11800" width="13.5703125" style="45" customWidth="1"/>
    <col min="11801" max="11801" width="16.28515625" style="45" customWidth="1"/>
    <col min="11802" max="11819" width="9.42578125" style="45" customWidth="1"/>
    <col min="11820" max="11823" width="10.28515625" style="45" customWidth="1"/>
    <col min="11824" max="11824" width="9.140625" style="45" customWidth="1"/>
    <col min="11825" max="11844" width="0" style="45" hidden="1" customWidth="1"/>
    <col min="11845" max="11854" width="11.42578125" style="45" customWidth="1"/>
    <col min="11855" max="11859" width="10.28515625" style="45" customWidth="1"/>
    <col min="11860" max="11868" width="9.42578125" style="45" customWidth="1"/>
    <col min="11869" max="12032" width="11.42578125" style="45"/>
    <col min="12033" max="12033" width="35.42578125" style="45" customWidth="1"/>
    <col min="12034" max="12034" width="23.5703125" style="45" customWidth="1"/>
    <col min="12035" max="12035" width="15" style="45" customWidth="1"/>
    <col min="12036" max="12036" width="15.7109375" style="45" customWidth="1"/>
    <col min="12037" max="12037" width="13.42578125" style="45" customWidth="1"/>
    <col min="12038" max="12038" width="13.5703125" style="45" customWidth="1"/>
    <col min="12039" max="12039" width="14.7109375" style="45" customWidth="1"/>
    <col min="12040" max="12040" width="13.85546875" style="45" customWidth="1"/>
    <col min="12041" max="12041" width="12.5703125" style="45" customWidth="1"/>
    <col min="12042" max="12042" width="11.85546875" style="45" customWidth="1"/>
    <col min="12043" max="12043" width="10.28515625" style="45" customWidth="1"/>
    <col min="12044" max="12044" width="9.28515625" style="45" customWidth="1"/>
    <col min="12045" max="12045" width="9.42578125" style="45" customWidth="1"/>
    <col min="12046" max="12046" width="9.140625" style="45" customWidth="1"/>
    <col min="12047" max="12047" width="9.28515625" style="45" customWidth="1"/>
    <col min="12048" max="12048" width="9.42578125" style="45" customWidth="1"/>
    <col min="12049" max="12049" width="9.7109375" style="45" customWidth="1"/>
    <col min="12050" max="12050" width="9.5703125" style="45" customWidth="1"/>
    <col min="12051" max="12051" width="9.28515625" style="45" customWidth="1"/>
    <col min="12052" max="12052" width="8.5703125" style="45" customWidth="1"/>
    <col min="12053" max="12053" width="8.85546875" style="45" customWidth="1"/>
    <col min="12054" max="12054" width="9.7109375" style="45" customWidth="1"/>
    <col min="12055" max="12055" width="8.7109375" style="45" customWidth="1"/>
    <col min="12056" max="12056" width="13.5703125" style="45" customWidth="1"/>
    <col min="12057" max="12057" width="16.28515625" style="45" customWidth="1"/>
    <col min="12058" max="12075" width="9.42578125" style="45" customWidth="1"/>
    <col min="12076" max="12079" width="10.28515625" style="45" customWidth="1"/>
    <col min="12080" max="12080" width="9.140625" style="45" customWidth="1"/>
    <col min="12081" max="12100" width="0" style="45" hidden="1" customWidth="1"/>
    <col min="12101" max="12110" width="11.42578125" style="45" customWidth="1"/>
    <col min="12111" max="12115" width="10.28515625" style="45" customWidth="1"/>
    <col min="12116" max="12124" width="9.42578125" style="45" customWidth="1"/>
    <col min="12125" max="12288" width="11.42578125" style="45"/>
    <col min="12289" max="12289" width="35.42578125" style="45" customWidth="1"/>
    <col min="12290" max="12290" width="23.5703125" style="45" customWidth="1"/>
    <col min="12291" max="12291" width="15" style="45" customWidth="1"/>
    <col min="12292" max="12292" width="15.7109375" style="45" customWidth="1"/>
    <col min="12293" max="12293" width="13.42578125" style="45" customWidth="1"/>
    <col min="12294" max="12294" width="13.5703125" style="45" customWidth="1"/>
    <col min="12295" max="12295" width="14.7109375" style="45" customWidth="1"/>
    <col min="12296" max="12296" width="13.85546875" style="45" customWidth="1"/>
    <col min="12297" max="12297" width="12.5703125" style="45" customWidth="1"/>
    <col min="12298" max="12298" width="11.85546875" style="45" customWidth="1"/>
    <col min="12299" max="12299" width="10.28515625" style="45" customWidth="1"/>
    <col min="12300" max="12300" width="9.28515625" style="45" customWidth="1"/>
    <col min="12301" max="12301" width="9.42578125" style="45" customWidth="1"/>
    <col min="12302" max="12302" width="9.140625" style="45" customWidth="1"/>
    <col min="12303" max="12303" width="9.28515625" style="45" customWidth="1"/>
    <col min="12304" max="12304" width="9.42578125" style="45" customWidth="1"/>
    <col min="12305" max="12305" width="9.7109375" style="45" customWidth="1"/>
    <col min="12306" max="12306" width="9.5703125" style="45" customWidth="1"/>
    <col min="12307" max="12307" width="9.28515625" style="45" customWidth="1"/>
    <col min="12308" max="12308" width="8.5703125" style="45" customWidth="1"/>
    <col min="12309" max="12309" width="8.85546875" style="45" customWidth="1"/>
    <col min="12310" max="12310" width="9.7109375" style="45" customWidth="1"/>
    <col min="12311" max="12311" width="8.7109375" style="45" customWidth="1"/>
    <col min="12312" max="12312" width="13.5703125" style="45" customWidth="1"/>
    <col min="12313" max="12313" width="16.28515625" style="45" customWidth="1"/>
    <col min="12314" max="12331" width="9.42578125" style="45" customWidth="1"/>
    <col min="12332" max="12335" width="10.28515625" style="45" customWidth="1"/>
    <col min="12336" max="12336" width="9.140625" style="45" customWidth="1"/>
    <col min="12337" max="12356" width="0" style="45" hidden="1" customWidth="1"/>
    <col min="12357" max="12366" width="11.42578125" style="45" customWidth="1"/>
    <col min="12367" max="12371" width="10.28515625" style="45" customWidth="1"/>
    <col min="12372" max="12380" width="9.42578125" style="45" customWidth="1"/>
    <col min="12381" max="12544" width="11.42578125" style="45"/>
    <col min="12545" max="12545" width="35.42578125" style="45" customWidth="1"/>
    <col min="12546" max="12546" width="23.5703125" style="45" customWidth="1"/>
    <col min="12547" max="12547" width="15" style="45" customWidth="1"/>
    <col min="12548" max="12548" width="15.7109375" style="45" customWidth="1"/>
    <col min="12549" max="12549" width="13.42578125" style="45" customWidth="1"/>
    <col min="12550" max="12550" width="13.5703125" style="45" customWidth="1"/>
    <col min="12551" max="12551" width="14.7109375" style="45" customWidth="1"/>
    <col min="12552" max="12552" width="13.85546875" style="45" customWidth="1"/>
    <col min="12553" max="12553" width="12.5703125" style="45" customWidth="1"/>
    <col min="12554" max="12554" width="11.85546875" style="45" customWidth="1"/>
    <col min="12555" max="12555" width="10.28515625" style="45" customWidth="1"/>
    <col min="12556" max="12556" width="9.28515625" style="45" customWidth="1"/>
    <col min="12557" max="12557" width="9.42578125" style="45" customWidth="1"/>
    <col min="12558" max="12558" width="9.140625" style="45" customWidth="1"/>
    <col min="12559" max="12559" width="9.28515625" style="45" customWidth="1"/>
    <col min="12560" max="12560" width="9.42578125" style="45" customWidth="1"/>
    <col min="12561" max="12561" width="9.7109375" style="45" customWidth="1"/>
    <col min="12562" max="12562" width="9.5703125" style="45" customWidth="1"/>
    <col min="12563" max="12563" width="9.28515625" style="45" customWidth="1"/>
    <col min="12564" max="12564" width="8.5703125" style="45" customWidth="1"/>
    <col min="12565" max="12565" width="8.85546875" style="45" customWidth="1"/>
    <col min="12566" max="12566" width="9.7109375" style="45" customWidth="1"/>
    <col min="12567" max="12567" width="8.7109375" style="45" customWidth="1"/>
    <col min="12568" max="12568" width="13.5703125" style="45" customWidth="1"/>
    <col min="12569" max="12569" width="16.28515625" style="45" customWidth="1"/>
    <col min="12570" max="12587" width="9.42578125" style="45" customWidth="1"/>
    <col min="12588" max="12591" width="10.28515625" style="45" customWidth="1"/>
    <col min="12592" max="12592" width="9.140625" style="45" customWidth="1"/>
    <col min="12593" max="12612" width="0" style="45" hidden="1" customWidth="1"/>
    <col min="12613" max="12622" width="11.42578125" style="45" customWidth="1"/>
    <col min="12623" max="12627" width="10.28515625" style="45" customWidth="1"/>
    <col min="12628" max="12636" width="9.42578125" style="45" customWidth="1"/>
    <col min="12637" max="12800" width="11.42578125" style="45"/>
    <col min="12801" max="12801" width="35.42578125" style="45" customWidth="1"/>
    <col min="12802" max="12802" width="23.5703125" style="45" customWidth="1"/>
    <col min="12803" max="12803" width="15" style="45" customWidth="1"/>
    <col min="12804" max="12804" width="15.7109375" style="45" customWidth="1"/>
    <col min="12805" max="12805" width="13.42578125" style="45" customWidth="1"/>
    <col min="12806" max="12806" width="13.5703125" style="45" customWidth="1"/>
    <col min="12807" max="12807" width="14.7109375" style="45" customWidth="1"/>
    <col min="12808" max="12808" width="13.85546875" style="45" customWidth="1"/>
    <col min="12809" max="12809" width="12.5703125" style="45" customWidth="1"/>
    <col min="12810" max="12810" width="11.85546875" style="45" customWidth="1"/>
    <col min="12811" max="12811" width="10.28515625" style="45" customWidth="1"/>
    <col min="12812" max="12812" width="9.28515625" style="45" customWidth="1"/>
    <col min="12813" max="12813" width="9.42578125" style="45" customWidth="1"/>
    <col min="12814" max="12814" width="9.140625" style="45" customWidth="1"/>
    <col min="12815" max="12815" width="9.28515625" style="45" customWidth="1"/>
    <col min="12816" max="12816" width="9.42578125" style="45" customWidth="1"/>
    <col min="12817" max="12817" width="9.7109375" style="45" customWidth="1"/>
    <col min="12818" max="12818" width="9.5703125" style="45" customWidth="1"/>
    <col min="12819" max="12819" width="9.28515625" style="45" customWidth="1"/>
    <col min="12820" max="12820" width="8.5703125" style="45" customWidth="1"/>
    <col min="12821" max="12821" width="8.85546875" style="45" customWidth="1"/>
    <col min="12822" max="12822" width="9.7109375" style="45" customWidth="1"/>
    <col min="12823" max="12823" width="8.7109375" style="45" customWidth="1"/>
    <col min="12824" max="12824" width="13.5703125" style="45" customWidth="1"/>
    <col min="12825" max="12825" width="16.28515625" style="45" customWidth="1"/>
    <col min="12826" max="12843" width="9.42578125" style="45" customWidth="1"/>
    <col min="12844" max="12847" width="10.28515625" style="45" customWidth="1"/>
    <col min="12848" max="12848" width="9.140625" style="45" customWidth="1"/>
    <col min="12849" max="12868" width="0" style="45" hidden="1" customWidth="1"/>
    <col min="12869" max="12878" width="11.42578125" style="45" customWidth="1"/>
    <col min="12879" max="12883" width="10.28515625" style="45" customWidth="1"/>
    <col min="12884" max="12892" width="9.42578125" style="45" customWidth="1"/>
    <col min="12893" max="13056" width="11.42578125" style="45"/>
    <col min="13057" max="13057" width="35.42578125" style="45" customWidth="1"/>
    <col min="13058" max="13058" width="23.5703125" style="45" customWidth="1"/>
    <col min="13059" max="13059" width="15" style="45" customWidth="1"/>
    <col min="13060" max="13060" width="15.7109375" style="45" customWidth="1"/>
    <col min="13061" max="13061" width="13.42578125" style="45" customWidth="1"/>
    <col min="13062" max="13062" width="13.5703125" style="45" customWidth="1"/>
    <col min="13063" max="13063" width="14.7109375" style="45" customWidth="1"/>
    <col min="13064" max="13064" width="13.85546875" style="45" customWidth="1"/>
    <col min="13065" max="13065" width="12.5703125" style="45" customWidth="1"/>
    <col min="13066" max="13066" width="11.85546875" style="45" customWidth="1"/>
    <col min="13067" max="13067" width="10.28515625" style="45" customWidth="1"/>
    <col min="13068" max="13068" width="9.28515625" style="45" customWidth="1"/>
    <col min="13069" max="13069" width="9.42578125" style="45" customWidth="1"/>
    <col min="13070" max="13070" width="9.140625" style="45" customWidth="1"/>
    <col min="13071" max="13071" width="9.28515625" style="45" customWidth="1"/>
    <col min="13072" max="13072" width="9.42578125" style="45" customWidth="1"/>
    <col min="13073" max="13073" width="9.7109375" style="45" customWidth="1"/>
    <col min="13074" max="13074" width="9.5703125" style="45" customWidth="1"/>
    <col min="13075" max="13075" width="9.28515625" style="45" customWidth="1"/>
    <col min="13076" max="13076" width="8.5703125" style="45" customWidth="1"/>
    <col min="13077" max="13077" width="8.85546875" style="45" customWidth="1"/>
    <col min="13078" max="13078" width="9.7109375" style="45" customWidth="1"/>
    <col min="13079" max="13079" width="8.7109375" style="45" customWidth="1"/>
    <col min="13080" max="13080" width="13.5703125" style="45" customWidth="1"/>
    <col min="13081" max="13081" width="16.28515625" style="45" customWidth="1"/>
    <col min="13082" max="13099" width="9.42578125" style="45" customWidth="1"/>
    <col min="13100" max="13103" width="10.28515625" style="45" customWidth="1"/>
    <col min="13104" max="13104" width="9.140625" style="45" customWidth="1"/>
    <col min="13105" max="13124" width="0" style="45" hidden="1" customWidth="1"/>
    <col min="13125" max="13134" width="11.42578125" style="45" customWidth="1"/>
    <col min="13135" max="13139" width="10.28515625" style="45" customWidth="1"/>
    <col min="13140" max="13148" width="9.42578125" style="45" customWidth="1"/>
    <col min="13149" max="13312" width="11.42578125" style="45"/>
    <col min="13313" max="13313" width="35.42578125" style="45" customWidth="1"/>
    <col min="13314" max="13314" width="23.5703125" style="45" customWidth="1"/>
    <col min="13315" max="13315" width="15" style="45" customWidth="1"/>
    <col min="13316" max="13316" width="15.7109375" style="45" customWidth="1"/>
    <col min="13317" max="13317" width="13.42578125" style="45" customWidth="1"/>
    <col min="13318" max="13318" width="13.5703125" style="45" customWidth="1"/>
    <col min="13319" max="13319" width="14.7109375" style="45" customWidth="1"/>
    <col min="13320" max="13320" width="13.85546875" style="45" customWidth="1"/>
    <col min="13321" max="13321" width="12.5703125" style="45" customWidth="1"/>
    <col min="13322" max="13322" width="11.85546875" style="45" customWidth="1"/>
    <col min="13323" max="13323" width="10.28515625" style="45" customWidth="1"/>
    <col min="13324" max="13324" width="9.28515625" style="45" customWidth="1"/>
    <col min="13325" max="13325" width="9.42578125" style="45" customWidth="1"/>
    <col min="13326" max="13326" width="9.140625" style="45" customWidth="1"/>
    <col min="13327" max="13327" width="9.28515625" style="45" customWidth="1"/>
    <col min="13328" max="13328" width="9.42578125" style="45" customWidth="1"/>
    <col min="13329" max="13329" width="9.7109375" style="45" customWidth="1"/>
    <col min="13330" max="13330" width="9.5703125" style="45" customWidth="1"/>
    <col min="13331" max="13331" width="9.28515625" style="45" customWidth="1"/>
    <col min="13332" max="13332" width="8.5703125" style="45" customWidth="1"/>
    <col min="13333" max="13333" width="8.85546875" style="45" customWidth="1"/>
    <col min="13334" max="13334" width="9.7109375" style="45" customWidth="1"/>
    <col min="13335" max="13335" width="8.7109375" style="45" customWidth="1"/>
    <col min="13336" max="13336" width="13.5703125" style="45" customWidth="1"/>
    <col min="13337" max="13337" width="16.28515625" style="45" customWidth="1"/>
    <col min="13338" max="13355" width="9.42578125" style="45" customWidth="1"/>
    <col min="13356" max="13359" width="10.28515625" style="45" customWidth="1"/>
    <col min="13360" max="13360" width="9.140625" style="45" customWidth="1"/>
    <col min="13361" max="13380" width="0" style="45" hidden="1" customWidth="1"/>
    <col min="13381" max="13390" width="11.42578125" style="45" customWidth="1"/>
    <col min="13391" max="13395" width="10.28515625" style="45" customWidth="1"/>
    <col min="13396" max="13404" width="9.42578125" style="45" customWidth="1"/>
    <col min="13405" max="13568" width="11.42578125" style="45"/>
    <col min="13569" max="13569" width="35.42578125" style="45" customWidth="1"/>
    <col min="13570" max="13570" width="23.5703125" style="45" customWidth="1"/>
    <col min="13571" max="13571" width="15" style="45" customWidth="1"/>
    <col min="13572" max="13572" width="15.7109375" style="45" customWidth="1"/>
    <col min="13573" max="13573" width="13.42578125" style="45" customWidth="1"/>
    <col min="13574" max="13574" width="13.5703125" style="45" customWidth="1"/>
    <col min="13575" max="13575" width="14.7109375" style="45" customWidth="1"/>
    <col min="13576" max="13576" width="13.85546875" style="45" customWidth="1"/>
    <col min="13577" max="13577" width="12.5703125" style="45" customWidth="1"/>
    <col min="13578" max="13578" width="11.85546875" style="45" customWidth="1"/>
    <col min="13579" max="13579" width="10.28515625" style="45" customWidth="1"/>
    <col min="13580" max="13580" width="9.28515625" style="45" customWidth="1"/>
    <col min="13581" max="13581" width="9.42578125" style="45" customWidth="1"/>
    <col min="13582" max="13582" width="9.140625" style="45" customWidth="1"/>
    <col min="13583" max="13583" width="9.28515625" style="45" customWidth="1"/>
    <col min="13584" max="13584" width="9.42578125" style="45" customWidth="1"/>
    <col min="13585" max="13585" width="9.7109375" style="45" customWidth="1"/>
    <col min="13586" max="13586" width="9.5703125" style="45" customWidth="1"/>
    <col min="13587" max="13587" width="9.28515625" style="45" customWidth="1"/>
    <col min="13588" max="13588" width="8.5703125" style="45" customWidth="1"/>
    <col min="13589" max="13589" width="8.85546875" style="45" customWidth="1"/>
    <col min="13590" max="13590" width="9.7109375" style="45" customWidth="1"/>
    <col min="13591" max="13591" width="8.7109375" style="45" customWidth="1"/>
    <col min="13592" max="13592" width="13.5703125" style="45" customWidth="1"/>
    <col min="13593" max="13593" width="16.28515625" style="45" customWidth="1"/>
    <col min="13594" max="13611" width="9.42578125" style="45" customWidth="1"/>
    <col min="13612" max="13615" width="10.28515625" style="45" customWidth="1"/>
    <col min="13616" max="13616" width="9.140625" style="45" customWidth="1"/>
    <col min="13617" max="13636" width="0" style="45" hidden="1" customWidth="1"/>
    <col min="13637" max="13646" width="11.42578125" style="45" customWidth="1"/>
    <col min="13647" max="13651" width="10.28515625" style="45" customWidth="1"/>
    <col min="13652" max="13660" width="9.42578125" style="45" customWidth="1"/>
    <col min="13661" max="13824" width="11.42578125" style="45"/>
    <col min="13825" max="13825" width="35.42578125" style="45" customWidth="1"/>
    <col min="13826" max="13826" width="23.5703125" style="45" customWidth="1"/>
    <col min="13827" max="13827" width="15" style="45" customWidth="1"/>
    <col min="13828" max="13828" width="15.7109375" style="45" customWidth="1"/>
    <col min="13829" max="13829" width="13.42578125" style="45" customWidth="1"/>
    <col min="13830" max="13830" width="13.5703125" style="45" customWidth="1"/>
    <col min="13831" max="13831" width="14.7109375" style="45" customWidth="1"/>
    <col min="13832" max="13832" width="13.85546875" style="45" customWidth="1"/>
    <col min="13833" max="13833" width="12.5703125" style="45" customWidth="1"/>
    <col min="13834" max="13834" width="11.85546875" style="45" customWidth="1"/>
    <col min="13835" max="13835" width="10.28515625" style="45" customWidth="1"/>
    <col min="13836" max="13836" width="9.28515625" style="45" customWidth="1"/>
    <col min="13837" max="13837" width="9.42578125" style="45" customWidth="1"/>
    <col min="13838" max="13838" width="9.140625" style="45" customWidth="1"/>
    <col min="13839" max="13839" width="9.28515625" style="45" customWidth="1"/>
    <col min="13840" max="13840" width="9.42578125" style="45" customWidth="1"/>
    <col min="13841" max="13841" width="9.7109375" style="45" customWidth="1"/>
    <col min="13842" max="13842" width="9.5703125" style="45" customWidth="1"/>
    <col min="13843" max="13843" width="9.28515625" style="45" customWidth="1"/>
    <col min="13844" max="13844" width="8.5703125" style="45" customWidth="1"/>
    <col min="13845" max="13845" width="8.85546875" style="45" customWidth="1"/>
    <col min="13846" max="13846" width="9.7109375" style="45" customWidth="1"/>
    <col min="13847" max="13847" width="8.7109375" style="45" customWidth="1"/>
    <col min="13848" max="13848" width="13.5703125" style="45" customWidth="1"/>
    <col min="13849" max="13849" width="16.28515625" style="45" customWidth="1"/>
    <col min="13850" max="13867" width="9.42578125" style="45" customWidth="1"/>
    <col min="13868" max="13871" width="10.28515625" style="45" customWidth="1"/>
    <col min="13872" max="13872" width="9.140625" style="45" customWidth="1"/>
    <col min="13873" max="13892" width="0" style="45" hidden="1" customWidth="1"/>
    <col min="13893" max="13902" width="11.42578125" style="45" customWidth="1"/>
    <col min="13903" max="13907" width="10.28515625" style="45" customWidth="1"/>
    <col min="13908" max="13916" width="9.42578125" style="45" customWidth="1"/>
    <col min="13917" max="14080" width="11.42578125" style="45"/>
    <col min="14081" max="14081" width="35.42578125" style="45" customWidth="1"/>
    <col min="14082" max="14082" width="23.5703125" style="45" customWidth="1"/>
    <col min="14083" max="14083" width="15" style="45" customWidth="1"/>
    <col min="14084" max="14084" width="15.7109375" style="45" customWidth="1"/>
    <col min="14085" max="14085" width="13.42578125" style="45" customWidth="1"/>
    <col min="14086" max="14086" width="13.5703125" style="45" customWidth="1"/>
    <col min="14087" max="14087" width="14.7109375" style="45" customWidth="1"/>
    <col min="14088" max="14088" width="13.85546875" style="45" customWidth="1"/>
    <col min="14089" max="14089" width="12.5703125" style="45" customWidth="1"/>
    <col min="14090" max="14090" width="11.85546875" style="45" customWidth="1"/>
    <col min="14091" max="14091" width="10.28515625" style="45" customWidth="1"/>
    <col min="14092" max="14092" width="9.28515625" style="45" customWidth="1"/>
    <col min="14093" max="14093" width="9.42578125" style="45" customWidth="1"/>
    <col min="14094" max="14094" width="9.140625" style="45" customWidth="1"/>
    <col min="14095" max="14095" width="9.28515625" style="45" customWidth="1"/>
    <col min="14096" max="14096" width="9.42578125" style="45" customWidth="1"/>
    <col min="14097" max="14097" width="9.7109375" style="45" customWidth="1"/>
    <col min="14098" max="14098" width="9.5703125" style="45" customWidth="1"/>
    <col min="14099" max="14099" width="9.28515625" style="45" customWidth="1"/>
    <col min="14100" max="14100" width="8.5703125" style="45" customWidth="1"/>
    <col min="14101" max="14101" width="8.85546875" style="45" customWidth="1"/>
    <col min="14102" max="14102" width="9.7109375" style="45" customWidth="1"/>
    <col min="14103" max="14103" width="8.7109375" style="45" customWidth="1"/>
    <col min="14104" max="14104" width="13.5703125" style="45" customWidth="1"/>
    <col min="14105" max="14105" width="16.28515625" style="45" customWidth="1"/>
    <col min="14106" max="14123" width="9.42578125" style="45" customWidth="1"/>
    <col min="14124" max="14127" width="10.28515625" style="45" customWidth="1"/>
    <col min="14128" max="14128" width="9.140625" style="45" customWidth="1"/>
    <col min="14129" max="14148" width="0" style="45" hidden="1" customWidth="1"/>
    <col min="14149" max="14158" width="11.42578125" style="45" customWidth="1"/>
    <col min="14159" max="14163" width="10.28515625" style="45" customWidth="1"/>
    <col min="14164" max="14172" width="9.42578125" style="45" customWidth="1"/>
    <col min="14173" max="14336" width="11.42578125" style="45"/>
    <col min="14337" max="14337" width="35.42578125" style="45" customWidth="1"/>
    <col min="14338" max="14338" width="23.5703125" style="45" customWidth="1"/>
    <col min="14339" max="14339" width="15" style="45" customWidth="1"/>
    <col min="14340" max="14340" width="15.7109375" style="45" customWidth="1"/>
    <col min="14341" max="14341" width="13.42578125" style="45" customWidth="1"/>
    <col min="14342" max="14342" width="13.5703125" style="45" customWidth="1"/>
    <col min="14343" max="14343" width="14.7109375" style="45" customWidth="1"/>
    <col min="14344" max="14344" width="13.85546875" style="45" customWidth="1"/>
    <col min="14345" max="14345" width="12.5703125" style="45" customWidth="1"/>
    <col min="14346" max="14346" width="11.85546875" style="45" customWidth="1"/>
    <col min="14347" max="14347" width="10.28515625" style="45" customWidth="1"/>
    <col min="14348" max="14348" width="9.28515625" style="45" customWidth="1"/>
    <col min="14349" max="14349" width="9.42578125" style="45" customWidth="1"/>
    <col min="14350" max="14350" width="9.140625" style="45" customWidth="1"/>
    <col min="14351" max="14351" width="9.28515625" style="45" customWidth="1"/>
    <col min="14352" max="14352" width="9.42578125" style="45" customWidth="1"/>
    <col min="14353" max="14353" width="9.7109375" style="45" customWidth="1"/>
    <col min="14354" max="14354" width="9.5703125" style="45" customWidth="1"/>
    <col min="14355" max="14355" width="9.28515625" style="45" customWidth="1"/>
    <col min="14356" max="14356" width="8.5703125" style="45" customWidth="1"/>
    <col min="14357" max="14357" width="8.85546875" style="45" customWidth="1"/>
    <col min="14358" max="14358" width="9.7109375" style="45" customWidth="1"/>
    <col min="14359" max="14359" width="8.7109375" style="45" customWidth="1"/>
    <col min="14360" max="14360" width="13.5703125" style="45" customWidth="1"/>
    <col min="14361" max="14361" width="16.28515625" style="45" customWidth="1"/>
    <col min="14362" max="14379" width="9.42578125" style="45" customWidth="1"/>
    <col min="14380" max="14383" width="10.28515625" style="45" customWidth="1"/>
    <col min="14384" max="14384" width="9.140625" style="45" customWidth="1"/>
    <col min="14385" max="14404" width="0" style="45" hidden="1" customWidth="1"/>
    <col min="14405" max="14414" width="11.42578125" style="45" customWidth="1"/>
    <col min="14415" max="14419" width="10.28515625" style="45" customWidth="1"/>
    <col min="14420" max="14428" width="9.42578125" style="45" customWidth="1"/>
    <col min="14429" max="14592" width="11.42578125" style="45"/>
    <col min="14593" max="14593" width="35.42578125" style="45" customWidth="1"/>
    <col min="14594" max="14594" width="23.5703125" style="45" customWidth="1"/>
    <col min="14595" max="14595" width="15" style="45" customWidth="1"/>
    <col min="14596" max="14596" width="15.7109375" style="45" customWidth="1"/>
    <col min="14597" max="14597" width="13.42578125" style="45" customWidth="1"/>
    <col min="14598" max="14598" width="13.5703125" style="45" customWidth="1"/>
    <col min="14599" max="14599" width="14.7109375" style="45" customWidth="1"/>
    <col min="14600" max="14600" width="13.85546875" style="45" customWidth="1"/>
    <col min="14601" max="14601" width="12.5703125" style="45" customWidth="1"/>
    <col min="14602" max="14602" width="11.85546875" style="45" customWidth="1"/>
    <col min="14603" max="14603" width="10.28515625" style="45" customWidth="1"/>
    <col min="14604" max="14604" width="9.28515625" style="45" customWidth="1"/>
    <col min="14605" max="14605" width="9.42578125" style="45" customWidth="1"/>
    <col min="14606" max="14606" width="9.140625" style="45" customWidth="1"/>
    <col min="14607" max="14607" width="9.28515625" style="45" customWidth="1"/>
    <col min="14608" max="14608" width="9.42578125" style="45" customWidth="1"/>
    <col min="14609" max="14609" width="9.7109375" style="45" customWidth="1"/>
    <col min="14610" max="14610" width="9.5703125" style="45" customWidth="1"/>
    <col min="14611" max="14611" width="9.28515625" style="45" customWidth="1"/>
    <col min="14612" max="14612" width="8.5703125" style="45" customWidth="1"/>
    <col min="14613" max="14613" width="8.85546875" style="45" customWidth="1"/>
    <col min="14614" max="14614" width="9.7109375" style="45" customWidth="1"/>
    <col min="14615" max="14615" width="8.7109375" style="45" customWidth="1"/>
    <col min="14616" max="14616" width="13.5703125" style="45" customWidth="1"/>
    <col min="14617" max="14617" width="16.28515625" style="45" customWidth="1"/>
    <col min="14618" max="14635" width="9.42578125" style="45" customWidth="1"/>
    <col min="14636" max="14639" width="10.28515625" style="45" customWidth="1"/>
    <col min="14640" max="14640" width="9.140625" style="45" customWidth="1"/>
    <col min="14641" max="14660" width="0" style="45" hidden="1" customWidth="1"/>
    <col min="14661" max="14670" width="11.42578125" style="45" customWidth="1"/>
    <col min="14671" max="14675" width="10.28515625" style="45" customWidth="1"/>
    <col min="14676" max="14684" width="9.42578125" style="45" customWidth="1"/>
    <col min="14685" max="14848" width="11.42578125" style="45"/>
    <col min="14849" max="14849" width="35.42578125" style="45" customWidth="1"/>
    <col min="14850" max="14850" width="23.5703125" style="45" customWidth="1"/>
    <col min="14851" max="14851" width="15" style="45" customWidth="1"/>
    <col min="14852" max="14852" width="15.7109375" style="45" customWidth="1"/>
    <col min="14853" max="14853" width="13.42578125" style="45" customWidth="1"/>
    <col min="14854" max="14854" width="13.5703125" style="45" customWidth="1"/>
    <col min="14855" max="14855" width="14.7109375" style="45" customWidth="1"/>
    <col min="14856" max="14856" width="13.85546875" style="45" customWidth="1"/>
    <col min="14857" max="14857" width="12.5703125" style="45" customWidth="1"/>
    <col min="14858" max="14858" width="11.85546875" style="45" customWidth="1"/>
    <col min="14859" max="14859" width="10.28515625" style="45" customWidth="1"/>
    <col min="14860" max="14860" width="9.28515625" style="45" customWidth="1"/>
    <col min="14861" max="14861" width="9.42578125" style="45" customWidth="1"/>
    <col min="14862" max="14862" width="9.140625" style="45" customWidth="1"/>
    <col min="14863" max="14863" width="9.28515625" style="45" customWidth="1"/>
    <col min="14864" max="14864" width="9.42578125" style="45" customWidth="1"/>
    <col min="14865" max="14865" width="9.7109375" style="45" customWidth="1"/>
    <col min="14866" max="14866" width="9.5703125" style="45" customWidth="1"/>
    <col min="14867" max="14867" width="9.28515625" style="45" customWidth="1"/>
    <col min="14868" max="14868" width="8.5703125" style="45" customWidth="1"/>
    <col min="14869" max="14869" width="8.85546875" style="45" customWidth="1"/>
    <col min="14870" max="14870" width="9.7109375" style="45" customWidth="1"/>
    <col min="14871" max="14871" width="8.7109375" style="45" customWidth="1"/>
    <col min="14872" max="14872" width="13.5703125" style="45" customWidth="1"/>
    <col min="14873" max="14873" width="16.28515625" style="45" customWidth="1"/>
    <col min="14874" max="14891" width="9.42578125" style="45" customWidth="1"/>
    <col min="14892" max="14895" width="10.28515625" style="45" customWidth="1"/>
    <col min="14896" max="14896" width="9.140625" style="45" customWidth="1"/>
    <col min="14897" max="14916" width="0" style="45" hidden="1" customWidth="1"/>
    <col min="14917" max="14926" width="11.42578125" style="45" customWidth="1"/>
    <col min="14927" max="14931" width="10.28515625" style="45" customWidth="1"/>
    <col min="14932" max="14940" width="9.42578125" style="45" customWidth="1"/>
    <col min="14941" max="15104" width="11.42578125" style="45"/>
    <col min="15105" max="15105" width="35.42578125" style="45" customWidth="1"/>
    <col min="15106" max="15106" width="23.5703125" style="45" customWidth="1"/>
    <col min="15107" max="15107" width="15" style="45" customWidth="1"/>
    <col min="15108" max="15108" width="15.7109375" style="45" customWidth="1"/>
    <col min="15109" max="15109" width="13.42578125" style="45" customWidth="1"/>
    <col min="15110" max="15110" width="13.5703125" style="45" customWidth="1"/>
    <col min="15111" max="15111" width="14.7109375" style="45" customWidth="1"/>
    <col min="15112" max="15112" width="13.85546875" style="45" customWidth="1"/>
    <col min="15113" max="15113" width="12.5703125" style="45" customWidth="1"/>
    <col min="15114" max="15114" width="11.85546875" style="45" customWidth="1"/>
    <col min="15115" max="15115" width="10.28515625" style="45" customWidth="1"/>
    <col min="15116" max="15116" width="9.28515625" style="45" customWidth="1"/>
    <col min="15117" max="15117" width="9.42578125" style="45" customWidth="1"/>
    <col min="15118" max="15118" width="9.140625" style="45" customWidth="1"/>
    <col min="15119" max="15119" width="9.28515625" style="45" customWidth="1"/>
    <col min="15120" max="15120" width="9.42578125" style="45" customWidth="1"/>
    <col min="15121" max="15121" width="9.7109375" style="45" customWidth="1"/>
    <col min="15122" max="15122" width="9.5703125" style="45" customWidth="1"/>
    <col min="15123" max="15123" width="9.28515625" style="45" customWidth="1"/>
    <col min="15124" max="15124" width="8.5703125" style="45" customWidth="1"/>
    <col min="15125" max="15125" width="8.85546875" style="45" customWidth="1"/>
    <col min="15126" max="15126" width="9.7109375" style="45" customWidth="1"/>
    <col min="15127" max="15127" width="8.7109375" style="45" customWidth="1"/>
    <col min="15128" max="15128" width="13.5703125" style="45" customWidth="1"/>
    <col min="15129" max="15129" width="16.28515625" style="45" customWidth="1"/>
    <col min="15130" max="15147" width="9.42578125" style="45" customWidth="1"/>
    <col min="15148" max="15151" width="10.28515625" style="45" customWidth="1"/>
    <col min="15152" max="15152" width="9.140625" style="45" customWidth="1"/>
    <col min="15153" max="15172" width="0" style="45" hidden="1" customWidth="1"/>
    <col min="15173" max="15182" width="11.42578125" style="45" customWidth="1"/>
    <col min="15183" max="15187" width="10.28515625" style="45" customWidth="1"/>
    <col min="15188" max="15196" width="9.42578125" style="45" customWidth="1"/>
    <col min="15197" max="15360" width="11.42578125" style="45"/>
    <col min="15361" max="15361" width="35.42578125" style="45" customWidth="1"/>
    <col min="15362" max="15362" width="23.5703125" style="45" customWidth="1"/>
    <col min="15363" max="15363" width="15" style="45" customWidth="1"/>
    <col min="15364" max="15364" width="15.7109375" style="45" customWidth="1"/>
    <col min="15365" max="15365" width="13.42578125" style="45" customWidth="1"/>
    <col min="15366" max="15366" width="13.5703125" style="45" customWidth="1"/>
    <col min="15367" max="15367" width="14.7109375" style="45" customWidth="1"/>
    <col min="15368" max="15368" width="13.85546875" style="45" customWidth="1"/>
    <col min="15369" max="15369" width="12.5703125" style="45" customWidth="1"/>
    <col min="15370" max="15370" width="11.85546875" style="45" customWidth="1"/>
    <col min="15371" max="15371" width="10.28515625" style="45" customWidth="1"/>
    <col min="15372" max="15372" width="9.28515625" style="45" customWidth="1"/>
    <col min="15373" max="15373" width="9.42578125" style="45" customWidth="1"/>
    <col min="15374" max="15374" width="9.140625" style="45" customWidth="1"/>
    <col min="15375" max="15375" width="9.28515625" style="45" customWidth="1"/>
    <col min="15376" max="15376" width="9.42578125" style="45" customWidth="1"/>
    <col min="15377" max="15377" width="9.7109375" style="45" customWidth="1"/>
    <col min="15378" max="15378" width="9.5703125" style="45" customWidth="1"/>
    <col min="15379" max="15379" width="9.28515625" style="45" customWidth="1"/>
    <col min="15380" max="15380" width="8.5703125" style="45" customWidth="1"/>
    <col min="15381" max="15381" width="8.85546875" style="45" customWidth="1"/>
    <col min="15382" max="15382" width="9.7109375" style="45" customWidth="1"/>
    <col min="15383" max="15383" width="8.7109375" style="45" customWidth="1"/>
    <col min="15384" max="15384" width="13.5703125" style="45" customWidth="1"/>
    <col min="15385" max="15385" width="16.28515625" style="45" customWidth="1"/>
    <col min="15386" max="15403" width="9.42578125" style="45" customWidth="1"/>
    <col min="15404" max="15407" width="10.28515625" style="45" customWidth="1"/>
    <col min="15408" max="15408" width="9.140625" style="45" customWidth="1"/>
    <col min="15409" max="15428" width="0" style="45" hidden="1" customWidth="1"/>
    <col min="15429" max="15438" width="11.42578125" style="45" customWidth="1"/>
    <col min="15439" max="15443" width="10.28515625" style="45" customWidth="1"/>
    <col min="15444" max="15452" width="9.42578125" style="45" customWidth="1"/>
    <col min="15453" max="15616" width="11.42578125" style="45"/>
    <col min="15617" max="15617" width="35.42578125" style="45" customWidth="1"/>
    <col min="15618" max="15618" width="23.5703125" style="45" customWidth="1"/>
    <col min="15619" max="15619" width="15" style="45" customWidth="1"/>
    <col min="15620" max="15620" width="15.7109375" style="45" customWidth="1"/>
    <col min="15621" max="15621" width="13.42578125" style="45" customWidth="1"/>
    <col min="15622" max="15622" width="13.5703125" style="45" customWidth="1"/>
    <col min="15623" max="15623" width="14.7109375" style="45" customWidth="1"/>
    <col min="15624" max="15624" width="13.85546875" style="45" customWidth="1"/>
    <col min="15625" max="15625" width="12.5703125" style="45" customWidth="1"/>
    <col min="15626" max="15626" width="11.85546875" style="45" customWidth="1"/>
    <col min="15627" max="15627" width="10.28515625" style="45" customWidth="1"/>
    <col min="15628" max="15628" width="9.28515625" style="45" customWidth="1"/>
    <col min="15629" max="15629" width="9.42578125" style="45" customWidth="1"/>
    <col min="15630" max="15630" width="9.140625" style="45" customWidth="1"/>
    <col min="15631" max="15631" width="9.28515625" style="45" customWidth="1"/>
    <col min="15632" max="15632" width="9.42578125" style="45" customWidth="1"/>
    <col min="15633" max="15633" width="9.7109375" style="45" customWidth="1"/>
    <col min="15634" max="15634" width="9.5703125" style="45" customWidth="1"/>
    <col min="15635" max="15635" width="9.28515625" style="45" customWidth="1"/>
    <col min="15636" max="15636" width="8.5703125" style="45" customWidth="1"/>
    <col min="15637" max="15637" width="8.85546875" style="45" customWidth="1"/>
    <col min="15638" max="15638" width="9.7109375" style="45" customWidth="1"/>
    <col min="15639" max="15639" width="8.7109375" style="45" customWidth="1"/>
    <col min="15640" max="15640" width="13.5703125" style="45" customWidth="1"/>
    <col min="15641" max="15641" width="16.28515625" style="45" customWidth="1"/>
    <col min="15642" max="15659" width="9.42578125" style="45" customWidth="1"/>
    <col min="15660" max="15663" width="10.28515625" style="45" customWidth="1"/>
    <col min="15664" max="15664" width="9.140625" style="45" customWidth="1"/>
    <col min="15665" max="15684" width="0" style="45" hidden="1" customWidth="1"/>
    <col min="15685" max="15694" width="11.42578125" style="45" customWidth="1"/>
    <col min="15695" max="15699" width="10.28515625" style="45" customWidth="1"/>
    <col min="15700" max="15708" width="9.42578125" style="45" customWidth="1"/>
    <col min="15709" max="15872" width="11.42578125" style="45"/>
    <col min="15873" max="15873" width="35.42578125" style="45" customWidth="1"/>
    <col min="15874" max="15874" width="23.5703125" style="45" customWidth="1"/>
    <col min="15875" max="15875" width="15" style="45" customWidth="1"/>
    <col min="15876" max="15876" width="15.7109375" style="45" customWidth="1"/>
    <col min="15877" max="15877" width="13.42578125" style="45" customWidth="1"/>
    <col min="15878" max="15878" width="13.5703125" style="45" customWidth="1"/>
    <col min="15879" max="15879" width="14.7109375" style="45" customWidth="1"/>
    <col min="15880" max="15880" width="13.85546875" style="45" customWidth="1"/>
    <col min="15881" max="15881" width="12.5703125" style="45" customWidth="1"/>
    <col min="15882" max="15882" width="11.85546875" style="45" customWidth="1"/>
    <col min="15883" max="15883" width="10.28515625" style="45" customWidth="1"/>
    <col min="15884" max="15884" width="9.28515625" style="45" customWidth="1"/>
    <col min="15885" max="15885" width="9.42578125" style="45" customWidth="1"/>
    <col min="15886" max="15886" width="9.140625" style="45" customWidth="1"/>
    <col min="15887" max="15887" width="9.28515625" style="45" customWidth="1"/>
    <col min="15888" max="15888" width="9.42578125" style="45" customWidth="1"/>
    <col min="15889" max="15889" width="9.7109375" style="45" customWidth="1"/>
    <col min="15890" max="15890" width="9.5703125" style="45" customWidth="1"/>
    <col min="15891" max="15891" width="9.28515625" style="45" customWidth="1"/>
    <col min="15892" max="15892" width="8.5703125" style="45" customWidth="1"/>
    <col min="15893" max="15893" width="8.85546875" style="45" customWidth="1"/>
    <col min="15894" max="15894" width="9.7109375" style="45" customWidth="1"/>
    <col min="15895" max="15895" width="8.7109375" style="45" customWidth="1"/>
    <col min="15896" max="15896" width="13.5703125" style="45" customWidth="1"/>
    <col min="15897" max="15897" width="16.28515625" style="45" customWidth="1"/>
    <col min="15898" max="15915" width="9.42578125" style="45" customWidth="1"/>
    <col min="15916" max="15919" width="10.28515625" style="45" customWidth="1"/>
    <col min="15920" max="15920" width="9.140625" style="45" customWidth="1"/>
    <col min="15921" max="15940" width="0" style="45" hidden="1" customWidth="1"/>
    <col min="15941" max="15950" width="11.42578125" style="45" customWidth="1"/>
    <col min="15951" max="15955" width="10.28515625" style="45" customWidth="1"/>
    <col min="15956" max="15964" width="9.42578125" style="45" customWidth="1"/>
    <col min="15965" max="16128" width="11.42578125" style="45"/>
    <col min="16129" max="16129" width="35.42578125" style="45" customWidth="1"/>
    <col min="16130" max="16130" width="23.5703125" style="45" customWidth="1"/>
    <col min="16131" max="16131" width="15" style="45" customWidth="1"/>
    <col min="16132" max="16132" width="15.7109375" style="45" customWidth="1"/>
    <col min="16133" max="16133" width="13.42578125" style="45" customWidth="1"/>
    <col min="16134" max="16134" width="13.5703125" style="45" customWidth="1"/>
    <col min="16135" max="16135" width="14.7109375" style="45" customWidth="1"/>
    <col min="16136" max="16136" width="13.85546875" style="45" customWidth="1"/>
    <col min="16137" max="16137" width="12.5703125" style="45" customWidth="1"/>
    <col min="16138" max="16138" width="11.85546875" style="45" customWidth="1"/>
    <col min="16139" max="16139" width="10.28515625" style="45" customWidth="1"/>
    <col min="16140" max="16140" width="9.28515625" style="45" customWidth="1"/>
    <col min="16141" max="16141" width="9.42578125" style="45" customWidth="1"/>
    <col min="16142" max="16142" width="9.140625" style="45" customWidth="1"/>
    <col min="16143" max="16143" width="9.28515625" style="45" customWidth="1"/>
    <col min="16144" max="16144" width="9.42578125" style="45" customWidth="1"/>
    <col min="16145" max="16145" width="9.7109375" style="45" customWidth="1"/>
    <col min="16146" max="16146" width="9.5703125" style="45" customWidth="1"/>
    <col min="16147" max="16147" width="9.28515625" style="45" customWidth="1"/>
    <col min="16148" max="16148" width="8.5703125" style="45" customWidth="1"/>
    <col min="16149" max="16149" width="8.85546875" style="45" customWidth="1"/>
    <col min="16150" max="16150" width="9.7109375" style="45" customWidth="1"/>
    <col min="16151" max="16151" width="8.7109375" style="45" customWidth="1"/>
    <col min="16152" max="16152" width="13.5703125" style="45" customWidth="1"/>
    <col min="16153" max="16153" width="16.28515625" style="45" customWidth="1"/>
    <col min="16154" max="16171" width="9.42578125" style="45" customWidth="1"/>
    <col min="16172" max="16175" width="10.28515625" style="45" customWidth="1"/>
    <col min="16176" max="16176" width="9.140625" style="45" customWidth="1"/>
    <col min="16177" max="16196" width="0" style="45" hidden="1" customWidth="1"/>
    <col min="16197" max="16206" width="11.42578125" style="45" customWidth="1"/>
    <col min="16207" max="16211" width="10.28515625" style="45" customWidth="1"/>
    <col min="16212" max="16220" width="9.42578125" style="45" customWidth="1"/>
    <col min="16221" max="16384" width="11.42578125" style="45"/>
  </cols>
  <sheetData>
    <row r="1" spans="1:81" s="43" customFormat="1" ht="14.25" x14ac:dyDescent="0.2">
      <c r="A1" s="365"/>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7"/>
      <c r="BZ1" s="367"/>
      <c r="CA1" s="367"/>
      <c r="CB1" s="367"/>
      <c r="CC1" s="44"/>
    </row>
    <row r="2" spans="1:81" s="43" customFormat="1" ht="14.25" x14ac:dyDescent="0.2">
      <c r="A2" s="365"/>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c r="AF2" s="366"/>
      <c r="AG2" s="366"/>
      <c r="AH2" s="366"/>
      <c r="AI2" s="366"/>
      <c r="AJ2" s="366"/>
      <c r="AK2" s="366"/>
      <c r="AL2" s="366"/>
      <c r="AM2" s="366"/>
      <c r="AN2" s="366"/>
      <c r="AO2" s="366"/>
      <c r="AP2" s="366"/>
      <c r="AQ2" s="366"/>
      <c r="AR2" s="366"/>
      <c r="AS2" s="366"/>
      <c r="AT2" s="366"/>
      <c r="AU2" s="366"/>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7"/>
      <c r="BZ2" s="367"/>
      <c r="CA2" s="367"/>
      <c r="CB2" s="367"/>
      <c r="CC2" s="44"/>
    </row>
    <row r="3" spans="1:81" s="43" customFormat="1" ht="14.25" x14ac:dyDescent="0.2">
      <c r="A3" s="365"/>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7"/>
      <c r="BZ3" s="367"/>
      <c r="CA3" s="367"/>
      <c r="CB3" s="367"/>
      <c r="CC3" s="44"/>
    </row>
    <row r="4" spans="1:81" s="43" customFormat="1" ht="14.25" x14ac:dyDescent="0.2">
      <c r="A4" s="36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6"/>
      <c r="BG4" s="366"/>
      <c r="BH4" s="366"/>
      <c r="BI4" s="366"/>
      <c r="BJ4" s="366"/>
      <c r="BK4" s="366"/>
      <c r="BL4" s="366"/>
      <c r="BM4" s="366"/>
      <c r="BN4" s="366"/>
      <c r="BO4" s="366"/>
      <c r="BP4" s="366"/>
      <c r="BQ4" s="366"/>
      <c r="BR4" s="366"/>
      <c r="BS4" s="366"/>
      <c r="BT4" s="366"/>
      <c r="BU4" s="366"/>
      <c r="BV4" s="366"/>
      <c r="BW4" s="366"/>
      <c r="BX4" s="366"/>
      <c r="BY4" s="367"/>
      <c r="BZ4" s="367"/>
      <c r="CA4" s="367"/>
      <c r="CB4" s="367"/>
      <c r="CC4" s="44"/>
    </row>
    <row r="5" spans="1:81" s="43" customFormat="1" ht="14.25" x14ac:dyDescent="0.2">
      <c r="A5" s="365"/>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7"/>
      <c r="BZ5" s="367"/>
      <c r="CA5" s="367"/>
      <c r="CB5" s="367"/>
      <c r="CC5" s="44"/>
    </row>
    <row r="6" spans="1:81" s="43" customFormat="1" ht="14.25" customHeight="1" x14ac:dyDescent="0.2">
      <c r="A6" s="927"/>
      <c r="B6" s="927"/>
      <c r="C6" s="927"/>
      <c r="D6" s="927"/>
      <c r="E6" s="927"/>
      <c r="F6" s="927"/>
      <c r="G6" s="927"/>
      <c r="H6" s="927"/>
      <c r="I6" s="927"/>
      <c r="J6" s="927"/>
      <c r="K6" s="927"/>
      <c r="L6" s="927"/>
      <c r="M6" s="927"/>
      <c r="N6" s="927"/>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c r="AP6" s="366"/>
      <c r="AQ6" s="366"/>
      <c r="AR6" s="366"/>
      <c r="AS6" s="366"/>
      <c r="AT6" s="366"/>
      <c r="AU6" s="366"/>
      <c r="AV6" s="366"/>
      <c r="AW6" s="366"/>
      <c r="AX6" s="366"/>
      <c r="AY6" s="366"/>
      <c r="AZ6" s="366"/>
      <c r="BA6" s="366"/>
      <c r="BB6" s="366"/>
      <c r="BC6" s="366"/>
      <c r="BD6" s="366"/>
      <c r="BE6" s="366"/>
      <c r="BF6" s="366"/>
      <c r="BG6" s="366"/>
      <c r="BH6" s="366"/>
      <c r="BI6" s="366"/>
      <c r="BJ6" s="366"/>
      <c r="BK6" s="366"/>
      <c r="BL6" s="366"/>
      <c r="BM6" s="366"/>
      <c r="BN6" s="366"/>
      <c r="BO6" s="366"/>
      <c r="BP6" s="366"/>
      <c r="BQ6" s="366"/>
      <c r="BR6" s="366"/>
      <c r="BS6" s="366"/>
      <c r="BT6" s="366"/>
      <c r="BU6" s="366"/>
      <c r="BV6" s="366"/>
      <c r="BW6" s="366"/>
      <c r="BX6" s="366"/>
      <c r="BY6" s="367"/>
      <c r="BZ6" s="367"/>
      <c r="CA6" s="367"/>
      <c r="CB6" s="367"/>
      <c r="CC6" s="44"/>
    </row>
    <row r="7" spans="1:81" s="43" customFormat="1" ht="14.25"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c r="AP7" s="366"/>
      <c r="AQ7" s="366"/>
      <c r="AR7" s="366"/>
      <c r="AS7" s="366"/>
      <c r="AT7" s="366"/>
      <c r="AU7" s="366"/>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7"/>
      <c r="BZ7" s="367"/>
      <c r="CA7" s="367"/>
      <c r="CB7" s="367"/>
      <c r="CC7" s="44"/>
    </row>
    <row r="8" spans="1:81" s="43" customFormat="1" ht="14.25" x14ac:dyDescent="0.2">
      <c r="A8" s="372"/>
      <c r="B8" s="371"/>
      <c r="C8" s="371"/>
      <c r="D8" s="371"/>
      <c r="E8" s="371"/>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6"/>
      <c r="BF8" s="366"/>
      <c r="BG8" s="366"/>
      <c r="BH8" s="366"/>
      <c r="BI8" s="366"/>
      <c r="BJ8" s="366"/>
      <c r="BK8" s="366"/>
      <c r="BL8" s="366"/>
      <c r="BM8" s="366"/>
      <c r="BN8" s="366"/>
      <c r="BO8" s="366"/>
      <c r="BP8" s="366"/>
      <c r="BQ8" s="366"/>
      <c r="BR8" s="366"/>
      <c r="BS8" s="366"/>
      <c r="BT8" s="366"/>
      <c r="BU8" s="366"/>
      <c r="BV8" s="366"/>
      <c r="BW8" s="366"/>
      <c r="BX8" s="366"/>
      <c r="BY8" s="367"/>
      <c r="BZ8" s="367"/>
      <c r="CA8" s="367"/>
      <c r="CB8" s="367"/>
      <c r="CC8" s="44"/>
    </row>
    <row r="9" spans="1:81" s="1" customFormat="1" ht="15.75" customHeight="1" x14ac:dyDescent="0.2">
      <c r="A9" s="373"/>
      <c r="B9" s="373"/>
      <c r="C9" s="374"/>
      <c r="D9" s="366"/>
      <c r="E9" s="366"/>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75"/>
      <c r="AR9" s="375"/>
      <c r="AS9" s="375"/>
      <c r="AT9" s="375"/>
      <c r="AU9" s="376"/>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7"/>
      <c r="BZ9" s="367"/>
      <c r="CA9" s="367"/>
      <c r="CB9" s="367"/>
    </row>
    <row r="10" spans="1:81" s="1" customFormat="1" ht="15.75" customHeight="1" x14ac:dyDescent="0.2">
      <c r="A10" s="895"/>
      <c r="B10" s="913"/>
      <c r="C10" s="914"/>
      <c r="D10" s="883"/>
      <c r="E10" s="888"/>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c r="AJ10" s="894"/>
      <c r="AK10" s="894"/>
      <c r="AL10" s="894"/>
      <c r="AM10" s="894"/>
      <c r="AN10" s="894"/>
      <c r="AO10" s="894"/>
      <c r="AP10" s="889"/>
      <c r="AQ10" s="888"/>
      <c r="AR10" s="894"/>
      <c r="AS10" s="894"/>
      <c r="AT10" s="895"/>
      <c r="AU10" s="377"/>
      <c r="AV10" s="366"/>
      <c r="AW10" s="366"/>
      <c r="AX10" s="366"/>
      <c r="AY10" s="366"/>
      <c r="AZ10" s="366"/>
      <c r="BA10" s="366"/>
      <c r="BB10" s="366"/>
      <c r="BC10" s="366"/>
      <c r="BD10" s="366"/>
      <c r="BE10" s="366"/>
      <c r="BF10" s="366"/>
      <c r="BG10" s="366"/>
      <c r="BH10" s="366"/>
      <c r="BI10" s="366"/>
      <c r="BJ10" s="366"/>
      <c r="BK10" s="366"/>
      <c r="BL10" s="366"/>
      <c r="BM10" s="366"/>
      <c r="BN10" s="366"/>
      <c r="BO10" s="366"/>
      <c r="BP10" s="366"/>
      <c r="BQ10" s="366"/>
      <c r="BR10" s="366"/>
      <c r="BS10" s="366"/>
      <c r="BT10" s="366"/>
      <c r="BU10" s="366"/>
      <c r="BV10" s="366"/>
      <c r="BW10" s="366"/>
      <c r="BX10" s="366"/>
      <c r="BY10" s="367"/>
      <c r="BZ10" s="367"/>
      <c r="CA10" s="367"/>
      <c r="CB10" s="367"/>
    </row>
    <row r="11" spans="1:81" s="1" customFormat="1" ht="39" customHeight="1" x14ac:dyDescent="0.2">
      <c r="A11" s="896"/>
      <c r="B11" s="932"/>
      <c r="C11" s="933"/>
      <c r="D11" s="884"/>
      <c r="E11" s="886"/>
      <c r="F11" s="887"/>
      <c r="G11" s="886"/>
      <c r="H11" s="887"/>
      <c r="I11" s="886"/>
      <c r="J11" s="887"/>
      <c r="K11" s="886"/>
      <c r="L11" s="887"/>
      <c r="M11" s="886"/>
      <c r="N11" s="887"/>
      <c r="O11" s="886"/>
      <c r="P11" s="887"/>
      <c r="Q11" s="886"/>
      <c r="R11" s="887"/>
      <c r="S11" s="886"/>
      <c r="T11" s="887"/>
      <c r="U11" s="886"/>
      <c r="V11" s="887"/>
      <c r="W11" s="886"/>
      <c r="X11" s="887"/>
      <c r="Y11" s="886"/>
      <c r="Z11" s="887"/>
      <c r="AA11" s="886"/>
      <c r="AB11" s="887"/>
      <c r="AC11" s="886"/>
      <c r="AD11" s="887"/>
      <c r="AE11" s="886"/>
      <c r="AF11" s="887"/>
      <c r="AG11" s="886"/>
      <c r="AH11" s="887"/>
      <c r="AI11" s="886"/>
      <c r="AJ11" s="887"/>
      <c r="AK11" s="886"/>
      <c r="AL11" s="887"/>
      <c r="AM11" s="886"/>
      <c r="AN11" s="887"/>
      <c r="AO11" s="888"/>
      <c r="AP11" s="889"/>
      <c r="AQ11" s="903"/>
      <c r="AR11" s="905"/>
      <c r="AS11" s="925"/>
      <c r="AT11" s="896"/>
      <c r="AU11" s="366"/>
      <c r="AV11" s="366"/>
      <c r="AW11" s="366"/>
      <c r="AX11" s="366"/>
      <c r="AY11" s="366"/>
      <c r="AZ11" s="366"/>
      <c r="BA11" s="366"/>
      <c r="BB11" s="366"/>
      <c r="BC11" s="366"/>
      <c r="BD11" s="366"/>
      <c r="BE11" s="366"/>
      <c r="BF11" s="366"/>
      <c r="BG11" s="366"/>
      <c r="BH11" s="366"/>
      <c r="BI11" s="366"/>
      <c r="BJ11" s="366"/>
      <c r="BK11" s="366"/>
      <c r="BL11" s="366"/>
      <c r="BM11" s="366"/>
      <c r="BN11" s="366"/>
      <c r="BO11" s="366"/>
      <c r="BP11" s="366"/>
      <c r="BQ11" s="366"/>
      <c r="BR11" s="366"/>
      <c r="BS11" s="366"/>
      <c r="BT11" s="366"/>
      <c r="BU11" s="366"/>
      <c r="BV11" s="366"/>
      <c r="BW11" s="366"/>
      <c r="BX11" s="366"/>
      <c r="BY11" s="367"/>
      <c r="BZ11" s="367"/>
      <c r="CA11" s="367"/>
      <c r="CB11" s="367"/>
    </row>
    <row r="12" spans="1:81" s="1" customFormat="1" ht="15.75" customHeight="1" x14ac:dyDescent="0.2">
      <c r="A12" s="897"/>
      <c r="B12" s="735"/>
      <c r="C12" s="735"/>
      <c r="D12" s="735"/>
      <c r="E12" s="378"/>
      <c r="F12" s="729"/>
      <c r="G12" s="378"/>
      <c r="H12" s="729"/>
      <c r="I12" s="378"/>
      <c r="J12" s="729"/>
      <c r="K12" s="378"/>
      <c r="L12" s="729"/>
      <c r="M12" s="378"/>
      <c r="N12" s="729"/>
      <c r="O12" s="378"/>
      <c r="P12" s="729"/>
      <c r="Q12" s="378"/>
      <c r="R12" s="729"/>
      <c r="S12" s="378"/>
      <c r="T12" s="729"/>
      <c r="U12" s="378"/>
      <c r="V12" s="729"/>
      <c r="W12" s="378"/>
      <c r="X12" s="729"/>
      <c r="Y12" s="378"/>
      <c r="Z12" s="729"/>
      <c r="AA12" s="378"/>
      <c r="AB12" s="729"/>
      <c r="AC12" s="378"/>
      <c r="AD12" s="729"/>
      <c r="AE12" s="378"/>
      <c r="AF12" s="729"/>
      <c r="AG12" s="378"/>
      <c r="AH12" s="729"/>
      <c r="AI12" s="378"/>
      <c r="AJ12" s="729"/>
      <c r="AK12" s="378"/>
      <c r="AL12" s="729"/>
      <c r="AM12" s="378"/>
      <c r="AN12" s="729"/>
      <c r="AO12" s="378"/>
      <c r="AP12" s="729"/>
      <c r="AQ12" s="904"/>
      <c r="AR12" s="906"/>
      <c r="AS12" s="926"/>
      <c r="AT12" s="897"/>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7"/>
      <c r="BZ12" s="367"/>
      <c r="CA12" s="367"/>
      <c r="CB12" s="367"/>
    </row>
    <row r="13" spans="1:81" s="1" customFormat="1" ht="24" customHeight="1" x14ac:dyDescent="0.2">
      <c r="A13" s="380"/>
      <c r="B13" s="380"/>
      <c r="C13" s="380"/>
      <c r="D13" s="380"/>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c r="AV13" s="366"/>
      <c r="AW13" s="366"/>
      <c r="AX13" s="366"/>
      <c r="AY13" s="366"/>
      <c r="AZ13" s="366"/>
      <c r="BA13" s="366"/>
      <c r="BB13" s="366"/>
      <c r="BC13" s="366"/>
      <c r="BD13" s="366"/>
      <c r="BE13" s="366"/>
      <c r="BF13" s="366"/>
      <c r="BG13" s="366"/>
      <c r="BH13" s="366"/>
      <c r="BI13" s="366"/>
      <c r="BJ13" s="366"/>
      <c r="BK13" s="366"/>
      <c r="BL13" s="366"/>
      <c r="BM13" s="366"/>
      <c r="BN13" s="366"/>
      <c r="BO13" s="366"/>
      <c r="BP13" s="366"/>
      <c r="BQ13" s="366"/>
      <c r="BR13" s="366"/>
      <c r="BS13" s="366"/>
      <c r="BT13" s="366"/>
      <c r="BU13" s="366"/>
      <c r="BV13" s="366"/>
      <c r="BW13" s="366"/>
      <c r="BX13" s="366"/>
      <c r="BY13" s="367"/>
      <c r="BZ13" s="367"/>
      <c r="CA13" s="367"/>
      <c r="CB13" s="367"/>
    </row>
    <row r="14" spans="1:81" s="1" customFormat="1" ht="27" customHeight="1" x14ac:dyDescent="0.2">
      <c r="A14" s="385"/>
      <c r="B14" s="385"/>
      <c r="C14" s="385"/>
      <c r="D14" s="386"/>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c r="AV14" s="366"/>
      <c r="AW14" s="366"/>
      <c r="AX14" s="366"/>
      <c r="AY14" s="366"/>
      <c r="AZ14" s="366"/>
      <c r="BA14" s="366"/>
      <c r="BB14" s="366"/>
      <c r="BC14" s="366"/>
      <c r="BD14" s="366"/>
      <c r="BE14" s="366"/>
      <c r="BF14" s="366"/>
      <c r="BG14" s="366"/>
      <c r="BH14" s="366"/>
      <c r="BI14" s="366"/>
      <c r="BJ14" s="366"/>
      <c r="BK14" s="366"/>
      <c r="BL14" s="366"/>
      <c r="BM14" s="366"/>
      <c r="BN14" s="366"/>
      <c r="BO14" s="366"/>
      <c r="BP14" s="366"/>
      <c r="BQ14" s="366"/>
      <c r="BR14" s="366"/>
      <c r="BS14" s="366"/>
      <c r="BT14" s="366"/>
      <c r="BU14" s="366"/>
      <c r="BV14" s="366"/>
      <c r="BW14" s="366"/>
      <c r="BX14" s="366"/>
      <c r="BY14" s="367"/>
      <c r="BZ14" s="367"/>
      <c r="CA14" s="367"/>
      <c r="CB14" s="367"/>
    </row>
    <row r="15" spans="1:81" s="1" customFormat="1" ht="24" customHeight="1" x14ac:dyDescent="0.2">
      <c r="A15" s="391"/>
      <c r="B15" s="391"/>
      <c r="C15" s="391"/>
      <c r="D15" s="392"/>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c r="AV15" s="366"/>
      <c r="AW15" s="366"/>
      <c r="AX15" s="366"/>
      <c r="AY15" s="366"/>
      <c r="AZ15" s="366"/>
      <c r="BA15" s="366"/>
      <c r="BB15" s="366"/>
      <c r="BC15" s="366"/>
      <c r="BD15" s="366"/>
      <c r="BE15" s="366"/>
      <c r="BF15" s="366"/>
      <c r="BG15" s="366"/>
      <c r="BH15" s="366"/>
      <c r="BI15" s="366"/>
      <c r="BJ15" s="366"/>
      <c r="BK15" s="366"/>
      <c r="BL15" s="366"/>
      <c r="BM15" s="366"/>
      <c r="BN15" s="366"/>
      <c r="BO15" s="366"/>
      <c r="BP15" s="366"/>
      <c r="BQ15" s="366"/>
      <c r="BR15" s="366"/>
      <c r="BS15" s="366"/>
      <c r="BT15" s="366"/>
      <c r="BU15" s="366"/>
      <c r="BV15" s="366"/>
      <c r="BW15" s="366"/>
      <c r="BX15" s="366"/>
      <c r="BY15" s="367"/>
      <c r="BZ15" s="367"/>
      <c r="CA15" s="367"/>
      <c r="CB15" s="367"/>
    </row>
    <row r="16" spans="1:81" s="1" customFormat="1" ht="24.75" customHeight="1" x14ac:dyDescent="0.2">
      <c r="A16" s="399"/>
      <c r="B16" s="399"/>
      <c r="C16" s="400"/>
      <c r="D16" s="401"/>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c r="AV16" s="366"/>
      <c r="AW16" s="366"/>
      <c r="AX16" s="366"/>
      <c r="AY16" s="366"/>
      <c r="AZ16" s="366"/>
      <c r="BA16" s="366"/>
      <c r="BB16" s="366"/>
      <c r="BC16" s="366"/>
      <c r="BD16" s="366"/>
      <c r="BE16" s="366"/>
      <c r="BF16" s="366"/>
      <c r="BG16" s="366"/>
      <c r="BH16" s="366"/>
      <c r="BI16" s="366"/>
      <c r="BJ16" s="366"/>
      <c r="BK16" s="366"/>
      <c r="BL16" s="366"/>
      <c r="BM16" s="366"/>
      <c r="BN16" s="366"/>
      <c r="BO16" s="366"/>
      <c r="BP16" s="366"/>
      <c r="BQ16" s="366"/>
      <c r="BR16" s="366"/>
      <c r="BS16" s="366"/>
      <c r="BT16" s="366"/>
      <c r="BU16" s="366"/>
      <c r="BV16" s="366"/>
      <c r="BW16" s="366"/>
      <c r="BX16" s="366"/>
      <c r="BY16" s="367"/>
      <c r="BZ16" s="367"/>
      <c r="CA16" s="367"/>
      <c r="CB16" s="367"/>
    </row>
    <row r="17" spans="1:81" s="1" customFormat="1" ht="24" customHeight="1" x14ac:dyDescent="0.2">
      <c r="A17" s="399"/>
      <c r="B17" s="403"/>
      <c r="C17" s="400"/>
      <c r="D17" s="401"/>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c r="AV17" s="366"/>
      <c r="AW17" s="366"/>
      <c r="AX17" s="366"/>
      <c r="AY17" s="366"/>
      <c r="AZ17" s="366"/>
      <c r="BA17" s="366"/>
      <c r="BB17" s="366"/>
      <c r="BC17" s="366"/>
      <c r="BD17" s="366"/>
      <c r="BE17" s="366"/>
      <c r="BF17" s="366"/>
      <c r="BG17" s="366"/>
      <c r="BH17" s="366"/>
      <c r="BI17" s="366"/>
      <c r="BJ17" s="366"/>
      <c r="BK17" s="366"/>
      <c r="BL17" s="366"/>
      <c r="BM17" s="366"/>
      <c r="BN17" s="366"/>
      <c r="BO17" s="366"/>
      <c r="BP17" s="366"/>
      <c r="BQ17" s="366"/>
      <c r="BR17" s="366"/>
      <c r="BS17" s="366"/>
      <c r="BT17" s="366"/>
      <c r="BU17" s="366"/>
      <c r="BV17" s="366"/>
      <c r="BW17" s="366"/>
      <c r="BX17" s="366"/>
      <c r="BY17" s="367"/>
      <c r="BZ17" s="367"/>
      <c r="CA17" s="367"/>
      <c r="CB17" s="367"/>
    </row>
    <row r="18" spans="1:81" s="1" customFormat="1" ht="15.75" customHeight="1" x14ac:dyDescent="0.2">
      <c r="A18" s="391"/>
      <c r="B18" s="400"/>
      <c r="C18" s="400"/>
      <c r="D18" s="392"/>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7"/>
      <c r="BZ18" s="367"/>
      <c r="CA18" s="367"/>
      <c r="CB18" s="367"/>
    </row>
    <row r="19" spans="1:81" s="1" customFormat="1" ht="46.5" customHeight="1" x14ac:dyDescent="0.2">
      <c r="A19" s="391"/>
      <c r="B19" s="400"/>
      <c r="C19" s="399"/>
      <c r="D19" s="412"/>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c r="AV19" s="366"/>
      <c r="AW19" s="366"/>
      <c r="AX19" s="366"/>
      <c r="AY19" s="366"/>
      <c r="AZ19" s="366"/>
      <c r="BA19" s="366"/>
      <c r="BB19" s="366"/>
      <c r="BC19" s="366"/>
      <c r="BD19" s="366"/>
      <c r="BE19" s="366"/>
      <c r="BF19" s="366"/>
      <c r="BG19" s="366"/>
      <c r="BH19" s="366"/>
      <c r="BI19" s="366"/>
      <c r="BJ19" s="366"/>
      <c r="BK19" s="366"/>
      <c r="BL19" s="366"/>
      <c r="BM19" s="366"/>
      <c r="BN19" s="366"/>
      <c r="BO19" s="366"/>
      <c r="BP19" s="366"/>
      <c r="BQ19" s="366"/>
      <c r="BR19" s="366"/>
      <c r="BS19" s="366"/>
      <c r="BT19" s="366"/>
      <c r="BU19" s="366"/>
      <c r="BV19" s="366"/>
      <c r="BW19" s="366"/>
      <c r="BX19" s="366"/>
      <c r="BY19" s="367"/>
      <c r="BZ19" s="367"/>
      <c r="CA19" s="367"/>
      <c r="CB19" s="367"/>
    </row>
    <row r="20" spans="1:81" s="1" customFormat="1" ht="15" customHeight="1" x14ac:dyDescent="0.2">
      <c r="A20" s="391"/>
      <c r="B20" s="415"/>
      <c r="C20" s="416"/>
      <c r="D20" s="417"/>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c r="AV20" s="366"/>
      <c r="AW20" s="366"/>
      <c r="AX20" s="366"/>
      <c r="AY20" s="366"/>
      <c r="AZ20" s="366"/>
      <c r="BA20" s="366"/>
      <c r="BB20" s="366"/>
      <c r="BC20" s="366"/>
      <c r="BD20" s="366"/>
      <c r="BE20" s="366"/>
      <c r="BF20" s="366"/>
      <c r="BG20" s="366"/>
      <c r="BH20" s="366"/>
      <c r="BI20" s="366"/>
      <c r="BJ20" s="366"/>
      <c r="BK20" s="366"/>
      <c r="BL20" s="366"/>
      <c r="BM20" s="366"/>
      <c r="BN20" s="366"/>
      <c r="BO20" s="366"/>
      <c r="BP20" s="366"/>
      <c r="BQ20" s="366"/>
      <c r="BR20" s="366"/>
      <c r="BS20" s="366"/>
      <c r="BT20" s="366"/>
      <c r="BU20" s="366"/>
      <c r="BV20" s="366"/>
      <c r="BW20" s="366"/>
      <c r="BX20" s="366"/>
      <c r="BY20" s="367"/>
      <c r="BZ20" s="367"/>
      <c r="CA20" s="367"/>
      <c r="CB20" s="367"/>
    </row>
    <row r="21" spans="1:81" s="1" customFormat="1" ht="15" customHeight="1" x14ac:dyDescent="0.2">
      <c r="A21" s="380"/>
      <c r="B21" s="415"/>
      <c r="C21" s="415"/>
      <c r="D21" s="380"/>
      <c r="E21" s="426"/>
      <c r="F21" s="427"/>
      <c r="G21" s="426"/>
      <c r="H21" s="428"/>
      <c r="I21" s="426"/>
      <c r="J21" s="428"/>
      <c r="K21" s="426"/>
      <c r="L21" s="428"/>
      <c r="M21" s="426"/>
      <c r="N21" s="428"/>
      <c r="O21" s="426"/>
      <c r="P21" s="428"/>
      <c r="Q21" s="426"/>
      <c r="R21" s="428"/>
      <c r="S21" s="426"/>
      <c r="T21" s="428"/>
      <c r="U21" s="426"/>
      <c r="V21" s="428"/>
      <c r="W21" s="426"/>
      <c r="X21" s="428"/>
      <c r="Y21" s="426"/>
      <c r="Z21" s="428"/>
      <c r="AA21" s="426"/>
      <c r="AB21" s="428"/>
      <c r="AC21" s="426"/>
      <c r="AD21" s="428"/>
      <c r="AE21" s="426"/>
      <c r="AF21" s="428"/>
      <c r="AG21" s="426"/>
      <c r="AH21" s="428"/>
      <c r="AI21" s="426"/>
      <c r="AJ21" s="428"/>
      <c r="AK21" s="426"/>
      <c r="AL21" s="428"/>
      <c r="AM21" s="426"/>
      <c r="AN21" s="428"/>
      <c r="AO21" s="429"/>
      <c r="AP21" s="428"/>
      <c r="AQ21" s="426"/>
      <c r="AR21" s="428"/>
      <c r="AS21" s="428"/>
      <c r="AT21" s="428"/>
      <c r="AU21" s="367"/>
      <c r="AV21" s="366"/>
      <c r="AW21" s="366"/>
      <c r="AX21" s="366"/>
      <c r="AY21" s="366"/>
      <c r="AZ21" s="366"/>
      <c r="BA21" s="366"/>
      <c r="BB21" s="366"/>
      <c r="BC21" s="366"/>
      <c r="BD21" s="366"/>
      <c r="BE21" s="366"/>
      <c r="BF21" s="366"/>
      <c r="BG21" s="366"/>
      <c r="BH21" s="366"/>
      <c r="BI21" s="366"/>
      <c r="BJ21" s="366"/>
      <c r="BK21" s="366"/>
      <c r="BL21" s="366"/>
      <c r="BM21" s="366"/>
      <c r="BN21" s="366"/>
      <c r="BO21" s="366"/>
      <c r="BP21" s="366"/>
      <c r="BQ21" s="366"/>
      <c r="BR21" s="366"/>
      <c r="BS21" s="366"/>
      <c r="BT21" s="366"/>
      <c r="BU21" s="366"/>
      <c r="BV21" s="366"/>
      <c r="BW21" s="366"/>
      <c r="BX21" s="366"/>
      <c r="BY21" s="367"/>
      <c r="BZ21" s="367"/>
      <c r="CA21" s="367"/>
      <c r="CB21" s="367"/>
    </row>
    <row r="22" spans="1:81" s="1" customFormat="1" ht="15" customHeight="1" x14ac:dyDescent="0.2">
      <c r="A22" s="430"/>
      <c r="B22" s="400"/>
      <c r="C22" s="400"/>
      <c r="D22" s="431"/>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c r="AV22" s="366"/>
      <c r="AW22" s="366"/>
      <c r="AX22" s="366"/>
      <c r="AY22" s="366"/>
      <c r="AZ22" s="366"/>
      <c r="BA22" s="366"/>
      <c r="BB22" s="366"/>
      <c r="BC22" s="366"/>
      <c r="BD22" s="366"/>
      <c r="BE22" s="366"/>
      <c r="BF22" s="366"/>
      <c r="BG22" s="366"/>
      <c r="BH22" s="366"/>
      <c r="BI22" s="366"/>
      <c r="BJ22" s="366"/>
      <c r="BK22" s="366"/>
      <c r="BL22" s="366"/>
      <c r="BM22" s="366"/>
      <c r="BN22" s="366"/>
      <c r="BO22" s="366"/>
      <c r="BP22" s="366"/>
      <c r="BQ22" s="366"/>
      <c r="BR22" s="366"/>
      <c r="BS22" s="366"/>
      <c r="BT22" s="366"/>
      <c r="BU22" s="366"/>
      <c r="BV22" s="366"/>
      <c r="BW22" s="366"/>
      <c r="BX22" s="366"/>
      <c r="BY22" s="367"/>
      <c r="BZ22" s="367"/>
      <c r="CA22" s="367"/>
      <c r="CB22" s="367"/>
    </row>
    <row r="23" spans="1:81" s="1" customFormat="1" ht="15" customHeight="1" x14ac:dyDescent="0.2">
      <c r="A23" s="391"/>
      <c r="B23" s="399"/>
      <c r="C23" s="399"/>
      <c r="D23" s="392"/>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c r="AV23" s="366"/>
      <c r="AW23" s="366"/>
      <c r="AX23" s="366"/>
      <c r="AY23" s="366"/>
      <c r="AZ23" s="366"/>
      <c r="BA23" s="366"/>
      <c r="BB23" s="366"/>
      <c r="BC23" s="366"/>
      <c r="BD23" s="366"/>
      <c r="BE23" s="366"/>
      <c r="BF23" s="366"/>
      <c r="BG23" s="366"/>
      <c r="BH23" s="366"/>
      <c r="BI23" s="366"/>
      <c r="BJ23" s="366"/>
      <c r="BK23" s="366"/>
      <c r="BL23" s="366"/>
      <c r="BM23" s="366"/>
      <c r="BN23" s="366"/>
      <c r="BO23" s="366"/>
      <c r="BP23" s="366"/>
      <c r="BQ23" s="366"/>
      <c r="BR23" s="366"/>
      <c r="BS23" s="366"/>
      <c r="BT23" s="366"/>
      <c r="BU23" s="366"/>
      <c r="BV23" s="366"/>
      <c r="BW23" s="366"/>
      <c r="BX23" s="366"/>
      <c r="BY23" s="367"/>
      <c r="BZ23" s="367"/>
      <c r="CA23" s="367"/>
      <c r="CB23" s="367"/>
    </row>
    <row r="24" spans="1:81" s="49" customFormat="1" ht="50.25" customHeight="1" x14ac:dyDescent="0.2">
      <c r="A24" s="433"/>
      <c r="B24" s="403"/>
      <c r="C24" s="403"/>
      <c r="D24" s="412"/>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7"/>
      <c r="BZ24" s="367"/>
      <c r="CA24" s="367"/>
      <c r="CB24" s="367"/>
      <c r="CC24" s="62"/>
    </row>
    <row r="25" spans="1:81" s="49" customFormat="1" ht="15" customHeight="1" x14ac:dyDescent="0.2">
      <c r="A25" s="437"/>
      <c r="B25" s="399"/>
      <c r="C25" s="399"/>
      <c r="D25" s="392"/>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c r="AV25" s="366"/>
      <c r="AW25" s="366"/>
      <c r="AX25" s="366"/>
      <c r="AY25" s="366"/>
      <c r="AZ25" s="366"/>
      <c r="BA25" s="366"/>
      <c r="BB25" s="366"/>
      <c r="BC25" s="366"/>
      <c r="BD25" s="366"/>
      <c r="BE25" s="366"/>
      <c r="BF25" s="366"/>
      <c r="BG25" s="366"/>
      <c r="BH25" s="366"/>
      <c r="BI25" s="366"/>
      <c r="BJ25" s="366"/>
      <c r="BK25" s="366"/>
      <c r="BL25" s="366"/>
      <c r="BM25" s="366"/>
      <c r="BN25" s="366"/>
      <c r="BO25" s="366"/>
      <c r="BP25" s="366"/>
      <c r="BQ25" s="366"/>
      <c r="BR25" s="366"/>
      <c r="BS25" s="366"/>
      <c r="BT25" s="366"/>
      <c r="BU25" s="366"/>
      <c r="BV25" s="366"/>
      <c r="BW25" s="366"/>
      <c r="BX25" s="366"/>
      <c r="BY25" s="367"/>
      <c r="BZ25" s="367"/>
      <c r="CA25" s="367"/>
      <c r="CB25" s="367"/>
      <c r="CC25" s="62"/>
    </row>
    <row r="26" spans="1:81" s="49" customFormat="1" ht="49.5" customHeight="1" x14ac:dyDescent="0.2">
      <c r="A26" s="438"/>
      <c r="B26" s="399"/>
      <c r="C26" s="399"/>
      <c r="D26" s="392"/>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c r="AV26" s="366"/>
      <c r="AW26" s="366"/>
      <c r="AX26" s="366"/>
      <c r="AY26" s="366"/>
      <c r="AZ26" s="366"/>
      <c r="BA26" s="366"/>
      <c r="BB26" s="366"/>
      <c r="BC26" s="366"/>
      <c r="BD26" s="366"/>
      <c r="BE26" s="366"/>
      <c r="BF26" s="366"/>
      <c r="BG26" s="366"/>
      <c r="BH26" s="366"/>
      <c r="BI26" s="366"/>
      <c r="BJ26" s="366"/>
      <c r="BK26" s="366"/>
      <c r="BL26" s="366"/>
      <c r="BM26" s="366"/>
      <c r="BN26" s="366"/>
      <c r="BO26" s="366"/>
      <c r="BP26" s="366"/>
      <c r="BQ26" s="366"/>
      <c r="BR26" s="366"/>
      <c r="BS26" s="366"/>
      <c r="BT26" s="366"/>
      <c r="BU26" s="366"/>
      <c r="BV26" s="366"/>
      <c r="BW26" s="366"/>
      <c r="BX26" s="366"/>
      <c r="BY26" s="367"/>
      <c r="BZ26" s="367"/>
      <c r="CA26" s="367"/>
      <c r="CB26" s="367"/>
      <c r="CC26" s="62"/>
    </row>
    <row r="27" spans="1:81" s="49" customFormat="1" ht="14.25" x14ac:dyDescent="0.2">
      <c r="A27" s="439"/>
      <c r="B27" s="415"/>
      <c r="C27" s="415"/>
      <c r="D27" s="440"/>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c r="AV27" s="366"/>
      <c r="AW27" s="366"/>
      <c r="AX27" s="366"/>
      <c r="AY27" s="366"/>
      <c r="AZ27" s="366"/>
      <c r="BA27" s="366"/>
      <c r="BB27" s="366"/>
      <c r="BC27" s="366"/>
      <c r="BD27" s="366"/>
      <c r="BE27" s="366"/>
      <c r="BF27" s="366"/>
      <c r="BG27" s="366"/>
      <c r="BH27" s="366"/>
      <c r="BI27" s="366"/>
      <c r="BJ27" s="366"/>
      <c r="BK27" s="366"/>
      <c r="BL27" s="366"/>
      <c r="BM27" s="366"/>
      <c r="BN27" s="366"/>
      <c r="BO27" s="366"/>
      <c r="BP27" s="366"/>
      <c r="BQ27" s="366"/>
      <c r="BR27" s="366"/>
      <c r="BS27" s="366"/>
      <c r="BT27" s="366"/>
      <c r="BU27" s="366"/>
      <c r="BV27" s="366"/>
      <c r="BW27" s="366"/>
      <c r="BX27" s="366"/>
      <c r="BY27" s="367"/>
      <c r="BZ27" s="367"/>
      <c r="CA27" s="367"/>
      <c r="CB27" s="367"/>
      <c r="CC27" s="62"/>
    </row>
    <row r="28" spans="1:81" s="49" customFormat="1" ht="20.25" customHeight="1" x14ac:dyDescent="0.2">
      <c r="A28" s="442"/>
      <c r="B28" s="442"/>
      <c r="C28" s="443"/>
      <c r="D28" s="442"/>
      <c r="E28" s="442"/>
      <c r="F28" s="443"/>
      <c r="G28" s="443"/>
      <c r="H28" s="443"/>
      <c r="I28" s="443"/>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6"/>
      <c r="BI28" s="366"/>
      <c r="BJ28" s="366"/>
      <c r="BK28" s="366"/>
      <c r="BL28" s="366"/>
      <c r="BM28" s="366"/>
      <c r="BN28" s="366"/>
      <c r="BO28" s="366"/>
      <c r="BP28" s="366"/>
      <c r="BQ28" s="366"/>
      <c r="BR28" s="366"/>
      <c r="BS28" s="366"/>
      <c r="BT28" s="366"/>
      <c r="BU28" s="366"/>
      <c r="BV28" s="366"/>
      <c r="BW28" s="366"/>
      <c r="BX28" s="366"/>
      <c r="BY28" s="367"/>
      <c r="BZ28" s="367"/>
      <c r="CA28" s="367"/>
      <c r="CB28" s="367"/>
      <c r="CC28" s="62"/>
    </row>
    <row r="29" spans="1:81" s="49" customFormat="1" ht="22.5" customHeight="1" x14ac:dyDescent="0.2">
      <c r="A29" s="736"/>
      <c r="B29" s="886"/>
      <c r="C29" s="887"/>
      <c r="D29" s="734"/>
      <c r="E29" s="445"/>
      <c r="F29" s="445"/>
      <c r="G29" s="445"/>
      <c r="H29" s="730"/>
      <c r="I29" s="732"/>
      <c r="J29" s="366"/>
      <c r="K29" s="366"/>
      <c r="L29" s="366"/>
      <c r="M29" s="366"/>
      <c r="N29" s="366"/>
      <c r="O29" s="366"/>
      <c r="P29" s="366"/>
      <c r="Q29" s="366"/>
      <c r="R29" s="366"/>
      <c r="S29" s="366"/>
      <c r="T29" s="366"/>
      <c r="U29" s="366"/>
      <c r="V29" s="366"/>
      <c r="W29" s="366"/>
      <c r="X29" s="366"/>
      <c r="Y29" s="366"/>
      <c r="Z29" s="366"/>
      <c r="AA29" s="366"/>
      <c r="AB29" s="366"/>
      <c r="AC29" s="366"/>
      <c r="AD29" s="366"/>
      <c r="AE29" s="366"/>
      <c r="AF29" s="366"/>
      <c r="AG29" s="366"/>
      <c r="AH29" s="366"/>
      <c r="AI29" s="366"/>
      <c r="AJ29" s="366"/>
      <c r="AK29" s="366"/>
      <c r="AL29" s="366"/>
      <c r="AM29" s="366"/>
      <c r="AN29" s="366"/>
      <c r="AO29" s="366"/>
      <c r="AP29" s="366"/>
      <c r="AQ29" s="366"/>
      <c r="AR29" s="366"/>
      <c r="AS29" s="366"/>
      <c r="AT29" s="366"/>
      <c r="AU29" s="366"/>
      <c r="AV29" s="366"/>
      <c r="AW29" s="366"/>
      <c r="AX29" s="366"/>
      <c r="AY29" s="366"/>
      <c r="AZ29" s="366"/>
      <c r="BA29" s="366"/>
      <c r="BB29" s="366"/>
      <c r="BC29" s="366"/>
      <c r="BD29" s="366"/>
      <c r="BE29" s="366"/>
      <c r="BF29" s="366"/>
      <c r="BG29" s="366"/>
      <c r="BH29" s="366"/>
      <c r="BI29" s="366"/>
      <c r="BJ29" s="366"/>
      <c r="BK29" s="366"/>
      <c r="BL29" s="366"/>
      <c r="BM29" s="366"/>
      <c r="BN29" s="366"/>
      <c r="BO29" s="366"/>
      <c r="BP29" s="366"/>
      <c r="BQ29" s="366"/>
      <c r="BR29" s="366"/>
      <c r="BS29" s="366"/>
      <c r="BT29" s="366"/>
      <c r="BU29" s="366"/>
      <c r="BV29" s="366"/>
      <c r="BW29" s="366"/>
      <c r="BX29" s="366"/>
      <c r="BY29" s="367"/>
      <c r="BZ29" s="367"/>
      <c r="CA29" s="367"/>
      <c r="CB29" s="367"/>
      <c r="CC29" s="62"/>
    </row>
    <row r="30" spans="1:81" s="49" customFormat="1" ht="23.25" customHeight="1" x14ac:dyDescent="0.2">
      <c r="A30" s="934"/>
      <c r="B30" s="935"/>
      <c r="C30" s="936"/>
      <c r="D30" s="447"/>
      <c r="E30" s="448"/>
      <c r="F30" s="449"/>
      <c r="G30" s="450"/>
      <c r="H30" s="451"/>
      <c r="I30" s="452"/>
      <c r="J30" s="453"/>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7"/>
      <c r="BZ30" s="367"/>
      <c r="CA30" s="367"/>
      <c r="CB30" s="367"/>
      <c r="CC30" s="62"/>
    </row>
    <row r="31" spans="1:81" s="49" customFormat="1" ht="13.5" customHeight="1" x14ac:dyDescent="0.2">
      <c r="A31" s="872"/>
      <c r="B31" s="923"/>
      <c r="C31" s="924"/>
      <c r="D31" s="454"/>
      <c r="E31" s="455"/>
      <c r="F31" s="456"/>
      <c r="G31" s="457"/>
      <c r="H31" s="458"/>
      <c r="I31" s="458"/>
      <c r="J31" s="453"/>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7"/>
      <c r="BZ31" s="367"/>
      <c r="CA31" s="367"/>
      <c r="CB31" s="367"/>
      <c r="CC31" s="62"/>
    </row>
    <row r="32" spans="1:81" s="49" customFormat="1" ht="16.5" customHeight="1" x14ac:dyDescent="0.2">
      <c r="A32" s="873"/>
      <c r="B32" s="928"/>
      <c r="C32" s="929"/>
      <c r="D32" s="459"/>
      <c r="E32" s="455"/>
      <c r="F32" s="456"/>
      <c r="G32" s="457"/>
      <c r="H32" s="458"/>
      <c r="I32" s="458"/>
      <c r="J32" s="453"/>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66"/>
      <c r="BM32" s="366"/>
      <c r="BN32" s="366"/>
      <c r="BO32" s="366"/>
      <c r="BP32" s="366"/>
      <c r="BQ32" s="366"/>
      <c r="BR32" s="366"/>
      <c r="BS32" s="366"/>
      <c r="BT32" s="366"/>
      <c r="BU32" s="366"/>
      <c r="BV32" s="366"/>
      <c r="BW32" s="366"/>
      <c r="BX32" s="366"/>
      <c r="BY32" s="367"/>
      <c r="BZ32" s="367"/>
      <c r="CA32" s="367"/>
      <c r="CB32" s="367"/>
      <c r="CC32" s="62"/>
    </row>
    <row r="33" spans="1:81" s="49" customFormat="1" ht="16.5" customHeight="1" x14ac:dyDescent="0.2">
      <c r="A33" s="873"/>
      <c r="B33" s="930"/>
      <c r="C33" s="931"/>
      <c r="D33" s="459"/>
      <c r="E33" s="455"/>
      <c r="F33" s="456"/>
      <c r="G33" s="457"/>
      <c r="H33" s="458"/>
      <c r="I33" s="458"/>
      <c r="J33" s="453"/>
      <c r="K33" s="366"/>
      <c r="L33" s="366"/>
      <c r="M33" s="366"/>
      <c r="N33" s="366"/>
      <c r="O33" s="366"/>
      <c r="P33" s="366"/>
      <c r="Q33" s="366"/>
      <c r="R33" s="366"/>
      <c r="S33" s="366"/>
      <c r="T33" s="366"/>
      <c r="U33" s="366"/>
      <c r="V33" s="366"/>
      <c r="W33" s="366"/>
      <c r="X33" s="366"/>
      <c r="Y33" s="366"/>
      <c r="Z33" s="366"/>
      <c r="AA33" s="366"/>
      <c r="AB33" s="366"/>
      <c r="AC33" s="366"/>
      <c r="AD33" s="366"/>
      <c r="AE33" s="366"/>
      <c r="AF33" s="366"/>
      <c r="AG33" s="366"/>
      <c r="AH33" s="366"/>
      <c r="AI33" s="366"/>
      <c r="AJ33" s="366"/>
      <c r="AK33" s="366"/>
      <c r="AL33" s="366"/>
      <c r="AM33" s="366"/>
      <c r="AN33" s="366"/>
      <c r="AO33" s="366"/>
      <c r="AP33" s="366"/>
      <c r="AQ33" s="366"/>
      <c r="AR33" s="366"/>
      <c r="AS33" s="366"/>
      <c r="AT33" s="366"/>
      <c r="AU33" s="366"/>
      <c r="AV33" s="366"/>
      <c r="AW33" s="366"/>
      <c r="AX33" s="366"/>
      <c r="AY33" s="366"/>
      <c r="AZ33" s="366"/>
      <c r="BA33" s="366"/>
      <c r="BB33" s="366"/>
      <c r="BC33" s="366"/>
      <c r="BD33" s="366"/>
      <c r="BE33" s="366"/>
      <c r="BF33" s="366"/>
      <c r="BG33" s="366"/>
      <c r="BH33" s="366"/>
      <c r="BI33" s="366"/>
      <c r="BJ33" s="366"/>
      <c r="BK33" s="366"/>
      <c r="BL33" s="366"/>
      <c r="BM33" s="366"/>
      <c r="BN33" s="366"/>
      <c r="BO33" s="366"/>
      <c r="BP33" s="366"/>
      <c r="BQ33" s="366"/>
      <c r="BR33" s="366"/>
      <c r="BS33" s="366"/>
      <c r="BT33" s="366"/>
      <c r="BU33" s="366"/>
      <c r="BV33" s="366"/>
      <c r="BW33" s="366"/>
      <c r="BX33" s="366"/>
      <c r="BY33" s="367"/>
      <c r="BZ33" s="367"/>
      <c r="CA33" s="367"/>
      <c r="CB33" s="367"/>
      <c r="CC33" s="62"/>
    </row>
    <row r="34" spans="1:81" s="49" customFormat="1" ht="15" customHeight="1" x14ac:dyDescent="0.2">
      <c r="A34" s="873"/>
      <c r="B34" s="928"/>
      <c r="C34" s="929"/>
      <c r="D34" s="459"/>
      <c r="E34" s="455"/>
      <c r="F34" s="456"/>
      <c r="G34" s="457"/>
      <c r="H34" s="458"/>
      <c r="I34" s="458"/>
      <c r="J34" s="453"/>
      <c r="K34" s="366"/>
      <c r="L34" s="366"/>
      <c r="M34" s="366"/>
      <c r="N34" s="366"/>
      <c r="O34" s="366"/>
      <c r="P34" s="366"/>
      <c r="Q34" s="366"/>
      <c r="R34" s="366"/>
      <c r="S34" s="366"/>
      <c r="T34" s="366"/>
      <c r="U34" s="366"/>
      <c r="V34" s="366"/>
      <c r="W34" s="366"/>
      <c r="X34" s="366"/>
      <c r="Y34" s="366"/>
      <c r="Z34" s="366"/>
      <c r="AA34" s="366"/>
      <c r="AB34" s="366"/>
      <c r="AC34" s="366"/>
      <c r="AD34" s="366"/>
      <c r="AE34" s="366"/>
      <c r="AF34" s="366"/>
      <c r="AG34" s="366"/>
      <c r="AH34" s="366"/>
      <c r="AI34" s="366"/>
      <c r="AJ34" s="366"/>
      <c r="AK34" s="366"/>
      <c r="AL34" s="366"/>
      <c r="AM34" s="366"/>
      <c r="AN34" s="366"/>
      <c r="AO34" s="366"/>
      <c r="AP34" s="366"/>
      <c r="AQ34" s="366"/>
      <c r="AR34" s="366"/>
      <c r="AS34" s="366"/>
      <c r="AT34" s="366"/>
      <c r="AU34" s="366"/>
      <c r="AV34" s="366"/>
      <c r="AW34" s="366"/>
      <c r="AX34" s="366"/>
      <c r="AY34" s="366"/>
      <c r="AZ34" s="366"/>
      <c r="BA34" s="366"/>
      <c r="BB34" s="366"/>
      <c r="BC34" s="366"/>
      <c r="BD34" s="366"/>
      <c r="BE34" s="366"/>
      <c r="BF34" s="366"/>
      <c r="BG34" s="366"/>
      <c r="BH34" s="366"/>
      <c r="BI34" s="366"/>
      <c r="BJ34" s="366"/>
      <c r="BK34" s="366"/>
      <c r="BL34" s="366"/>
      <c r="BM34" s="366"/>
      <c r="BN34" s="366"/>
      <c r="BO34" s="366"/>
      <c r="BP34" s="366"/>
      <c r="BQ34" s="366"/>
      <c r="BR34" s="366"/>
      <c r="BS34" s="366"/>
      <c r="BT34" s="366"/>
      <c r="BU34" s="366"/>
      <c r="BV34" s="366"/>
      <c r="BW34" s="366"/>
      <c r="BX34" s="366"/>
      <c r="BY34" s="367"/>
      <c r="BZ34" s="367"/>
      <c r="CA34" s="367"/>
      <c r="CB34" s="367"/>
      <c r="CC34" s="62"/>
    </row>
    <row r="35" spans="1:81" s="49" customFormat="1" ht="15.75" customHeight="1" x14ac:dyDescent="0.2">
      <c r="A35" s="873"/>
      <c r="B35" s="928"/>
      <c r="C35" s="929"/>
      <c r="D35" s="459"/>
      <c r="E35" s="455"/>
      <c r="F35" s="456"/>
      <c r="G35" s="457"/>
      <c r="H35" s="458"/>
      <c r="I35" s="458"/>
      <c r="J35" s="453"/>
      <c r="K35" s="366"/>
      <c r="L35" s="366"/>
      <c r="M35" s="366"/>
      <c r="N35" s="366"/>
      <c r="O35" s="366"/>
      <c r="P35" s="366"/>
      <c r="Q35" s="366"/>
      <c r="R35" s="366"/>
      <c r="S35" s="366"/>
      <c r="T35" s="366"/>
      <c r="U35" s="366"/>
      <c r="V35" s="366"/>
      <c r="W35" s="366"/>
      <c r="X35" s="366"/>
      <c r="Y35" s="366"/>
      <c r="Z35" s="366"/>
      <c r="AA35" s="366"/>
      <c r="AB35" s="366"/>
      <c r="AC35" s="366"/>
      <c r="AD35" s="366"/>
      <c r="AE35" s="366"/>
      <c r="AF35" s="366"/>
      <c r="AG35" s="366"/>
      <c r="AH35" s="366"/>
      <c r="AI35" s="366"/>
      <c r="AJ35" s="366"/>
      <c r="AK35" s="366"/>
      <c r="AL35" s="366"/>
      <c r="AM35" s="366"/>
      <c r="AN35" s="366"/>
      <c r="AO35" s="366"/>
      <c r="AP35" s="366"/>
      <c r="AQ35" s="366"/>
      <c r="AR35" s="366"/>
      <c r="AS35" s="366"/>
      <c r="AT35" s="366"/>
      <c r="AU35" s="366"/>
      <c r="AV35" s="366"/>
      <c r="AW35" s="366"/>
      <c r="AX35" s="366"/>
      <c r="AY35" s="366"/>
      <c r="AZ35" s="366"/>
      <c r="BA35" s="366"/>
      <c r="BB35" s="366"/>
      <c r="BC35" s="366"/>
      <c r="BD35" s="366"/>
      <c r="BE35" s="366"/>
      <c r="BF35" s="366"/>
      <c r="BG35" s="366"/>
      <c r="BH35" s="366"/>
      <c r="BI35" s="366"/>
      <c r="BJ35" s="366"/>
      <c r="BK35" s="366"/>
      <c r="BL35" s="366"/>
      <c r="BM35" s="366"/>
      <c r="BN35" s="366"/>
      <c r="BO35" s="366"/>
      <c r="BP35" s="366"/>
      <c r="BQ35" s="366"/>
      <c r="BR35" s="366"/>
      <c r="BS35" s="366"/>
      <c r="BT35" s="366"/>
      <c r="BU35" s="366"/>
      <c r="BV35" s="366"/>
      <c r="BW35" s="366"/>
      <c r="BX35" s="366"/>
      <c r="BY35" s="367"/>
      <c r="BZ35" s="367"/>
      <c r="CA35" s="367"/>
      <c r="CB35" s="367"/>
      <c r="CC35" s="62"/>
    </row>
    <row r="36" spans="1:81" s="49" customFormat="1" ht="33.75" customHeight="1" x14ac:dyDescent="0.2">
      <c r="A36" s="873"/>
      <c r="B36" s="928"/>
      <c r="C36" s="929"/>
      <c r="D36" s="459"/>
      <c r="E36" s="455"/>
      <c r="F36" s="456"/>
      <c r="G36" s="457"/>
      <c r="H36" s="458"/>
      <c r="I36" s="458"/>
      <c r="J36" s="453"/>
      <c r="K36" s="366"/>
      <c r="L36" s="366"/>
      <c r="M36" s="366"/>
      <c r="N36" s="366"/>
      <c r="O36" s="366"/>
      <c r="P36" s="366"/>
      <c r="Q36" s="366"/>
      <c r="R36" s="366"/>
      <c r="S36" s="366"/>
      <c r="T36" s="366"/>
      <c r="U36" s="366"/>
      <c r="V36" s="366"/>
      <c r="W36" s="366"/>
      <c r="X36" s="366"/>
      <c r="Y36" s="366"/>
      <c r="Z36" s="366"/>
      <c r="AA36" s="366"/>
      <c r="AB36" s="366"/>
      <c r="AC36" s="366"/>
      <c r="AD36" s="366"/>
      <c r="AE36" s="366"/>
      <c r="AF36" s="366"/>
      <c r="AG36" s="366"/>
      <c r="AH36" s="366"/>
      <c r="AI36" s="366"/>
      <c r="AJ36" s="366"/>
      <c r="AK36" s="366"/>
      <c r="AL36" s="366"/>
      <c r="AM36" s="366"/>
      <c r="AN36" s="366"/>
      <c r="AO36" s="366"/>
      <c r="AP36" s="366"/>
      <c r="AQ36" s="366"/>
      <c r="AR36" s="366"/>
      <c r="AS36" s="366"/>
      <c r="AT36" s="366"/>
      <c r="AU36" s="366"/>
      <c r="AV36" s="366"/>
      <c r="AW36" s="366"/>
      <c r="AX36" s="366"/>
      <c r="AY36" s="366"/>
      <c r="AZ36" s="366"/>
      <c r="BA36" s="366"/>
      <c r="BB36" s="366"/>
      <c r="BC36" s="366"/>
      <c r="BD36" s="366"/>
      <c r="BE36" s="366"/>
      <c r="BF36" s="366"/>
      <c r="BG36" s="366"/>
      <c r="BH36" s="366"/>
      <c r="BI36" s="366"/>
      <c r="BJ36" s="366"/>
      <c r="BK36" s="366"/>
      <c r="BL36" s="366"/>
      <c r="BM36" s="366"/>
      <c r="BN36" s="366"/>
      <c r="BO36" s="366"/>
      <c r="BP36" s="366"/>
      <c r="BQ36" s="366"/>
      <c r="BR36" s="366"/>
      <c r="BS36" s="366"/>
      <c r="BT36" s="366"/>
      <c r="BU36" s="366"/>
      <c r="BV36" s="366"/>
      <c r="BW36" s="366"/>
      <c r="BX36" s="366"/>
      <c r="BY36" s="367"/>
      <c r="BZ36" s="367"/>
      <c r="CA36" s="367"/>
      <c r="CB36" s="367"/>
      <c r="CC36" s="62"/>
    </row>
    <row r="37" spans="1:81" s="49" customFormat="1" ht="33.75" customHeight="1" x14ac:dyDescent="0.2">
      <c r="A37" s="873"/>
      <c r="B37" s="928"/>
      <c r="C37" s="929"/>
      <c r="D37" s="459"/>
      <c r="E37" s="455"/>
      <c r="F37" s="456"/>
      <c r="G37" s="457"/>
      <c r="H37" s="458"/>
      <c r="I37" s="458"/>
      <c r="J37" s="453"/>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AV37" s="366"/>
      <c r="AW37" s="366"/>
      <c r="AX37" s="366"/>
      <c r="AY37" s="366"/>
      <c r="AZ37" s="366"/>
      <c r="BA37" s="366"/>
      <c r="BB37" s="366"/>
      <c r="BC37" s="366"/>
      <c r="BD37" s="366"/>
      <c r="BE37" s="366"/>
      <c r="BF37" s="366"/>
      <c r="BG37" s="366"/>
      <c r="BH37" s="366"/>
      <c r="BI37" s="366"/>
      <c r="BJ37" s="366"/>
      <c r="BK37" s="366"/>
      <c r="BL37" s="366"/>
      <c r="BM37" s="366"/>
      <c r="BN37" s="366"/>
      <c r="BO37" s="366"/>
      <c r="BP37" s="366"/>
      <c r="BQ37" s="366"/>
      <c r="BR37" s="366"/>
      <c r="BS37" s="366"/>
      <c r="BT37" s="366"/>
      <c r="BU37" s="366"/>
      <c r="BV37" s="366"/>
      <c r="BW37" s="366"/>
      <c r="BX37" s="366"/>
      <c r="BY37" s="367"/>
      <c r="BZ37" s="367"/>
      <c r="CA37" s="367"/>
      <c r="CB37" s="367"/>
      <c r="CC37" s="62"/>
    </row>
    <row r="38" spans="1:81" s="49" customFormat="1" ht="35.25" customHeight="1" x14ac:dyDescent="0.2">
      <c r="A38" s="873"/>
      <c r="B38" s="928"/>
      <c r="C38" s="929"/>
      <c r="D38" s="459"/>
      <c r="E38" s="455"/>
      <c r="F38" s="456"/>
      <c r="G38" s="457"/>
      <c r="H38" s="458"/>
      <c r="I38" s="458"/>
      <c r="J38" s="453"/>
      <c r="K38" s="366"/>
      <c r="L38" s="366"/>
      <c r="M38" s="366"/>
      <c r="N38" s="366"/>
      <c r="O38" s="366"/>
      <c r="P38" s="366"/>
      <c r="Q38" s="366"/>
      <c r="R38" s="366"/>
      <c r="S38" s="366"/>
      <c r="T38" s="366"/>
      <c r="U38" s="366"/>
      <c r="V38" s="366"/>
      <c r="W38" s="366"/>
      <c r="X38" s="366"/>
      <c r="Y38" s="366"/>
      <c r="Z38" s="366"/>
      <c r="AA38" s="366"/>
      <c r="AB38" s="366"/>
      <c r="AC38" s="366"/>
      <c r="AD38" s="366"/>
      <c r="AE38" s="366"/>
      <c r="AF38" s="366"/>
      <c r="AG38" s="366"/>
      <c r="AH38" s="366"/>
      <c r="AI38" s="366"/>
      <c r="AJ38" s="366"/>
      <c r="AK38" s="366"/>
      <c r="AL38" s="366"/>
      <c r="AM38" s="366"/>
      <c r="AN38" s="366"/>
      <c r="AO38" s="366"/>
      <c r="AP38" s="366"/>
      <c r="AQ38" s="366"/>
      <c r="AR38" s="366"/>
      <c r="AS38" s="366"/>
      <c r="AT38" s="366"/>
      <c r="AU38" s="366"/>
      <c r="AV38" s="366"/>
      <c r="AW38" s="366"/>
      <c r="AX38" s="366"/>
      <c r="AY38" s="366"/>
      <c r="AZ38" s="366"/>
      <c r="BA38" s="366"/>
      <c r="BB38" s="366"/>
      <c r="BC38" s="366"/>
      <c r="BD38" s="366"/>
      <c r="BE38" s="366"/>
      <c r="BF38" s="366"/>
      <c r="BG38" s="366"/>
      <c r="BH38" s="366"/>
      <c r="BI38" s="366"/>
      <c r="BJ38" s="366"/>
      <c r="BK38" s="366"/>
      <c r="BL38" s="366"/>
      <c r="BM38" s="366"/>
      <c r="BN38" s="366"/>
      <c r="BO38" s="366"/>
      <c r="BP38" s="366"/>
      <c r="BQ38" s="366"/>
      <c r="BR38" s="366"/>
      <c r="BS38" s="366"/>
      <c r="BT38" s="366"/>
      <c r="BU38" s="366"/>
      <c r="BV38" s="366"/>
      <c r="BW38" s="366"/>
      <c r="BX38" s="366"/>
      <c r="BY38" s="367"/>
      <c r="BZ38" s="367"/>
      <c r="CA38" s="367"/>
      <c r="CB38" s="367"/>
      <c r="CC38" s="62"/>
    </row>
    <row r="39" spans="1:81" s="49" customFormat="1" ht="14.25" customHeight="1" x14ac:dyDescent="0.2">
      <c r="A39" s="873"/>
      <c r="B39" s="928"/>
      <c r="C39" s="929"/>
      <c r="D39" s="459"/>
      <c r="E39" s="455"/>
      <c r="F39" s="456"/>
      <c r="G39" s="457"/>
      <c r="H39" s="458"/>
      <c r="I39" s="458"/>
      <c r="J39" s="453"/>
      <c r="K39" s="366"/>
      <c r="L39" s="366"/>
      <c r="M39" s="366"/>
      <c r="N39" s="366"/>
      <c r="O39" s="366"/>
      <c r="P39" s="366"/>
      <c r="Q39" s="366"/>
      <c r="R39" s="366"/>
      <c r="S39" s="366"/>
      <c r="T39" s="366"/>
      <c r="U39" s="366"/>
      <c r="V39" s="366"/>
      <c r="W39" s="366"/>
      <c r="X39" s="366"/>
      <c r="Y39" s="366"/>
      <c r="Z39" s="366"/>
      <c r="AA39" s="366"/>
      <c r="AB39" s="366"/>
      <c r="AC39" s="366"/>
      <c r="AD39" s="366"/>
      <c r="AE39" s="366"/>
      <c r="AF39" s="366"/>
      <c r="AG39" s="366"/>
      <c r="AH39" s="366"/>
      <c r="AI39" s="366"/>
      <c r="AJ39" s="366"/>
      <c r="AK39" s="366"/>
      <c r="AL39" s="366"/>
      <c r="AM39" s="366"/>
      <c r="AN39" s="366"/>
      <c r="AO39" s="366"/>
      <c r="AP39" s="366"/>
      <c r="AQ39" s="366"/>
      <c r="AR39" s="366"/>
      <c r="AS39" s="366"/>
      <c r="AT39" s="366"/>
      <c r="AU39" s="366"/>
      <c r="AV39" s="366"/>
      <c r="AW39" s="366"/>
      <c r="AX39" s="366"/>
      <c r="AY39" s="366"/>
      <c r="AZ39" s="366"/>
      <c r="BA39" s="366"/>
      <c r="BB39" s="366"/>
      <c r="BC39" s="366"/>
      <c r="BD39" s="366"/>
      <c r="BE39" s="366"/>
      <c r="BF39" s="366"/>
      <c r="BG39" s="366"/>
      <c r="BH39" s="366"/>
      <c r="BI39" s="366"/>
      <c r="BJ39" s="366"/>
      <c r="BK39" s="366"/>
      <c r="BL39" s="366"/>
      <c r="BM39" s="366"/>
      <c r="BN39" s="366"/>
      <c r="BO39" s="366"/>
      <c r="BP39" s="366"/>
      <c r="BQ39" s="366"/>
      <c r="BR39" s="366"/>
      <c r="BS39" s="366"/>
      <c r="BT39" s="366"/>
      <c r="BU39" s="366"/>
      <c r="BV39" s="366"/>
      <c r="BW39" s="366"/>
      <c r="BX39" s="366"/>
      <c r="BY39" s="367"/>
      <c r="BZ39" s="367"/>
      <c r="CA39" s="367"/>
      <c r="CB39" s="367"/>
      <c r="CC39" s="62"/>
    </row>
    <row r="40" spans="1:81" s="49" customFormat="1" ht="14.25" x14ac:dyDescent="0.2">
      <c r="A40" s="873"/>
      <c r="B40" s="928"/>
      <c r="C40" s="929"/>
      <c r="D40" s="459"/>
      <c r="E40" s="455"/>
      <c r="F40" s="456"/>
      <c r="G40" s="457"/>
      <c r="H40" s="458"/>
      <c r="I40" s="458"/>
      <c r="J40" s="453"/>
      <c r="K40" s="366"/>
      <c r="L40" s="366"/>
      <c r="M40" s="366"/>
      <c r="N40" s="366"/>
      <c r="O40" s="366"/>
      <c r="P40" s="366"/>
      <c r="Q40" s="366"/>
      <c r="R40" s="366"/>
      <c r="S40" s="366"/>
      <c r="T40" s="366"/>
      <c r="U40" s="366"/>
      <c r="V40" s="366"/>
      <c r="W40" s="366"/>
      <c r="X40" s="366"/>
      <c r="Y40" s="366"/>
      <c r="Z40" s="366"/>
      <c r="AA40" s="366"/>
      <c r="AB40" s="366"/>
      <c r="AC40" s="366"/>
      <c r="AD40" s="366"/>
      <c r="AE40" s="366"/>
      <c r="AF40" s="366"/>
      <c r="AG40" s="366"/>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7"/>
      <c r="BZ40" s="367"/>
      <c r="CA40" s="367"/>
      <c r="CB40" s="367"/>
      <c r="CC40" s="62"/>
    </row>
    <row r="41" spans="1:81" s="49" customFormat="1" ht="14.25" x14ac:dyDescent="0.2">
      <c r="A41" s="873"/>
      <c r="B41" s="928"/>
      <c r="C41" s="929"/>
      <c r="D41" s="459"/>
      <c r="E41" s="455"/>
      <c r="F41" s="456"/>
      <c r="G41" s="457"/>
      <c r="H41" s="458"/>
      <c r="I41" s="458"/>
      <c r="J41" s="453"/>
      <c r="K41" s="366"/>
      <c r="L41" s="366"/>
      <c r="M41" s="366"/>
      <c r="N41" s="366"/>
      <c r="O41" s="366"/>
      <c r="P41" s="366"/>
      <c r="Q41" s="366"/>
      <c r="R41" s="366"/>
      <c r="S41" s="366"/>
      <c r="T41" s="366"/>
      <c r="U41" s="366"/>
      <c r="V41" s="366"/>
      <c r="W41" s="366"/>
      <c r="X41" s="366"/>
      <c r="Y41" s="366"/>
      <c r="Z41" s="366"/>
      <c r="AA41" s="366"/>
      <c r="AB41" s="366"/>
      <c r="AC41" s="366"/>
      <c r="AD41" s="366"/>
      <c r="AE41" s="366"/>
      <c r="AF41" s="366"/>
      <c r="AG41" s="366"/>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7"/>
      <c r="BZ41" s="367"/>
      <c r="CA41" s="367"/>
      <c r="CB41" s="367"/>
      <c r="CC41" s="62"/>
    </row>
    <row r="42" spans="1:81" s="49" customFormat="1" ht="14.25" x14ac:dyDescent="0.2">
      <c r="A42" s="873"/>
      <c r="B42" s="928"/>
      <c r="C42" s="929"/>
      <c r="D42" s="459"/>
      <c r="E42" s="455"/>
      <c r="F42" s="456"/>
      <c r="G42" s="457"/>
      <c r="H42" s="458"/>
      <c r="I42" s="458"/>
      <c r="J42" s="453"/>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7"/>
      <c r="BZ42" s="367"/>
      <c r="CA42" s="367"/>
      <c r="CB42" s="367"/>
      <c r="CC42" s="62"/>
    </row>
    <row r="43" spans="1:81" s="49" customFormat="1" ht="14.25" x14ac:dyDescent="0.2">
      <c r="A43" s="921"/>
      <c r="B43" s="937"/>
      <c r="C43" s="938"/>
      <c r="D43" s="459"/>
      <c r="E43" s="460"/>
      <c r="F43" s="461"/>
      <c r="G43" s="462"/>
      <c r="H43" s="463"/>
      <c r="I43" s="463"/>
      <c r="J43" s="453"/>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366"/>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7"/>
      <c r="BZ43" s="367"/>
      <c r="CA43" s="367"/>
      <c r="CB43" s="367"/>
      <c r="CC43" s="62"/>
    </row>
    <row r="44" spans="1:81" s="49" customFormat="1" ht="14.25" x14ac:dyDescent="0.2">
      <c r="A44" s="872"/>
      <c r="B44" s="923"/>
      <c r="C44" s="924"/>
      <c r="D44" s="454"/>
      <c r="E44" s="464"/>
      <c r="F44" s="465"/>
      <c r="G44" s="466"/>
      <c r="H44" s="467"/>
      <c r="I44" s="467"/>
      <c r="J44" s="453"/>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7"/>
      <c r="BZ44" s="367"/>
      <c r="CA44" s="367"/>
      <c r="CB44" s="367"/>
      <c r="CC44" s="62"/>
    </row>
    <row r="45" spans="1:81" s="49" customFormat="1" ht="14.25" x14ac:dyDescent="0.2">
      <c r="A45" s="873"/>
      <c r="B45" s="928"/>
      <c r="C45" s="929"/>
      <c r="D45" s="459"/>
      <c r="E45" s="455"/>
      <c r="F45" s="456"/>
      <c r="G45" s="457"/>
      <c r="H45" s="458"/>
      <c r="I45" s="458"/>
      <c r="J45" s="453"/>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6"/>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7"/>
      <c r="BZ45" s="367"/>
      <c r="CA45" s="367"/>
      <c r="CB45" s="367"/>
      <c r="CC45" s="62"/>
    </row>
    <row r="46" spans="1:81" s="49" customFormat="1" ht="25.5" customHeight="1" x14ac:dyDescent="0.2">
      <c r="A46" s="873"/>
      <c r="B46" s="939"/>
      <c r="C46" s="940"/>
      <c r="D46" s="468"/>
      <c r="E46" s="455"/>
      <c r="F46" s="456"/>
      <c r="G46" s="457"/>
      <c r="H46" s="458"/>
      <c r="I46" s="458"/>
      <c r="J46" s="453"/>
      <c r="K46" s="366"/>
      <c r="L46" s="366"/>
      <c r="M46" s="366"/>
      <c r="N46" s="366"/>
      <c r="O46" s="366"/>
      <c r="P46" s="366"/>
      <c r="Q46" s="366"/>
      <c r="R46" s="366"/>
      <c r="S46" s="366"/>
      <c r="T46" s="366"/>
      <c r="U46" s="366"/>
      <c r="V46" s="366"/>
      <c r="W46" s="366"/>
      <c r="X46" s="366"/>
      <c r="Y46" s="366"/>
      <c r="Z46" s="366"/>
      <c r="AA46" s="366"/>
      <c r="AB46" s="366"/>
      <c r="AC46" s="366"/>
      <c r="AD46" s="366"/>
      <c r="AE46" s="366"/>
      <c r="AF46" s="366"/>
      <c r="AG46" s="366"/>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7"/>
      <c r="BZ46" s="367"/>
      <c r="CA46" s="367"/>
      <c r="CB46" s="367"/>
      <c r="CC46" s="62"/>
    </row>
    <row r="47" spans="1:81" s="52" customFormat="1" ht="34.5" customHeight="1" x14ac:dyDescent="0.2">
      <c r="A47" s="872"/>
      <c r="B47" s="923"/>
      <c r="C47" s="924"/>
      <c r="D47" s="454"/>
      <c r="E47" s="464"/>
      <c r="F47" s="465"/>
      <c r="G47" s="466"/>
      <c r="H47" s="467"/>
      <c r="I47" s="467"/>
      <c r="J47" s="453"/>
      <c r="K47" s="366"/>
      <c r="L47" s="366"/>
      <c r="M47" s="366"/>
      <c r="N47" s="366"/>
      <c r="O47" s="366"/>
      <c r="P47" s="366"/>
      <c r="Q47" s="366"/>
      <c r="R47" s="366"/>
      <c r="S47" s="366"/>
      <c r="T47" s="366"/>
      <c r="U47" s="366"/>
      <c r="V47" s="366"/>
      <c r="W47" s="366"/>
      <c r="X47" s="366"/>
      <c r="Y47" s="366"/>
      <c r="Z47" s="366"/>
      <c r="AA47" s="366"/>
      <c r="AB47" s="366"/>
      <c r="AC47" s="366"/>
      <c r="AD47" s="366"/>
      <c r="AE47" s="366"/>
      <c r="AF47" s="366"/>
      <c r="AG47" s="366"/>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7"/>
      <c r="BZ47" s="367"/>
      <c r="CA47" s="367"/>
      <c r="CB47" s="367"/>
    </row>
    <row r="48" spans="1:81" s="1" customFormat="1" ht="19.5" customHeight="1" x14ac:dyDescent="0.2">
      <c r="A48" s="873"/>
      <c r="B48" s="928"/>
      <c r="C48" s="929"/>
      <c r="D48" s="459"/>
      <c r="E48" s="455"/>
      <c r="F48" s="456"/>
      <c r="G48" s="457"/>
      <c r="H48" s="458"/>
      <c r="I48" s="458"/>
      <c r="J48" s="453"/>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7"/>
      <c r="BZ48" s="367"/>
      <c r="CA48" s="367"/>
      <c r="CB48" s="367"/>
    </row>
    <row r="49" spans="1:80" s="1" customFormat="1" ht="27.75" customHeight="1" x14ac:dyDescent="0.2">
      <c r="A49" s="921"/>
      <c r="B49" s="937"/>
      <c r="C49" s="938"/>
      <c r="D49" s="468"/>
      <c r="E49" s="469"/>
      <c r="F49" s="470"/>
      <c r="G49" s="471"/>
      <c r="H49" s="472"/>
      <c r="I49" s="472"/>
      <c r="J49" s="453"/>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7"/>
      <c r="BZ49" s="367"/>
      <c r="CA49" s="367"/>
      <c r="CB49" s="367"/>
    </row>
    <row r="50" spans="1:80" s="1" customFormat="1" ht="15.75" customHeight="1" x14ac:dyDescent="0.2">
      <c r="A50" s="738"/>
      <c r="B50" s="950"/>
      <c r="C50" s="951"/>
      <c r="D50" s="474"/>
      <c r="E50" s="475"/>
      <c r="F50" s="476"/>
      <c r="G50" s="477"/>
      <c r="H50" s="478"/>
      <c r="I50" s="478"/>
      <c r="J50" s="453"/>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6"/>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7"/>
      <c r="BZ50" s="367"/>
      <c r="CA50" s="367"/>
      <c r="CB50" s="367"/>
    </row>
    <row r="51" spans="1:80" s="1" customFormat="1" ht="15.75" customHeight="1" x14ac:dyDescent="0.2">
      <c r="A51" s="479"/>
      <c r="B51" s="480"/>
      <c r="C51" s="480"/>
      <c r="D51" s="480"/>
      <c r="E51" s="480"/>
      <c r="F51" s="480"/>
      <c r="G51" s="480"/>
      <c r="H51" s="443"/>
      <c r="I51" s="443"/>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6"/>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7"/>
      <c r="BZ51" s="367"/>
      <c r="CA51" s="367"/>
      <c r="CB51" s="367"/>
    </row>
    <row r="52" spans="1:80" s="1" customFormat="1" ht="15.75" customHeight="1" x14ac:dyDescent="0.2">
      <c r="A52" s="872"/>
      <c r="B52" s="875"/>
      <c r="C52" s="876"/>
      <c r="D52" s="876"/>
      <c r="E52" s="880"/>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c r="AH52" s="881"/>
      <c r="AI52" s="881"/>
      <c r="AJ52" s="881"/>
      <c r="AK52" s="881"/>
      <c r="AL52" s="881"/>
      <c r="AM52" s="881"/>
      <c r="AN52" s="881"/>
      <c r="AO52" s="881"/>
      <c r="AP52" s="882"/>
      <c r="AQ52" s="895"/>
      <c r="AR52" s="888"/>
      <c r="AS52" s="894"/>
      <c r="AT52" s="889"/>
      <c r="AU52" s="883"/>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7"/>
      <c r="BZ52" s="367"/>
      <c r="CA52" s="367"/>
      <c r="CB52" s="367"/>
    </row>
    <row r="53" spans="1:80" s="1" customFormat="1" ht="15.75" customHeight="1" x14ac:dyDescent="0.2">
      <c r="A53" s="873"/>
      <c r="B53" s="878"/>
      <c r="C53" s="879"/>
      <c r="D53" s="879"/>
      <c r="E53" s="886"/>
      <c r="F53" s="887"/>
      <c r="G53" s="886"/>
      <c r="H53" s="887"/>
      <c r="I53" s="886"/>
      <c r="J53" s="887"/>
      <c r="K53" s="886"/>
      <c r="L53" s="887"/>
      <c r="M53" s="886"/>
      <c r="N53" s="887"/>
      <c r="O53" s="886"/>
      <c r="P53" s="887"/>
      <c r="Q53" s="886"/>
      <c r="R53" s="887"/>
      <c r="S53" s="886"/>
      <c r="T53" s="887"/>
      <c r="U53" s="886"/>
      <c r="V53" s="887"/>
      <c r="W53" s="886"/>
      <c r="X53" s="887"/>
      <c r="Y53" s="886"/>
      <c r="Z53" s="887"/>
      <c r="AA53" s="886"/>
      <c r="AB53" s="922"/>
      <c r="AC53" s="886"/>
      <c r="AD53" s="887"/>
      <c r="AE53" s="886"/>
      <c r="AF53" s="887"/>
      <c r="AG53" s="886"/>
      <c r="AH53" s="887"/>
      <c r="AI53" s="886"/>
      <c r="AJ53" s="887"/>
      <c r="AK53" s="886"/>
      <c r="AL53" s="887"/>
      <c r="AM53" s="886"/>
      <c r="AN53" s="887"/>
      <c r="AO53" s="894"/>
      <c r="AP53" s="889"/>
      <c r="AQ53" s="896"/>
      <c r="AR53" s="903"/>
      <c r="AS53" s="905"/>
      <c r="AT53" s="905"/>
      <c r="AU53" s="884"/>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7"/>
      <c r="BZ53" s="367"/>
      <c r="CA53" s="367"/>
      <c r="CB53" s="367"/>
    </row>
    <row r="54" spans="1:80" s="1" customFormat="1" ht="15.75" customHeight="1" x14ac:dyDescent="0.2">
      <c r="A54" s="952"/>
      <c r="B54" s="736"/>
      <c r="C54" s="736"/>
      <c r="D54" s="481"/>
      <c r="E54" s="728"/>
      <c r="F54" s="483"/>
      <c r="G54" s="728"/>
      <c r="H54" s="483"/>
      <c r="I54" s="728"/>
      <c r="J54" s="483"/>
      <c r="K54" s="728"/>
      <c r="L54" s="483"/>
      <c r="M54" s="378"/>
      <c r="N54" s="729"/>
      <c r="O54" s="728"/>
      <c r="P54" s="483"/>
      <c r="Q54" s="378"/>
      <c r="R54" s="729"/>
      <c r="S54" s="378"/>
      <c r="T54" s="729"/>
      <c r="U54" s="728"/>
      <c r="V54" s="729"/>
      <c r="W54" s="728"/>
      <c r="X54" s="483"/>
      <c r="Y54" s="378"/>
      <c r="Z54" s="729"/>
      <c r="AA54" s="728"/>
      <c r="AB54" s="484"/>
      <c r="AC54" s="728"/>
      <c r="AD54" s="483"/>
      <c r="AE54" s="728"/>
      <c r="AF54" s="483"/>
      <c r="AG54" s="728"/>
      <c r="AH54" s="483"/>
      <c r="AI54" s="378"/>
      <c r="AJ54" s="729"/>
      <c r="AK54" s="728"/>
      <c r="AL54" s="483"/>
      <c r="AM54" s="378"/>
      <c r="AN54" s="729"/>
      <c r="AO54" s="485"/>
      <c r="AP54" s="729"/>
      <c r="AQ54" s="897"/>
      <c r="AR54" s="904"/>
      <c r="AS54" s="906"/>
      <c r="AT54" s="906"/>
      <c r="AU54" s="885"/>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7"/>
      <c r="BZ54" s="367"/>
      <c r="CA54" s="367"/>
      <c r="CB54" s="367"/>
    </row>
    <row r="55" spans="1:80" s="1" customFormat="1" ht="15.75" customHeight="1" x14ac:dyDescent="0.2">
      <c r="A55" s="438"/>
      <c r="B55" s="486"/>
      <c r="C55" s="486"/>
      <c r="D55" s="487"/>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7"/>
      <c r="BZ55" s="367"/>
      <c r="CA55" s="367"/>
      <c r="CB55" s="367"/>
    </row>
    <row r="56" spans="1:80" s="1" customFormat="1" ht="39.75" customHeight="1" x14ac:dyDescent="0.2">
      <c r="A56" s="438"/>
      <c r="B56" s="492"/>
      <c r="C56" s="492"/>
      <c r="D56" s="493"/>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7"/>
      <c r="BZ56" s="367"/>
      <c r="CA56" s="367"/>
      <c r="CB56" s="367"/>
    </row>
    <row r="57" spans="1:80" s="1" customFormat="1" ht="19.5" customHeight="1" x14ac:dyDescent="0.2">
      <c r="A57" s="438"/>
      <c r="B57" s="492"/>
      <c r="C57" s="492"/>
      <c r="D57" s="493"/>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7"/>
      <c r="BZ57" s="367"/>
      <c r="CA57" s="367"/>
      <c r="CB57" s="367"/>
    </row>
    <row r="58" spans="1:80" s="1" customFormat="1" ht="15" customHeight="1" x14ac:dyDescent="0.2">
      <c r="A58" s="438"/>
      <c r="B58" s="492"/>
      <c r="C58" s="492"/>
      <c r="D58" s="493"/>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7"/>
      <c r="BZ58" s="367"/>
      <c r="CA58" s="367"/>
      <c r="CB58" s="367"/>
    </row>
    <row r="59" spans="1:80" s="1" customFormat="1" ht="15" customHeight="1" x14ac:dyDescent="0.2">
      <c r="A59" s="495"/>
      <c r="B59" s="496"/>
      <c r="C59" s="496"/>
      <c r="D59" s="497"/>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7"/>
      <c r="BZ59" s="367"/>
      <c r="CA59" s="367"/>
      <c r="CB59" s="367"/>
    </row>
    <row r="60" spans="1:80" s="1" customFormat="1" ht="15" customHeight="1" x14ac:dyDescent="0.2">
      <c r="A60" s="505"/>
      <c r="B60" s="506"/>
      <c r="C60" s="507"/>
      <c r="D60" s="507"/>
      <c r="E60" s="508"/>
      <c r="F60" s="509"/>
      <c r="G60" s="508"/>
      <c r="H60" s="510"/>
      <c r="I60" s="508"/>
      <c r="J60" s="510"/>
      <c r="K60" s="508"/>
      <c r="L60" s="510"/>
      <c r="M60" s="508"/>
      <c r="N60" s="510"/>
      <c r="O60" s="508"/>
      <c r="P60" s="510"/>
      <c r="Q60" s="508"/>
      <c r="R60" s="510"/>
      <c r="S60" s="508"/>
      <c r="T60" s="510"/>
      <c r="U60" s="508"/>
      <c r="V60" s="510"/>
      <c r="W60" s="508"/>
      <c r="X60" s="510"/>
      <c r="Y60" s="511"/>
      <c r="Z60" s="510"/>
      <c r="AA60" s="512"/>
      <c r="AB60" s="513"/>
      <c r="AC60" s="511"/>
      <c r="AD60" s="510"/>
      <c r="AE60" s="511"/>
      <c r="AF60" s="510"/>
      <c r="AG60" s="511"/>
      <c r="AH60" s="510"/>
      <c r="AI60" s="511"/>
      <c r="AJ60" s="510"/>
      <c r="AK60" s="511"/>
      <c r="AL60" s="510"/>
      <c r="AM60" s="511"/>
      <c r="AN60" s="510"/>
      <c r="AO60" s="512"/>
      <c r="AP60" s="513"/>
      <c r="AQ60" s="514"/>
      <c r="AR60" s="514"/>
      <c r="AS60" s="514"/>
      <c r="AT60" s="514"/>
      <c r="AU60" s="514"/>
      <c r="AV60" s="453"/>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7"/>
      <c r="BZ60" s="367"/>
      <c r="CA60" s="367"/>
      <c r="CB60" s="367"/>
    </row>
    <row r="61" spans="1:80" s="1" customFormat="1" ht="15" customHeight="1" x14ac:dyDescent="0.2">
      <c r="A61" s="515"/>
      <c r="B61" s="374"/>
      <c r="C61" s="480"/>
      <c r="D61" s="480"/>
      <c r="E61" s="480"/>
      <c r="F61" s="480"/>
      <c r="G61" s="480"/>
      <c r="H61" s="480"/>
      <c r="I61" s="480"/>
      <c r="J61" s="480"/>
      <c r="K61" s="480"/>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7"/>
      <c r="BZ61" s="367"/>
      <c r="CA61" s="367"/>
      <c r="CB61" s="367"/>
    </row>
    <row r="62" spans="1:80" s="1" customFormat="1" ht="15" customHeight="1" x14ac:dyDescent="0.2">
      <c r="A62" s="736"/>
      <c r="B62" s="445"/>
      <c r="C62" s="516"/>
      <c r="D62" s="516"/>
      <c r="E62" s="516"/>
      <c r="F62" s="516"/>
      <c r="G62" s="516"/>
      <c r="H62" s="516"/>
      <c r="I62" s="516"/>
      <c r="J62" s="516"/>
      <c r="K62" s="51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7"/>
      <c r="BZ62" s="367"/>
      <c r="CA62" s="367"/>
      <c r="CB62" s="367"/>
    </row>
    <row r="63" spans="1:80" s="1" customFormat="1" ht="41.25" customHeight="1" x14ac:dyDescent="0.2">
      <c r="A63" s="517"/>
      <c r="B63" s="518"/>
      <c r="C63" s="519"/>
      <c r="D63" s="516"/>
      <c r="E63" s="516"/>
      <c r="F63" s="516"/>
      <c r="G63" s="516"/>
      <c r="H63" s="516"/>
      <c r="I63" s="516"/>
      <c r="J63" s="516"/>
      <c r="K63" s="516"/>
      <c r="L63" s="366"/>
      <c r="M63" s="366"/>
      <c r="N63" s="366"/>
      <c r="O63" s="366"/>
      <c r="P63" s="366"/>
      <c r="Q63" s="366"/>
      <c r="R63" s="366"/>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7"/>
      <c r="BZ63" s="367"/>
      <c r="CA63" s="367"/>
      <c r="CB63" s="367"/>
    </row>
    <row r="64" spans="1:80" s="1" customFormat="1" ht="15" customHeight="1" x14ac:dyDescent="0.2">
      <c r="A64" s="438"/>
      <c r="B64" s="408"/>
      <c r="C64" s="519"/>
      <c r="D64" s="516"/>
      <c r="E64" s="516"/>
      <c r="F64" s="516"/>
      <c r="G64" s="516"/>
      <c r="H64" s="516"/>
      <c r="I64" s="516"/>
      <c r="J64" s="516"/>
      <c r="K64" s="516"/>
      <c r="L64" s="366"/>
      <c r="M64" s="366"/>
      <c r="N64" s="366"/>
      <c r="O64" s="366"/>
      <c r="P64" s="366"/>
      <c r="Q64" s="366"/>
      <c r="R64" s="366"/>
      <c r="S64" s="366"/>
      <c r="T64" s="366"/>
      <c r="U64" s="366"/>
      <c r="V64" s="366"/>
      <c r="W64" s="366"/>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7"/>
      <c r="BZ64" s="367"/>
      <c r="CA64" s="367"/>
      <c r="CB64" s="367"/>
    </row>
    <row r="65" spans="1:81" s="1" customFormat="1" ht="15" customHeight="1" x14ac:dyDescent="0.2">
      <c r="A65" s="438"/>
      <c r="B65" s="408"/>
      <c r="C65" s="519"/>
      <c r="D65" s="516"/>
      <c r="E65" s="516"/>
      <c r="F65" s="516"/>
      <c r="G65" s="516"/>
      <c r="H65" s="516"/>
      <c r="I65" s="516"/>
      <c r="J65" s="516"/>
      <c r="K65" s="51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7"/>
      <c r="BZ65" s="367"/>
      <c r="CA65" s="367"/>
      <c r="CB65" s="367"/>
    </row>
    <row r="66" spans="1:81" s="1" customFormat="1" ht="15" customHeight="1" x14ac:dyDescent="0.2">
      <c r="A66" s="495"/>
      <c r="B66" s="425"/>
      <c r="C66" s="519"/>
      <c r="D66" s="516"/>
      <c r="E66" s="516"/>
      <c r="F66" s="516"/>
      <c r="G66" s="516"/>
      <c r="H66" s="516"/>
      <c r="I66" s="516"/>
      <c r="J66" s="516"/>
      <c r="K66" s="51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7"/>
      <c r="BZ66" s="367"/>
      <c r="CA66" s="367"/>
      <c r="CB66" s="367"/>
    </row>
    <row r="67" spans="1:81" s="1" customFormat="1" ht="15" customHeight="1" x14ac:dyDescent="0.2">
      <c r="A67" s="505"/>
      <c r="B67" s="520"/>
      <c r="C67" s="519"/>
      <c r="D67" s="516"/>
      <c r="E67" s="516"/>
      <c r="F67" s="516"/>
      <c r="G67" s="516"/>
      <c r="H67" s="516"/>
      <c r="I67" s="516"/>
      <c r="J67" s="516"/>
      <c r="K67" s="516"/>
      <c r="L67" s="366"/>
      <c r="M67" s="366"/>
      <c r="N67" s="366"/>
      <c r="O67" s="366"/>
      <c r="P67" s="366"/>
      <c r="Q67" s="366"/>
      <c r="R67" s="366"/>
      <c r="S67" s="366"/>
      <c r="T67" s="366"/>
      <c r="U67" s="366"/>
      <c r="V67" s="366"/>
      <c r="W67" s="366"/>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7"/>
      <c r="BZ67" s="367"/>
      <c r="CA67" s="367"/>
      <c r="CB67" s="367"/>
    </row>
    <row r="68" spans="1:81" s="1" customFormat="1" ht="15" customHeight="1" x14ac:dyDescent="0.2">
      <c r="A68" s="515"/>
      <c r="B68" s="515"/>
      <c r="C68" s="516"/>
      <c r="D68" s="516"/>
      <c r="E68" s="516"/>
      <c r="F68" s="516"/>
      <c r="G68" s="516"/>
      <c r="H68" s="516"/>
      <c r="I68" s="516"/>
      <c r="J68" s="516"/>
      <c r="K68" s="516"/>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7"/>
      <c r="BZ68" s="367"/>
      <c r="CA68" s="367"/>
      <c r="CB68" s="367"/>
    </row>
    <row r="69" spans="1:81" s="1" customFormat="1" ht="15" customHeight="1" x14ac:dyDescent="0.2">
      <c r="A69" s="736"/>
      <c r="B69" s="445"/>
      <c r="C69" s="516"/>
      <c r="D69" s="516"/>
      <c r="E69" s="516"/>
      <c r="F69" s="516"/>
      <c r="G69" s="516"/>
      <c r="H69" s="516"/>
      <c r="I69" s="516"/>
      <c r="J69" s="516"/>
      <c r="K69" s="516"/>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7"/>
      <c r="BZ69" s="367"/>
      <c r="CA69" s="367"/>
      <c r="CB69" s="367"/>
    </row>
    <row r="70" spans="1:81" s="49" customFormat="1" ht="45" customHeight="1" x14ac:dyDescent="0.2">
      <c r="A70" s="517"/>
      <c r="B70" s="518"/>
      <c r="C70" s="519"/>
      <c r="D70" s="516"/>
      <c r="E70" s="516"/>
      <c r="F70" s="516"/>
      <c r="G70" s="516"/>
      <c r="H70" s="516"/>
      <c r="I70" s="516"/>
      <c r="J70" s="516"/>
      <c r="K70" s="516"/>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P70" s="366"/>
      <c r="BQ70" s="366"/>
      <c r="BR70" s="366"/>
      <c r="BS70" s="366"/>
      <c r="BT70" s="366"/>
      <c r="BU70" s="366"/>
      <c r="BV70" s="366"/>
      <c r="BW70" s="366"/>
      <c r="BX70" s="366"/>
      <c r="BY70" s="367"/>
      <c r="BZ70" s="367"/>
      <c r="CA70" s="367"/>
      <c r="CB70" s="367"/>
      <c r="CC70" s="62"/>
    </row>
    <row r="71" spans="1:81" s="49" customFormat="1" ht="39.75" customHeight="1" x14ac:dyDescent="0.2">
      <c r="A71" s="438"/>
      <c r="B71" s="408"/>
      <c r="C71" s="519"/>
      <c r="D71" s="516"/>
      <c r="E71" s="516"/>
      <c r="F71" s="516"/>
      <c r="G71" s="516"/>
      <c r="H71" s="516"/>
      <c r="I71" s="516"/>
      <c r="J71" s="516"/>
      <c r="K71" s="51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66"/>
      <c r="BN71" s="366"/>
      <c r="BO71" s="366"/>
      <c r="BP71" s="366"/>
      <c r="BQ71" s="366"/>
      <c r="BR71" s="366"/>
      <c r="BS71" s="366"/>
      <c r="BT71" s="366"/>
      <c r="BU71" s="366"/>
      <c r="BV71" s="366"/>
      <c r="BW71" s="366"/>
      <c r="BX71" s="366"/>
      <c r="BY71" s="367"/>
      <c r="BZ71" s="367"/>
      <c r="CA71" s="367"/>
      <c r="CB71" s="367"/>
      <c r="CC71" s="62"/>
    </row>
    <row r="72" spans="1:81" s="49" customFormat="1" ht="17.25" customHeight="1" x14ac:dyDescent="0.2">
      <c r="A72" s="438"/>
      <c r="B72" s="408"/>
      <c r="C72" s="519"/>
      <c r="D72" s="516"/>
      <c r="E72" s="516"/>
      <c r="F72" s="516"/>
      <c r="G72" s="516"/>
      <c r="H72" s="516"/>
      <c r="I72" s="516"/>
      <c r="J72" s="516"/>
      <c r="K72" s="51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7"/>
      <c r="BZ72" s="367"/>
      <c r="CA72" s="367"/>
      <c r="CB72" s="367"/>
      <c r="CC72" s="62"/>
    </row>
    <row r="73" spans="1:81" s="49" customFormat="1" ht="15" customHeight="1" x14ac:dyDescent="0.2">
      <c r="A73" s="495"/>
      <c r="B73" s="425"/>
      <c r="C73" s="519"/>
      <c r="D73" s="516"/>
      <c r="E73" s="516"/>
      <c r="F73" s="516"/>
      <c r="G73" s="516"/>
      <c r="H73" s="516"/>
      <c r="I73" s="516"/>
      <c r="J73" s="516"/>
      <c r="K73" s="516"/>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c r="BM73" s="366"/>
      <c r="BN73" s="366"/>
      <c r="BO73" s="366"/>
      <c r="BP73" s="366"/>
      <c r="BQ73" s="366"/>
      <c r="BR73" s="366"/>
      <c r="BS73" s="366"/>
      <c r="BT73" s="366"/>
      <c r="BU73" s="366"/>
      <c r="BV73" s="366"/>
      <c r="BW73" s="366"/>
      <c r="BX73" s="366"/>
      <c r="BY73" s="367"/>
      <c r="BZ73" s="367"/>
      <c r="CA73" s="367"/>
      <c r="CB73" s="367"/>
      <c r="CC73" s="62"/>
    </row>
    <row r="74" spans="1:81" s="49" customFormat="1" ht="15" customHeight="1" x14ac:dyDescent="0.2">
      <c r="A74" s="505"/>
      <c r="B74" s="520"/>
      <c r="C74" s="519"/>
      <c r="D74" s="516"/>
      <c r="E74" s="516"/>
      <c r="F74" s="516"/>
      <c r="G74" s="516"/>
      <c r="H74" s="516"/>
      <c r="I74" s="516"/>
      <c r="J74" s="516"/>
      <c r="K74" s="516"/>
      <c r="L74" s="366"/>
      <c r="M74" s="366"/>
      <c r="N74" s="366"/>
      <c r="O74" s="366"/>
      <c r="P74" s="366"/>
      <c r="Q74" s="366"/>
      <c r="R74" s="366"/>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c r="AZ74" s="366"/>
      <c r="BA74" s="366"/>
      <c r="BB74" s="366"/>
      <c r="BC74" s="366"/>
      <c r="BD74" s="366"/>
      <c r="BE74" s="366"/>
      <c r="BF74" s="366"/>
      <c r="BG74" s="366"/>
      <c r="BH74" s="366"/>
      <c r="BI74" s="366"/>
      <c r="BJ74" s="366"/>
      <c r="BK74" s="366"/>
      <c r="BL74" s="366"/>
      <c r="BM74" s="366"/>
      <c r="BN74" s="366"/>
      <c r="BO74" s="366"/>
      <c r="BP74" s="366"/>
      <c r="BQ74" s="366"/>
      <c r="BR74" s="366"/>
      <c r="BS74" s="366"/>
      <c r="BT74" s="366"/>
      <c r="BU74" s="366"/>
      <c r="BV74" s="366"/>
      <c r="BW74" s="366"/>
      <c r="BX74" s="366"/>
      <c r="BY74" s="367"/>
      <c r="BZ74" s="367"/>
      <c r="CA74" s="367"/>
      <c r="CB74" s="367"/>
      <c r="CC74" s="62"/>
    </row>
    <row r="75" spans="1:81" s="49" customFormat="1" ht="14.25" x14ac:dyDescent="0.2">
      <c r="A75" s="521"/>
      <c r="B75" s="522"/>
      <c r="C75" s="523"/>
      <c r="D75" s="443"/>
      <c r="E75" s="366"/>
      <c r="F75" s="366"/>
      <c r="G75" s="366"/>
      <c r="H75" s="366"/>
      <c r="I75" s="366"/>
      <c r="J75" s="366"/>
      <c r="K75" s="366"/>
      <c r="L75" s="366"/>
      <c r="M75" s="366"/>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66"/>
      <c r="AZ75" s="366"/>
      <c r="BA75" s="366"/>
      <c r="BB75" s="366"/>
      <c r="BC75" s="366"/>
      <c r="BD75" s="366"/>
      <c r="BE75" s="366"/>
      <c r="BF75" s="366"/>
      <c r="BG75" s="366"/>
      <c r="BH75" s="366"/>
      <c r="BI75" s="366"/>
      <c r="BJ75" s="366"/>
      <c r="BK75" s="366"/>
      <c r="BL75" s="366"/>
      <c r="BM75" s="366"/>
      <c r="BN75" s="366"/>
      <c r="BO75" s="366"/>
      <c r="BP75" s="366"/>
      <c r="BQ75" s="366"/>
      <c r="BR75" s="366"/>
      <c r="BS75" s="366"/>
      <c r="BT75" s="366"/>
      <c r="BU75" s="366"/>
      <c r="BV75" s="366"/>
      <c r="BW75" s="366"/>
      <c r="BX75" s="366"/>
      <c r="BY75" s="367"/>
      <c r="BZ75" s="367"/>
      <c r="CA75" s="367"/>
      <c r="CB75" s="367"/>
      <c r="CC75" s="62"/>
    </row>
    <row r="76" spans="1:81" s="49" customFormat="1" ht="15" customHeight="1" x14ac:dyDescent="0.2">
      <c r="A76" s="731"/>
      <c r="B76" s="525"/>
      <c r="C76" s="526"/>
      <c r="D76" s="526"/>
      <c r="E76" s="526"/>
      <c r="F76" s="366"/>
      <c r="G76" s="366"/>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c r="BL76" s="366"/>
      <c r="BM76" s="366"/>
      <c r="BN76" s="366"/>
      <c r="BO76" s="366"/>
      <c r="BP76" s="366"/>
      <c r="BQ76" s="366"/>
      <c r="BR76" s="366"/>
      <c r="BS76" s="366"/>
      <c r="BT76" s="366"/>
      <c r="BU76" s="366"/>
      <c r="BV76" s="366"/>
      <c r="BW76" s="366"/>
      <c r="BX76" s="366"/>
      <c r="BY76" s="367"/>
      <c r="BZ76" s="367"/>
      <c r="CA76" s="367"/>
      <c r="CB76" s="367"/>
      <c r="CC76" s="62"/>
    </row>
    <row r="77" spans="1:81" s="49" customFormat="1" ht="15" customHeight="1" x14ac:dyDescent="0.2">
      <c r="A77" s="527"/>
      <c r="B77" s="518"/>
      <c r="C77" s="518"/>
      <c r="D77" s="518"/>
      <c r="E77" s="518"/>
      <c r="F77" s="367"/>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c r="AZ77" s="366"/>
      <c r="BA77" s="366"/>
      <c r="BB77" s="366"/>
      <c r="BC77" s="366"/>
      <c r="BD77" s="366"/>
      <c r="BE77" s="366"/>
      <c r="BF77" s="366"/>
      <c r="BG77" s="366"/>
      <c r="BH77" s="366"/>
      <c r="BI77" s="366"/>
      <c r="BJ77" s="366"/>
      <c r="BK77" s="366"/>
      <c r="BL77" s="366"/>
      <c r="BM77" s="366"/>
      <c r="BN77" s="366"/>
      <c r="BO77" s="366"/>
      <c r="BP77" s="366"/>
      <c r="BQ77" s="366"/>
      <c r="BR77" s="366"/>
      <c r="BS77" s="366"/>
      <c r="BT77" s="366"/>
      <c r="BU77" s="366"/>
      <c r="BV77" s="366"/>
      <c r="BW77" s="366"/>
      <c r="BX77" s="366"/>
      <c r="BY77" s="367"/>
      <c r="BZ77" s="367"/>
      <c r="CA77" s="367"/>
      <c r="CB77" s="367"/>
      <c r="CC77" s="62"/>
    </row>
    <row r="78" spans="1:81" s="49" customFormat="1" ht="15" customHeight="1" x14ac:dyDescent="0.2">
      <c r="A78" s="528"/>
      <c r="B78" s="408"/>
      <c r="C78" s="408"/>
      <c r="D78" s="408"/>
      <c r="E78" s="408"/>
      <c r="F78" s="367"/>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6"/>
      <c r="BK78" s="366"/>
      <c r="BL78" s="366"/>
      <c r="BM78" s="366"/>
      <c r="BN78" s="366"/>
      <c r="BO78" s="366"/>
      <c r="BP78" s="366"/>
      <c r="BQ78" s="366"/>
      <c r="BR78" s="366"/>
      <c r="BS78" s="366"/>
      <c r="BT78" s="366"/>
      <c r="BU78" s="366"/>
      <c r="BV78" s="366"/>
      <c r="BW78" s="366"/>
      <c r="BX78" s="366"/>
      <c r="BY78" s="367"/>
      <c r="BZ78" s="367"/>
      <c r="CA78" s="367"/>
      <c r="CB78" s="367"/>
      <c r="CC78" s="62"/>
    </row>
    <row r="79" spans="1:81" s="49" customFormat="1" ht="15" customHeight="1" x14ac:dyDescent="0.2">
      <c r="A79" s="528"/>
      <c r="B79" s="408"/>
      <c r="C79" s="408"/>
      <c r="D79" s="408"/>
      <c r="E79" s="408"/>
      <c r="F79" s="367"/>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AV79" s="366"/>
      <c r="AW79" s="366"/>
      <c r="AX79" s="366"/>
      <c r="AY79" s="366"/>
      <c r="AZ79" s="366"/>
      <c r="BA79" s="366"/>
      <c r="BB79" s="366"/>
      <c r="BC79" s="366"/>
      <c r="BD79" s="366"/>
      <c r="BE79" s="366"/>
      <c r="BF79" s="366"/>
      <c r="BG79" s="366"/>
      <c r="BH79" s="366"/>
      <c r="BI79" s="366"/>
      <c r="BJ79" s="366"/>
      <c r="BK79" s="366"/>
      <c r="BL79" s="366"/>
      <c r="BM79" s="366"/>
      <c r="BN79" s="366"/>
      <c r="BO79" s="366"/>
      <c r="BP79" s="366"/>
      <c r="BQ79" s="366"/>
      <c r="BR79" s="366"/>
      <c r="BS79" s="366"/>
      <c r="BT79" s="366"/>
      <c r="BU79" s="366"/>
      <c r="BV79" s="366"/>
      <c r="BW79" s="366"/>
      <c r="BX79" s="366"/>
      <c r="BY79" s="367"/>
      <c r="BZ79" s="367"/>
      <c r="CA79" s="367"/>
      <c r="CB79" s="367"/>
      <c r="CC79" s="62"/>
    </row>
    <row r="80" spans="1:81" s="49" customFormat="1" ht="15" customHeight="1" x14ac:dyDescent="0.2">
      <c r="A80" s="528"/>
      <c r="B80" s="408"/>
      <c r="C80" s="408"/>
      <c r="D80" s="408"/>
      <c r="E80" s="408"/>
      <c r="F80" s="367"/>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6"/>
      <c r="AI80" s="366"/>
      <c r="AJ80" s="366"/>
      <c r="AK80" s="366"/>
      <c r="AL80" s="366"/>
      <c r="AM80" s="366"/>
      <c r="AN80" s="366"/>
      <c r="AO80" s="366"/>
      <c r="AP80" s="366"/>
      <c r="AQ80" s="366"/>
      <c r="AR80" s="366"/>
      <c r="AS80" s="366"/>
      <c r="AT80" s="366"/>
      <c r="AU80" s="366"/>
      <c r="AV80" s="366"/>
      <c r="AW80" s="366"/>
      <c r="AX80" s="366"/>
      <c r="AY80" s="366"/>
      <c r="AZ80" s="366"/>
      <c r="BA80" s="366"/>
      <c r="BB80" s="366"/>
      <c r="BC80" s="366"/>
      <c r="BD80" s="366"/>
      <c r="BE80" s="366"/>
      <c r="BF80" s="366"/>
      <c r="BG80" s="366"/>
      <c r="BH80" s="366"/>
      <c r="BI80" s="366"/>
      <c r="BJ80" s="366"/>
      <c r="BK80" s="366"/>
      <c r="BL80" s="366"/>
      <c r="BM80" s="366"/>
      <c r="BN80" s="366"/>
      <c r="BO80" s="366"/>
      <c r="BP80" s="366"/>
      <c r="BQ80" s="366"/>
      <c r="BR80" s="366"/>
      <c r="BS80" s="366"/>
      <c r="BT80" s="366"/>
      <c r="BU80" s="366"/>
      <c r="BV80" s="366"/>
      <c r="BW80" s="366"/>
      <c r="BX80" s="366"/>
      <c r="BY80" s="367"/>
      <c r="BZ80" s="367"/>
      <c r="CA80" s="367"/>
      <c r="CB80" s="367"/>
      <c r="CC80" s="62"/>
    </row>
    <row r="81" spans="1:81" s="49" customFormat="1" ht="15" customHeight="1" x14ac:dyDescent="0.2">
      <c r="A81" s="528"/>
      <c r="B81" s="408"/>
      <c r="C81" s="408"/>
      <c r="D81" s="408"/>
      <c r="E81" s="408"/>
      <c r="F81" s="367"/>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c r="AH81" s="366"/>
      <c r="AI81" s="366"/>
      <c r="AJ81" s="366"/>
      <c r="AK81" s="366"/>
      <c r="AL81" s="366"/>
      <c r="AM81" s="366"/>
      <c r="AN81" s="366"/>
      <c r="AO81" s="366"/>
      <c r="AP81" s="366"/>
      <c r="AQ81" s="366"/>
      <c r="AR81" s="366"/>
      <c r="AS81" s="366"/>
      <c r="AT81" s="366"/>
      <c r="AU81" s="366"/>
      <c r="AV81" s="366"/>
      <c r="AW81" s="366"/>
      <c r="AX81" s="366"/>
      <c r="AY81" s="366"/>
      <c r="AZ81" s="366"/>
      <c r="BA81" s="366"/>
      <c r="BB81" s="366"/>
      <c r="BC81" s="366"/>
      <c r="BD81" s="366"/>
      <c r="BE81" s="366"/>
      <c r="BF81" s="366"/>
      <c r="BG81" s="366"/>
      <c r="BH81" s="366"/>
      <c r="BI81" s="366"/>
      <c r="BJ81" s="366"/>
      <c r="BK81" s="366"/>
      <c r="BL81" s="366"/>
      <c r="BM81" s="366"/>
      <c r="BN81" s="366"/>
      <c r="BO81" s="366"/>
      <c r="BP81" s="366"/>
      <c r="BQ81" s="366"/>
      <c r="BR81" s="366"/>
      <c r="BS81" s="366"/>
      <c r="BT81" s="366"/>
      <c r="BU81" s="366"/>
      <c r="BV81" s="366"/>
      <c r="BW81" s="366"/>
      <c r="BX81" s="366"/>
      <c r="BY81" s="367"/>
      <c r="BZ81" s="367"/>
      <c r="CA81" s="367"/>
      <c r="CB81" s="367"/>
      <c r="CC81" s="62"/>
    </row>
    <row r="82" spans="1:81" s="49" customFormat="1" ht="15" customHeight="1" x14ac:dyDescent="0.2">
      <c r="A82" s="529"/>
      <c r="B82" s="408"/>
      <c r="C82" s="408"/>
      <c r="D82" s="408"/>
      <c r="E82" s="408"/>
      <c r="F82" s="367"/>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c r="AH82" s="366"/>
      <c r="AI82" s="366"/>
      <c r="AJ82" s="366"/>
      <c r="AK82" s="366"/>
      <c r="AL82" s="366"/>
      <c r="AM82" s="366"/>
      <c r="AN82" s="366"/>
      <c r="AO82" s="366"/>
      <c r="AP82" s="366"/>
      <c r="AQ82" s="366"/>
      <c r="AR82" s="366"/>
      <c r="AS82" s="366"/>
      <c r="AT82" s="366"/>
      <c r="AU82" s="366"/>
      <c r="AV82" s="366"/>
      <c r="AW82" s="366"/>
      <c r="AX82" s="366"/>
      <c r="AY82" s="366"/>
      <c r="AZ82" s="366"/>
      <c r="BA82" s="366"/>
      <c r="BB82" s="366"/>
      <c r="BC82" s="366"/>
      <c r="BD82" s="366"/>
      <c r="BE82" s="366"/>
      <c r="BF82" s="366"/>
      <c r="BG82" s="366"/>
      <c r="BH82" s="366"/>
      <c r="BI82" s="366"/>
      <c r="BJ82" s="366"/>
      <c r="BK82" s="366"/>
      <c r="BL82" s="366"/>
      <c r="BM82" s="366"/>
      <c r="BN82" s="366"/>
      <c r="BO82" s="366"/>
      <c r="BP82" s="366"/>
      <c r="BQ82" s="366"/>
      <c r="BR82" s="366"/>
      <c r="BS82" s="366"/>
      <c r="BT82" s="366"/>
      <c r="BU82" s="366"/>
      <c r="BV82" s="366"/>
      <c r="BW82" s="366"/>
      <c r="BX82" s="366"/>
      <c r="BY82" s="367"/>
      <c r="BZ82" s="367"/>
      <c r="CA82" s="367"/>
      <c r="CB82" s="367"/>
      <c r="CC82" s="62"/>
    </row>
    <row r="83" spans="1:81" s="49" customFormat="1" ht="15" customHeight="1" x14ac:dyDescent="0.2">
      <c r="A83" s="528"/>
      <c r="B83" s="408"/>
      <c r="C83" s="408"/>
      <c r="D83" s="408"/>
      <c r="E83" s="408"/>
      <c r="F83" s="367"/>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AV83" s="366"/>
      <c r="AW83" s="366"/>
      <c r="AX83" s="366"/>
      <c r="AY83" s="366"/>
      <c r="AZ83" s="366"/>
      <c r="BA83" s="366"/>
      <c r="BB83" s="366"/>
      <c r="BC83" s="366"/>
      <c r="BD83" s="366"/>
      <c r="BE83" s="366"/>
      <c r="BF83" s="366"/>
      <c r="BG83" s="366"/>
      <c r="BH83" s="366"/>
      <c r="BI83" s="366"/>
      <c r="BJ83" s="366"/>
      <c r="BK83" s="366"/>
      <c r="BL83" s="366"/>
      <c r="BM83" s="366"/>
      <c r="BN83" s="366"/>
      <c r="BO83" s="366"/>
      <c r="BP83" s="366"/>
      <c r="BQ83" s="366"/>
      <c r="BR83" s="366"/>
      <c r="BS83" s="366"/>
      <c r="BT83" s="366"/>
      <c r="BU83" s="366"/>
      <c r="BV83" s="366"/>
      <c r="BW83" s="366"/>
      <c r="BX83" s="366"/>
      <c r="BY83" s="367"/>
      <c r="BZ83" s="367"/>
      <c r="CA83" s="367"/>
      <c r="CB83" s="367"/>
      <c r="CC83" s="62"/>
    </row>
    <row r="84" spans="1:81" s="49" customFormat="1" ht="15" customHeight="1" x14ac:dyDescent="0.2">
      <c r="A84" s="528"/>
      <c r="B84" s="408"/>
      <c r="C84" s="408"/>
      <c r="D84" s="408"/>
      <c r="E84" s="408"/>
      <c r="F84" s="367"/>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c r="AI84" s="366"/>
      <c r="AJ84" s="366"/>
      <c r="AK84" s="366"/>
      <c r="AL84" s="366"/>
      <c r="AM84" s="366"/>
      <c r="AN84" s="366"/>
      <c r="AO84" s="366"/>
      <c r="AP84" s="366"/>
      <c r="AQ84" s="366"/>
      <c r="AR84" s="366"/>
      <c r="AS84" s="366"/>
      <c r="AT84" s="366"/>
      <c r="AU84" s="366"/>
      <c r="AV84" s="366"/>
      <c r="AW84" s="366"/>
      <c r="AX84" s="366"/>
      <c r="AY84" s="366"/>
      <c r="AZ84" s="366"/>
      <c r="BA84" s="366"/>
      <c r="BB84" s="366"/>
      <c r="BC84" s="366"/>
      <c r="BD84" s="366"/>
      <c r="BE84" s="366"/>
      <c r="BF84" s="366"/>
      <c r="BG84" s="366"/>
      <c r="BH84" s="366"/>
      <c r="BI84" s="366"/>
      <c r="BJ84" s="366"/>
      <c r="BK84" s="366"/>
      <c r="BL84" s="366"/>
      <c r="BM84" s="366"/>
      <c r="BN84" s="366"/>
      <c r="BO84" s="366"/>
      <c r="BP84" s="366"/>
      <c r="BQ84" s="366"/>
      <c r="BR84" s="366"/>
      <c r="BS84" s="366"/>
      <c r="BT84" s="366"/>
      <c r="BU84" s="366"/>
      <c r="BV84" s="366"/>
      <c r="BW84" s="366"/>
      <c r="BX84" s="366"/>
      <c r="BY84" s="367"/>
      <c r="BZ84" s="367"/>
      <c r="CA84" s="367"/>
      <c r="CB84" s="367"/>
      <c r="CC84" s="62"/>
    </row>
    <row r="85" spans="1:81" s="43" customFormat="1" ht="30" customHeight="1" x14ac:dyDescent="0.2">
      <c r="A85" s="528"/>
      <c r="B85" s="408"/>
      <c r="C85" s="408"/>
      <c r="D85" s="408"/>
      <c r="E85" s="408"/>
      <c r="F85" s="367"/>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c r="AH85" s="366"/>
      <c r="AI85" s="366"/>
      <c r="AJ85" s="366"/>
      <c r="AK85" s="366"/>
      <c r="AL85" s="366"/>
      <c r="AM85" s="366"/>
      <c r="AN85" s="366"/>
      <c r="AO85" s="366"/>
      <c r="AP85" s="366"/>
      <c r="AQ85" s="366"/>
      <c r="AR85" s="366"/>
      <c r="AS85" s="366"/>
      <c r="AT85" s="366"/>
      <c r="AU85" s="366"/>
      <c r="AV85" s="366"/>
      <c r="AW85" s="366"/>
      <c r="AX85" s="366"/>
      <c r="AY85" s="366"/>
      <c r="AZ85" s="366"/>
      <c r="BA85" s="366"/>
      <c r="BB85" s="366"/>
      <c r="BC85" s="366"/>
      <c r="BD85" s="366"/>
      <c r="BE85" s="366"/>
      <c r="BF85" s="366"/>
      <c r="BG85" s="366"/>
      <c r="BH85" s="366"/>
      <c r="BI85" s="366"/>
      <c r="BJ85" s="366"/>
      <c r="BK85" s="366"/>
      <c r="BL85" s="366"/>
      <c r="BM85" s="366"/>
      <c r="BN85" s="366"/>
      <c r="BO85" s="366"/>
      <c r="BP85" s="366"/>
      <c r="BQ85" s="366"/>
      <c r="BR85" s="366"/>
      <c r="BS85" s="366"/>
      <c r="BT85" s="366"/>
      <c r="BU85" s="366"/>
      <c r="BV85" s="366"/>
      <c r="BW85" s="366"/>
      <c r="BX85" s="366"/>
      <c r="BY85" s="367"/>
      <c r="BZ85" s="367"/>
      <c r="CA85" s="367"/>
      <c r="CB85" s="367"/>
      <c r="CC85" s="44"/>
    </row>
    <row r="86" spans="1:81" s="43" customFormat="1" ht="33.75" customHeight="1" x14ac:dyDescent="0.2">
      <c r="A86" s="528"/>
      <c r="B86" s="408"/>
      <c r="C86" s="408"/>
      <c r="D86" s="408"/>
      <c r="E86" s="408"/>
      <c r="F86" s="367"/>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c r="AH86" s="366"/>
      <c r="AI86" s="366"/>
      <c r="AJ86" s="366"/>
      <c r="AK86" s="366"/>
      <c r="AL86" s="366"/>
      <c r="AM86" s="366"/>
      <c r="AN86" s="366"/>
      <c r="AO86" s="366"/>
      <c r="AP86" s="366"/>
      <c r="AQ86" s="366"/>
      <c r="AR86" s="366"/>
      <c r="AS86" s="366"/>
      <c r="AT86" s="366"/>
      <c r="AU86" s="366"/>
      <c r="AV86" s="366"/>
      <c r="AW86" s="366"/>
      <c r="AX86" s="366"/>
      <c r="AY86" s="366"/>
      <c r="AZ86" s="366"/>
      <c r="BA86" s="366"/>
      <c r="BB86" s="366"/>
      <c r="BC86" s="366"/>
      <c r="BD86" s="366"/>
      <c r="BE86" s="366"/>
      <c r="BF86" s="366"/>
      <c r="BG86" s="366"/>
      <c r="BH86" s="366"/>
      <c r="BI86" s="366"/>
      <c r="BJ86" s="366"/>
      <c r="BK86" s="366"/>
      <c r="BL86" s="366"/>
      <c r="BM86" s="366"/>
      <c r="BN86" s="366"/>
      <c r="BO86" s="366"/>
      <c r="BP86" s="366"/>
      <c r="BQ86" s="366"/>
      <c r="BR86" s="366"/>
      <c r="BS86" s="366"/>
      <c r="BT86" s="366"/>
      <c r="BU86" s="366"/>
      <c r="BV86" s="366"/>
      <c r="BW86" s="366"/>
      <c r="BX86" s="366"/>
      <c r="BY86" s="367"/>
      <c r="BZ86" s="367"/>
      <c r="CA86" s="367"/>
      <c r="CB86" s="367"/>
      <c r="CC86" s="44"/>
    </row>
    <row r="87" spans="1:81" s="43" customFormat="1" ht="15" customHeight="1" x14ac:dyDescent="0.2">
      <c r="A87" s="530"/>
      <c r="B87" s="408"/>
      <c r="C87" s="411"/>
      <c r="D87" s="411"/>
      <c r="E87" s="411"/>
      <c r="F87" s="367"/>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7"/>
      <c r="BZ87" s="367"/>
      <c r="CA87" s="367"/>
      <c r="CB87" s="367"/>
      <c r="CC87" s="44"/>
    </row>
    <row r="88" spans="1:81" s="43" customFormat="1" ht="15" customHeight="1" x14ac:dyDescent="0.2">
      <c r="A88" s="531"/>
      <c r="B88" s="408"/>
      <c r="C88" s="411"/>
      <c r="D88" s="411"/>
      <c r="E88" s="411"/>
      <c r="F88" s="367"/>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c r="AI88" s="366"/>
      <c r="AJ88" s="366"/>
      <c r="AK88" s="366"/>
      <c r="AL88" s="366"/>
      <c r="AM88" s="366"/>
      <c r="AN88" s="366"/>
      <c r="AO88" s="366"/>
      <c r="AP88" s="366"/>
      <c r="AQ88" s="366"/>
      <c r="AR88" s="366"/>
      <c r="AS88" s="366"/>
      <c r="AT88" s="366"/>
      <c r="AU88" s="366"/>
      <c r="AV88" s="366"/>
      <c r="AW88" s="366"/>
      <c r="AX88" s="366"/>
      <c r="AY88" s="366"/>
      <c r="AZ88" s="366"/>
      <c r="BA88" s="366"/>
      <c r="BB88" s="366"/>
      <c r="BC88" s="366"/>
      <c r="BD88" s="366"/>
      <c r="BE88" s="366"/>
      <c r="BF88" s="366"/>
      <c r="BG88" s="366"/>
      <c r="BH88" s="366"/>
      <c r="BI88" s="366"/>
      <c r="BJ88" s="366"/>
      <c r="BK88" s="366"/>
      <c r="BL88" s="366"/>
      <c r="BM88" s="366"/>
      <c r="BN88" s="366"/>
      <c r="BO88" s="366"/>
      <c r="BP88" s="366"/>
      <c r="BQ88" s="366"/>
      <c r="BR88" s="366"/>
      <c r="BS88" s="366"/>
      <c r="BT88" s="366"/>
      <c r="BU88" s="366"/>
      <c r="BV88" s="366"/>
      <c r="BW88" s="366"/>
      <c r="BX88" s="366"/>
      <c r="BY88" s="367"/>
      <c r="BZ88" s="367"/>
      <c r="CA88" s="367"/>
      <c r="CB88" s="367"/>
      <c r="CC88" s="44"/>
    </row>
    <row r="89" spans="1:81" s="43" customFormat="1" ht="15" customHeight="1" x14ac:dyDescent="0.2">
      <c r="A89" s="532"/>
      <c r="B89" s="436"/>
      <c r="C89" s="411"/>
      <c r="D89" s="411"/>
      <c r="E89" s="411"/>
      <c r="F89" s="367"/>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c r="AG89" s="366"/>
      <c r="AH89" s="366"/>
      <c r="AI89" s="366"/>
      <c r="AJ89" s="366"/>
      <c r="AK89" s="366"/>
      <c r="AL89" s="366"/>
      <c r="AM89" s="366"/>
      <c r="AN89" s="366"/>
      <c r="AO89" s="366"/>
      <c r="AP89" s="366"/>
      <c r="AQ89" s="366"/>
      <c r="AR89" s="366"/>
      <c r="AS89" s="366"/>
      <c r="AT89" s="366"/>
      <c r="AU89" s="366"/>
      <c r="AV89" s="366"/>
      <c r="AW89" s="366"/>
      <c r="AX89" s="366"/>
      <c r="AY89" s="366"/>
      <c r="AZ89" s="366"/>
      <c r="BA89" s="366"/>
      <c r="BB89" s="366"/>
      <c r="BC89" s="366"/>
      <c r="BD89" s="366"/>
      <c r="BE89" s="366"/>
      <c r="BF89" s="366"/>
      <c r="BG89" s="366"/>
      <c r="BH89" s="366"/>
      <c r="BI89" s="366"/>
      <c r="BJ89" s="366"/>
      <c r="BK89" s="366"/>
      <c r="BL89" s="366"/>
      <c r="BM89" s="366"/>
      <c r="BN89" s="366"/>
      <c r="BO89" s="366"/>
      <c r="BP89" s="366"/>
      <c r="BQ89" s="366"/>
      <c r="BR89" s="366"/>
      <c r="BS89" s="366"/>
      <c r="BT89" s="366"/>
      <c r="BU89" s="366"/>
      <c r="BV89" s="366"/>
      <c r="BW89" s="366"/>
      <c r="BX89" s="366"/>
      <c r="BY89" s="367"/>
      <c r="BZ89" s="367"/>
      <c r="CA89" s="367"/>
      <c r="CB89" s="367"/>
      <c r="CC89" s="44"/>
    </row>
    <row r="90" spans="1:81" s="43" customFormat="1" ht="15" customHeight="1" x14ac:dyDescent="0.2">
      <c r="A90" s="532"/>
      <c r="B90" s="408"/>
      <c r="C90" s="411"/>
      <c r="D90" s="411"/>
      <c r="E90" s="411"/>
      <c r="F90" s="367"/>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c r="AH90" s="366"/>
      <c r="AI90" s="366"/>
      <c r="AJ90" s="366"/>
      <c r="AK90" s="366"/>
      <c r="AL90" s="366"/>
      <c r="AM90" s="366"/>
      <c r="AN90" s="366"/>
      <c r="AO90" s="366"/>
      <c r="AP90" s="366"/>
      <c r="AQ90" s="366"/>
      <c r="AR90" s="366"/>
      <c r="AS90" s="366"/>
      <c r="AT90" s="366"/>
      <c r="AU90" s="366"/>
      <c r="AV90" s="366"/>
      <c r="AW90" s="366"/>
      <c r="AX90" s="366"/>
      <c r="AY90" s="366"/>
      <c r="AZ90" s="366"/>
      <c r="BA90" s="366"/>
      <c r="BB90" s="366"/>
      <c r="BC90" s="366"/>
      <c r="BD90" s="366"/>
      <c r="BE90" s="366"/>
      <c r="BF90" s="366"/>
      <c r="BG90" s="366"/>
      <c r="BH90" s="366"/>
      <c r="BI90" s="366"/>
      <c r="BJ90" s="366"/>
      <c r="BK90" s="366"/>
      <c r="BL90" s="366"/>
      <c r="BM90" s="366"/>
      <c r="BN90" s="366"/>
      <c r="BO90" s="366"/>
      <c r="BP90" s="366"/>
      <c r="BQ90" s="366"/>
      <c r="BR90" s="366"/>
      <c r="BS90" s="366"/>
      <c r="BT90" s="366"/>
      <c r="BU90" s="366"/>
      <c r="BV90" s="366"/>
      <c r="BW90" s="366"/>
      <c r="BX90" s="366"/>
      <c r="BY90" s="367"/>
      <c r="BZ90" s="367"/>
      <c r="CA90" s="367"/>
      <c r="CB90" s="367"/>
      <c r="CC90" s="44"/>
    </row>
    <row r="91" spans="1:81" s="43" customFormat="1" ht="15" customHeight="1" x14ac:dyDescent="0.2">
      <c r="A91" s="533"/>
      <c r="B91" s="534"/>
      <c r="C91" s="425"/>
      <c r="D91" s="425"/>
      <c r="E91" s="425"/>
      <c r="F91" s="367"/>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c r="AH91" s="366"/>
      <c r="AI91" s="366"/>
      <c r="AJ91" s="366"/>
      <c r="AK91" s="366"/>
      <c r="AL91" s="366"/>
      <c r="AM91" s="366"/>
      <c r="AN91" s="366"/>
      <c r="AO91" s="366"/>
      <c r="AP91" s="366"/>
      <c r="AQ91" s="366"/>
      <c r="AR91" s="366"/>
      <c r="AS91" s="366"/>
      <c r="AT91" s="366"/>
      <c r="AU91" s="366"/>
      <c r="AV91" s="366"/>
      <c r="AW91" s="366"/>
      <c r="AX91" s="366"/>
      <c r="AY91" s="366"/>
      <c r="AZ91" s="366"/>
      <c r="BA91" s="366"/>
      <c r="BB91" s="366"/>
      <c r="BC91" s="366"/>
      <c r="BD91" s="366"/>
      <c r="BE91" s="366"/>
      <c r="BF91" s="366"/>
      <c r="BG91" s="366"/>
      <c r="BH91" s="366"/>
      <c r="BI91" s="366"/>
      <c r="BJ91" s="366"/>
      <c r="BK91" s="366"/>
      <c r="BL91" s="366"/>
      <c r="BM91" s="366"/>
      <c r="BN91" s="366"/>
      <c r="BO91" s="366"/>
      <c r="BP91" s="366"/>
      <c r="BQ91" s="366"/>
      <c r="BR91" s="366"/>
      <c r="BS91" s="366"/>
      <c r="BT91" s="366"/>
      <c r="BU91" s="366"/>
      <c r="BV91" s="366"/>
      <c r="BW91" s="366"/>
      <c r="BX91" s="366"/>
      <c r="BY91" s="367"/>
      <c r="BZ91" s="367"/>
      <c r="CA91" s="367"/>
      <c r="CB91" s="367"/>
      <c r="CC91" s="44"/>
    </row>
    <row r="92" spans="1:81" s="43" customFormat="1" ht="15" customHeight="1" x14ac:dyDescent="0.2">
      <c r="A92" s="737"/>
      <c r="B92" s="520"/>
      <c r="C92" s="520"/>
      <c r="D92" s="520"/>
      <c r="E92" s="520"/>
      <c r="F92" s="367"/>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c r="AH92" s="366"/>
      <c r="AI92" s="366"/>
      <c r="AJ92" s="366"/>
      <c r="AK92" s="366"/>
      <c r="AL92" s="366"/>
      <c r="AM92" s="366"/>
      <c r="AN92" s="366"/>
      <c r="AO92" s="366"/>
      <c r="AP92" s="366"/>
      <c r="AQ92" s="366"/>
      <c r="AR92" s="366"/>
      <c r="AS92" s="366"/>
      <c r="AT92" s="366"/>
      <c r="AU92" s="366"/>
      <c r="AV92" s="366"/>
      <c r="AW92" s="366"/>
      <c r="AX92" s="366"/>
      <c r="AY92" s="366"/>
      <c r="AZ92" s="366"/>
      <c r="BA92" s="366"/>
      <c r="BB92" s="366"/>
      <c r="BC92" s="366"/>
      <c r="BD92" s="366"/>
      <c r="BE92" s="366"/>
      <c r="BF92" s="366"/>
      <c r="BG92" s="366"/>
      <c r="BH92" s="366"/>
      <c r="BI92" s="366"/>
      <c r="BJ92" s="366"/>
      <c r="BK92" s="366"/>
      <c r="BL92" s="366"/>
      <c r="BM92" s="366"/>
      <c r="BN92" s="366"/>
      <c r="BO92" s="366"/>
      <c r="BP92" s="366"/>
      <c r="BQ92" s="366"/>
      <c r="BR92" s="366"/>
      <c r="BS92" s="366"/>
      <c r="BT92" s="366"/>
      <c r="BU92" s="366"/>
      <c r="BV92" s="366"/>
      <c r="BW92" s="366"/>
      <c r="BX92" s="366"/>
      <c r="BY92" s="367"/>
      <c r="BZ92" s="367"/>
      <c r="CA92" s="367"/>
      <c r="CB92" s="367"/>
      <c r="CC92" s="44"/>
    </row>
    <row r="93" spans="1:81" s="43" customFormat="1" ht="30" customHeight="1" x14ac:dyDescent="0.2">
      <c r="A93" s="536"/>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c r="AV93" s="366"/>
      <c r="AW93" s="366"/>
      <c r="AX93" s="366"/>
      <c r="AY93" s="366"/>
      <c r="AZ93" s="366"/>
      <c r="BA93" s="366"/>
      <c r="BB93" s="366"/>
      <c r="BC93" s="366"/>
      <c r="BD93" s="366"/>
      <c r="BE93" s="366"/>
      <c r="BF93" s="366"/>
      <c r="BG93" s="366"/>
      <c r="BH93" s="366"/>
      <c r="BI93" s="366"/>
      <c r="BJ93" s="366"/>
      <c r="BK93" s="366"/>
      <c r="BL93" s="366"/>
      <c r="BM93" s="366"/>
      <c r="BN93" s="366"/>
      <c r="BO93" s="366"/>
      <c r="BP93" s="366"/>
      <c r="BQ93" s="366"/>
      <c r="BR93" s="366"/>
      <c r="BS93" s="366"/>
      <c r="BT93" s="366"/>
      <c r="BU93" s="366"/>
      <c r="BV93" s="366"/>
      <c r="BW93" s="366"/>
      <c r="BX93" s="366"/>
      <c r="BY93" s="367"/>
      <c r="BZ93" s="367"/>
      <c r="CA93" s="367"/>
      <c r="CB93" s="367"/>
      <c r="CC93" s="44"/>
    </row>
    <row r="94" spans="1:81" s="43" customFormat="1" ht="51" customHeight="1" x14ac:dyDescent="0.3">
      <c r="A94" s="538"/>
      <c r="B94" s="526"/>
      <c r="C94" s="526"/>
      <c r="D94" s="526"/>
      <c r="E94" s="526"/>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c r="AV94" s="366"/>
      <c r="AW94" s="366"/>
      <c r="AX94" s="366"/>
      <c r="AY94" s="366"/>
      <c r="AZ94" s="366"/>
      <c r="BA94" s="366"/>
      <c r="BB94" s="366"/>
      <c r="BC94" s="366"/>
      <c r="BD94" s="366"/>
      <c r="BE94" s="366"/>
      <c r="BF94" s="366"/>
      <c r="BG94" s="366"/>
      <c r="BH94" s="366"/>
      <c r="BI94" s="366"/>
      <c r="BJ94" s="366"/>
      <c r="BK94" s="366"/>
      <c r="BL94" s="366"/>
      <c r="BM94" s="366"/>
      <c r="BN94" s="366"/>
      <c r="BO94" s="366"/>
      <c r="BP94" s="366"/>
      <c r="BQ94" s="366"/>
      <c r="BR94" s="366"/>
      <c r="BS94" s="366"/>
      <c r="BT94" s="366"/>
      <c r="BU94" s="366"/>
      <c r="BV94" s="366"/>
      <c r="BW94" s="366"/>
      <c r="BX94" s="366"/>
      <c r="BY94" s="367"/>
      <c r="BZ94" s="367"/>
      <c r="CA94" s="367"/>
      <c r="CB94" s="367"/>
      <c r="CC94" s="44"/>
    </row>
    <row r="95" spans="1:81" s="43" customFormat="1" ht="15" customHeight="1" x14ac:dyDescent="0.2">
      <c r="A95" s="540"/>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c r="AV95" s="366"/>
      <c r="AW95" s="366"/>
      <c r="AX95" s="366"/>
      <c r="AY95" s="366"/>
      <c r="AZ95" s="366"/>
      <c r="BA95" s="366"/>
      <c r="BB95" s="366"/>
      <c r="BC95" s="366"/>
      <c r="BD95" s="366"/>
      <c r="BE95" s="366"/>
      <c r="BF95" s="366"/>
      <c r="BG95" s="366"/>
      <c r="BH95" s="366"/>
      <c r="BI95" s="366"/>
      <c r="BJ95" s="366"/>
      <c r="BK95" s="366"/>
      <c r="BL95" s="366"/>
      <c r="BM95" s="366"/>
      <c r="BN95" s="366"/>
      <c r="BO95" s="366"/>
      <c r="BP95" s="366"/>
      <c r="BQ95" s="366"/>
      <c r="BR95" s="366"/>
      <c r="BS95" s="366"/>
      <c r="BT95" s="366"/>
      <c r="BU95" s="366"/>
      <c r="BV95" s="366"/>
      <c r="BW95" s="366"/>
      <c r="BX95" s="366"/>
      <c r="BY95" s="367"/>
      <c r="BZ95" s="367"/>
      <c r="CA95" s="367"/>
      <c r="CB95" s="367"/>
      <c r="CC95" s="44"/>
    </row>
    <row r="96" spans="1:81" s="43" customFormat="1" ht="15" customHeight="1" x14ac:dyDescent="0.2">
      <c r="A96" s="542"/>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c r="BY96" s="367"/>
      <c r="BZ96" s="367"/>
      <c r="CA96" s="367"/>
      <c r="CB96" s="367"/>
      <c r="CC96" s="44"/>
    </row>
    <row r="97" spans="1:81" s="43" customFormat="1" ht="15" customHeight="1" x14ac:dyDescent="0.2">
      <c r="A97" s="542"/>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c r="AV97" s="366"/>
      <c r="AW97" s="366"/>
      <c r="AX97" s="366"/>
      <c r="AY97" s="366"/>
      <c r="AZ97" s="366"/>
      <c r="BA97" s="366"/>
      <c r="BB97" s="366"/>
      <c r="BC97" s="366"/>
      <c r="BD97" s="366"/>
      <c r="BE97" s="366"/>
      <c r="BF97" s="366"/>
      <c r="BG97" s="366"/>
      <c r="BH97" s="366"/>
      <c r="BI97" s="366"/>
      <c r="BJ97" s="366"/>
      <c r="BK97" s="366"/>
      <c r="BL97" s="366"/>
      <c r="BM97" s="366"/>
      <c r="BN97" s="366"/>
      <c r="BO97" s="366"/>
      <c r="BP97" s="366"/>
      <c r="BQ97" s="366"/>
      <c r="BR97" s="366"/>
      <c r="BS97" s="366"/>
      <c r="BT97" s="366"/>
      <c r="BU97" s="366"/>
      <c r="BV97" s="366"/>
      <c r="BW97" s="366"/>
      <c r="BX97" s="366"/>
      <c r="BY97" s="367"/>
      <c r="BZ97" s="367"/>
      <c r="CA97" s="367"/>
      <c r="CB97" s="367"/>
      <c r="CC97" s="44"/>
    </row>
    <row r="98" spans="1:81" s="43" customFormat="1" ht="15" customHeight="1" x14ac:dyDescent="0.2">
      <c r="A98" s="542"/>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c r="AV98" s="366"/>
      <c r="AW98" s="366"/>
      <c r="AX98" s="366"/>
      <c r="AY98" s="366"/>
      <c r="AZ98" s="366"/>
      <c r="BA98" s="366"/>
      <c r="BB98" s="366"/>
      <c r="BC98" s="366"/>
      <c r="BD98" s="366"/>
      <c r="BE98" s="366"/>
      <c r="BF98" s="366"/>
      <c r="BG98" s="366"/>
      <c r="BH98" s="366"/>
      <c r="BI98" s="366"/>
      <c r="BJ98" s="366"/>
      <c r="BK98" s="366"/>
      <c r="BL98" s="366"/>
      <c r="BM98" s="366"/>
      <c r="BN98" s="366"/>
      <c r="BO98" s="366"/>
      <c r="BP98" s="366"/>
      <c r="BQ98" s="366"/>
      <c r="BR98" s="366"/>
      <c r="BS98" s="366"/>
      <c r="BT98" s="366"/>
      <c r="BU98" s="366"/>
      <c r="BV98" s="366"/>
      <c r="BW98" s="366"/>
      <c r="BX98" s="366"/>
      <c r="BY98" s="367"/>
      <c r="BZ98" s="367"/>
      <c r="CA98" s="367"/>
      <c r="CB98" s="367"/>
      <c r="CC98" s="44"/>
    </row>
    <row r="99" spans="1:81" s="43" customFormat="1" ht="15" customHeight="1" x14ac:dyDescent="0.2">
      <c r="A99" s="543"/>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c r="AV99" s="366"/>
      <c r="AW99" s="366"/>
      <c r="AX99" s="366"/>
      <c r="AY99" s="366"/>
      <c r="AZ99" s="366"/>
      <c r="BA99" s="366"/>
      <c r="BB99" s="366"/>
      <c r="BC99" s="366"/>
      <c r="BD99" s="366"/>
      <c r="BE99" s="366"/>
      <c r="BF99" s="366"/>
      <c r="BG99" s="366"/>
      <c r="BH99" s="366"/>
      <c r="BI99" s="366"/>
      <c r="BJ99" s="366"/>
      <c r="BK99" s="366"/>
      <c r="BL99" s="366"/>
      <c r="BM99" s="366"/>
      <c r="BN99" s="366"/>
      <c r="BO99" s="366"/>
      <c r="BP99" s="366"/>
      <c r="BQ99" s="366"/>
      <c r="BR99" s="366"/>
      <c r="BS99" s="366"/>
      <c r="BT99" s="366"/>
      <c r="BU99" s="366"/>
      <c r="BV99" s="366"/>
      <c r="BW99" s="366"/>
      <c r="BX99" s="366"/>
      <c r="BY99" s="367"/>
      <c r="BZ99" s="367"/>
      <c r="CA99" s="367"/>
      <c r="CB99" s="367"/>
      <c r="CC99" s="44"/>
    </row>
    <row r="100" spans="1:81" s="43" customFormat="1" ht="15" customHeight="1" x14ac:dyDescent="0.2">
      <c r="A100" s="505"/>
      <c r="B100" s="520"/>
      <c r="C100" s="520"/>
      <c r="D100" s="520"/>
      <c r="E100" s="520"/>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c r="AV100" s="366"/>
      <c r="AW100" s="366"/>
      <c r="AX100" s="366"/>
      <c r="AY100" s="366"/>
      <c r="AZ100" s="366"/>
      <c r="BA100" s="366"/>
      <c r="BB100" s="366"/>
      <c r="BC100" s="366"/>
      <c r="BD100" s="366"/>
      <c r="BE100" s="366"/>
      <c r="BF100" s="366"/>
      <c r="BG100" s="366"/>
      <c r="BH100" s="366"/>
      <c r="BI100" s="366"/>
      <c r="BJ100" s="366"/>
      <c r="BK100" s="366"/>
      <c r="BL100" s="366"/>
      <c r="BM100" s="366"/>
      <c r="BN100" s="366"/>
      <c r="BO100" s="366"/>
      <c r="BP100" s="366"/>
      <c r="BQ100" s="366"/>
      <c r="BR100" s="366"/>
      <c r="BS100" s="366"/>
      <c r="BT100" s="366"/>
      <c r="BU100" s="366"/>
      <c r="BV100" s="366"/>
      <c r="BW100" s="366"/>
      <c r="BX100" s="366"/>
      <c r="BY100" s="367"/>
      <c r="BZ100" s="367"/>
      <c r="CA100" s="367"/>
      <c r="CB100" s="367"/>
      <c r="CC100" s="44"/>
    </row>
    <row r="101" spans="1:81" s="43" customFormat="1" ht="27.75" customHeight="1" x14ac:dyDescent="0.2">
      <c r="A101" s="536"/>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c r="AV101" s="366"/>
      <c r="AW101" s="366"/>
      <c r="AX101" s="366"/>
      <c r="AY101" s="366"/>
      <c r="AZ101" s="366"/>
      <c r="BA101" s="366"/>
      <c r="BB101" s="366"/>
      <c r="BC101" s="366"/>
      <c r="BD101" s="366"/>
      <c r="BE101" s="366"/>
      <c r="BF101" s="366"/>
      <c r="BG101" s="366"/>
      <c r="BH101" s="366"/>
      <c r="BI101" s="366"/>
      <c r="BJ101" s="366"/>
      <c r="BK101" s="366"/>
      <c r="BL101" s="366"/>
      <c r="BM101" s="366"/>
      <c r="BN101" s="366"/>
      <c r="BO101" s="366"/>
      <c r="BP101" s="366"/>
      <c r="BQ101" s="366"/>
      <c r="BR101" s="366"/>
      <c r="BS101" s="366"/>
      <c r="BT101" s="366"/>
      <c r="BU101" s="366"/>
      <c r="BV101" s="366"/>
      <c r="BW101" s="366"/>
      <c r="BX101" s="366"/>
      <c r="BY101" s="367"/>
      <c r="BZ101" s="367"/>
      <c r="CA101" s="367"/>
      <c r="CB101" s="367"/>
      <c r="CC101" s="44"/>
    </row>
    <row r="102" spans="1:81" s="43" customFormat="1" ht="27.75" customHeight="1" x14ac:dyDescent="0.2">
      <c r="A102" s="538"/>
      <c r="B102" s="526"/>
      <c r="C102" s="526"/>
      <c r="D102" s="526"/>
      <c r="E102" s="526"/>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c r="AV102" s="366"/>
      <c r="AW102" s="366"/>
      <c r="AX102" s="366"/>
      <c r="AY102" s="366"/>
      <c r="AZ102" s="366"/>
      <c r="BA102" s="366"/>
      <c r="BB102" s="366"/>
      <c r="BC102" s="366"/>
      <c r="BD102" s="366"/>
      <c r="BE102" s="366"/>
      <c r="BF102" s="366"/>
      <c r="BG102" s="366"/>
      <c r="BH102" s="366"/>
      <c r="BI102" s="366"/>
      <c r="BJ102" s="366"/>
      <c r="BK102" s="366"/>
      <c r="BL102" s="366"/>
      <c r="BM102" s="366"/>
      <c r="BN102" s="366"/>
      <c r="BO102" s="366"/>
      <c r="BP102" s="366"/>
      <c r="BQ102" s="366"/>
      <c r="BR102" s="366"/>
      <c r="BS102" s="366"/>
      <c r="BT102" s="366"/>
      <c r="BU102" s="366"/>
      <c r="BV102" s="366"/>
      <c r="BW102" s="366"/>
      <c r="BX102" s="366"/>
      <c r="BY102" s="367"/>
      <c r="BZ102" s="367"/>
      <c r="CA102" s="367"/>
      <c r="CB102" s="367"/>
      <c r="CC102" s="44"/>
    </row>
    <row r="103" spans="1:81" s="43" customFormat="1" ht="51" customHeight="1" x14ac:dyDescent="0.2">
      <c r="A103" s="540"/>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c r="AV103" s="366"/>
      <c r="AW103" s="366"/>
      <c r="AX103" s="366"/>
      <c r="AY103" s="366"/>
      <c r="AZ103" s="366"/>
      <c r="BA103" s="366"/>
      <c r="BB103" s="366"/>
      <c r="BC103" s="366"/>
      <c r="BD103" s="366"/>
      <c r="BE103" s="366"/>
      <c r="BF103" s="366"/>
      <c r="BG103" s="366"/>
      <c r="BH103" s="366"/>
      <c r="BI103" s="366"/>
      <c r="BJ103" s="366"/>
      <c r="BK103" s="366"/>
      <c r="BL103" s="366"/>
      <c r="BM103" s="366"/>
      <c r="BN103" s="366"/>
      <c r="BO103" s="366"/>
      <c r="BP103" s="366"/>
      <c r="BQ103" s="366"/>
      <c r="BR103" s="366"/>
      <c r="BS103" s="366"/>
      <c r="BT103" s="366"/>
      <c r="BU103" s="366"/>
      <c r="BV103" s="366"/>
      <c r="BW103" s="366"/>
      <c r="BX103" s="366"/>
      <c r="BY103" s="367"/>
      <c r="BZ103" s="367"/>
      <c r="CA103" s="367"/>
      <c r="CB103" s="367"/>
      <c r="CC103" s="44"/>
    </row>
    <row r="104" spans="1:81" s="43" customFormat="1" ht="16.5" customHeight="1" x14ac:dyDescent="0.2">
      <c r="A104" s="542"/>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c r="AV104" s="366"/>
      <c r="AW104" s="366"/>
      <c r="AX104" s="366"/>
      <c r="AY104" s="366"/>
      <c r="AZ104" s="366"/>
      <c r="BA104" s="366"/>
      <c r="BB104" s="366"/>
      <c r="BC104" s="366"/>
      <c r="BD104" s="366"/>
      <c r="BE104" s="366"/>
      <c r="BF104" s="366"/>
      <c r="BG104" s="366"/>
      <c r="BH104" s="366"/>
      <c r="BI104" s="366"/>
      <c r="BJ104" s="366"/>
      <c r="BK104" s="366"/>
      <c r="BL104" s="366"/>
      <c r="BM104" s="366"/>
      <c r="BN104" s="366"/>
      <c r="BO104" s="366"/>
      <c r="BP104" s="366"/>
      <c r="BQ104" s="366"/>
      <c r="BR104" s="366"/>
      <c r="BS104" s="366"/>
      <c r="BT104" s="366"/>
      <c r="BU104" s="366"/>
      <c r="BV104" s="366"/>
      <c r="BW104" s="366"/>
      <c r="BX104" s="366"/>
      <c r="BY104" s="367"/>
      <c r="BZ104" s="367"/>
      <c r="CA104" s="367"/>
      <c r="CB104" s="367"/>
      <c r="CC104" s="44"/>
    </row>
    <row r="105" spans="1:81" s="43" customFormat="1" ht="15.75" customHeight="1" x14ac:dyDescent="0.2">
      <c r="A105" s="542"/>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c r="AV105" s="366"/>
      <c r="AW105" s="366"/>
      <c r="AX105" s="366"/>
      <c r="AY105" s="366"/>
      <c r="AZ105" s="366"/>
      <c r="BA105" s="366"/>
      <c r="BB105" s="366"/>
      <c r="BC105" s="366"/>
      <c r="BD105" s="366"/>
      <c r="BE105" s="366"/>
      <c r="BF105" s="366"/>
      <c r="BG105" s="366"/>
      <c r="BH105" s="366"/>
      <c r="BI105" s="366"/>
      <c r="BJ105" s="366"/>
      <c r="BK105" s="366"/>
      <c r="BL105" s="366"/>
      <c r="BM105" s="366"/>
      <c r="BN105" s="366"/>
      <c r="BO105" s="366"/>
      <c r="BP105" s="366"/>
      <c r="BQ105" s="366"/>
      <c r="BR105" s="366"/>
      <c r="BS105" s="366"/>
      <c r="BT105" s="366"/>
      <c r="BU105" s="366"/>
      <c r="BV105" s="366"/>
      <c r="BW105" s="366"/>
      <c r="BX105" s="366"/>
      <c r="BY105" s="367"/>
      <c r="BZ105" s="367"/>
      <c r="CA105" s="367"/>
      <c r="CB105" s="367"/>
      <c r="CC105" s="44"/>
    </row>
    <row r="106" spans="1:81" s="43" customFormat="1" ht="20.25" customHeight="1" x14ac:dyDescent="0.2">
      <c r="A106" s="542"/>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c r="AV106" s="366"/>
      <c r="AW106" s="366"/>
      <c r="AX106" s="366"/>
      <c r="AY106" s="366"/>
      <c r="AZ106" s="366"/>
      <c r="BA106" s="366"/>
      <c r="BB106" s="366"/>
      <c r="BC106" s="366"/>
      <c r="BD106" s="366"/>
      <c r="BE106" s="366"/>
      <c r="BF106" s="366"/>
      <c r="BG106" s="366"/>
      <c r="BH106" s="366"/>
      <c r="BI106" s="366"/>
      <c r="BJ106" s="366"/>
      <c r="BK106" s="366"/>
      <c r="BL106" s="366"/>
      <c r="BM106" s="366"/>
      <c r="BN106" s="366"/>
      <c r="BO106" s="366"/>
      <c r="BP106" s="366"/>
      <c r="BQ106" s="366"/>
      <c r="BR106" s="366"/>
      <c r="BS106" s="366"/>
      <c r="BT106" s="366"/>
      <c r="BU106" s="366"/>
      <c r="BV106" s="366"/>
      <c r="BW106" s="366"/>
      <c r="BX106" s="366"/>
      <c r="BY106" s="367"/>
      <c r="BZ106" s="367"/>
      <c r="CA106" s="367"/>
      <c r="CB106" s="367"/>
      <c r="CC106" s="44"/>
    </row>
    <row r="107" spans="1:81" s="43" customFormat="1" ht="33" customHeight="1" x14ac:dyDescent="0.2">
      <c r="A107" s="543"/>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c r="AV107" s="366"/>
      <c r="AW107" s="366"/>
      <c r="AX107" s="366"/>
      <c r="AY107" s="366"/>
      <c r="AZ107" s="366"/>
      <c r="BA107" s="366"/>
      <c r="BB107" s="366"/>
      <c r="BC107" s="366"/>
      <c r="BD107" s="366"/>
      <c r="BE107" s="366"/>
      <c r="BF107" s="366"/>
      <c r="BG107" s="366"/>
      <c r="BH107" s="366"/>
      <c r="BI107" s="366"/>
      <c r="BJ107" s="366"/>
      <c r="BK107" s="366"/>
      <c r="BL107" s="366"/>
      <c r="BM107" s="366"/>
      <c r="BN107" s="366"/>
      <c r="BO107" s="366"/>
      <c r="BP107" s="366"/>
      <c r="BQ107" s="366"/>
      <c r="BR107" s="366"/>
      <c r="BS107" s="366"/>
      <c r="BT107" s="366"/>
      <c r="BU107" s="366"/>
      <c r="BV107" s="366"/>
      <c r="BW107" s="366"/>
      <c r="BX107" s="366"/>
      <c r="BY107" s="367"/>
      <c r="BZ107" s="367"/>
      <c r="CA107" s="367"/>
      <c r="CB107" s="367"/>
      <c r="CC107" s="44"/>
    </row>
    <row r="108" spans="1:81" s="43" customFormat="1" ht="15" customHeight="1" x14ac:dyDescent="0.2">
      <c r="A108" s="505"/>
      <c r="B108" s="520"/>
      <c r="C108" s="520"/>
      <c r="D108" s="520"/>
      <c r="E108" s="520"/>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c r="AV108" s="366"/>
      <c r="AW108" s="366"/>
      <c r="AX108" s="366"/>
      <c r="AY108" s="366"/>
      <c r="AZ108" s="366"/>
      <c r="BA108" s="366"/>
      <c r="BB108" s="366"/>
      <c r="BC108" s="366"/>
      <c r="BD108" s="366"/>
      <c r="BE108" s="366"/>
      <c r="BF108" s="366"/>
      <c r="BG108" s="366"/>
      <c r="BH108" s="366"/>
      <c r="BI108" s="366"/>
      <c r="BJ108" s="366"/>
      <c r="BK108" s="366"/>
      <c r="BL108" s="366"/>
      <c r="BM108" s="366"/>
      <c r="BN108" s="366"/>
      <c r="BO108" s="366"/>
      <c r="BP108" s="366"/>
      <c r="BQ108" s="366"/>
      <c r="BR108" s="366"/>
      <c r="BS108" s="366"/>
      <c r="BT108" s="366"/>
      <c r="BU108" s="366"/>
      <c r="BV108" s="366"/>
      <c r="BW108" s="366"/>
      <c r="BX108" s="366"/>
      <c r="BY108" s="367"/>
      <c r="BZ108" s="367"/>
      <c r="CA108" s="367"/>
      <c r="CB108" s="367"/>
      <c r="CC108" s="44"/>
    </row>
    <row r="109" spans="1:81" s="43" customFormat="1" ht="30" customHeight="1" x14ac:dyDescent="0.2">
      <c r="A109" s="536"/>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c r="AV109" s="366"/>
      <c r="AW109" s="366"/>
      <c r="AX109" s="366"/>
      <c r="AY109" s="366"/>
      <c r="AZ109" s="366"/>
      <c r="BA109" s="366"/>
      <c r="BB109" s="366"/>
      <c r="BC109" s="366"/>
      <c r="BD109" s="366"/>
      <c r="BE109" s="366"/>
      <c r="BF109" s="366"/>
      <c r="BG109" s="366"/>
      <c r="BH109" s="366"/>
      <c r="BI109" s="366"/>
      <c r="BJ109" s="366"/>
      <c r="BK109" s="366"/>
      <c r="BL109" s="366"/>
      <c r="BM109" s="366"/>
      <c r="BN109" s="366"/>
      <c r="BO109" s="366"/>
      <c r="BP109" s="366"/>
      <c r="BQ109" s="366"/>
      <c r="BR109" s="366"/>
      <c r="BS109" s="366"/>
      <c r="BT109" s="366"/>
      <c r="BU109" s="366"/>
      <c r="BV109" s="366"/>
      <c r="BW109" s="366"/>
      <c r="BX109" s="366"/>
      <c r="BY109" s="367"/>
      <c r="BZ109" s="367"/>
      <c r="CA109" s="367"/>
      <c r="CB109" s="367"/>
      <c r="CC109" s="44"/>
    </row>
    <row r="110" spans="1:81" s="43" customFormat="1" ht="30" customHeight="1" x14ac:dyDescent="0.2">
      <c r="A110" s="907"/>
      <c r="B110" s="908"/>
      <c r="C110" s="911"/>
      <c r="D110" s="888"/>
      <c r="E110" s="894"/>
      <c r="F110" s="894"/>
      <c r="G110" s="895"/>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c r="AV110" s="366"/>
      <c r="AW110" s="366"/>
      <c r="AX110" s="366"/>
      <c r="AY110" s="366"/>
      <c r="AZ110" s="366"/>
      <c r="BA110" s="366"/>
      <c r="BB110" s="366"/>
      <c r="BC110" s="366"/>
      <c r="BD110" s="366"/>
      <c r="BE110" s="366"/>
      <c r="BF110" s="366"/>
      <c r="BG110" s="366"/>
      <c r="BH110" s="366"/>
      <c r="BI110" s="366"/>
      <c r="BJ110" s="366"/>
      <c r="BK110" s="366"/>
      <c r="BL110" s="366"/>
      <c r="BM110" s="366"/>
      <c r="BN110" s="366"/>
      <c r="BO110" s="366"/>
      <c r="BP110" s="366"/>
      <c r="BQ110" s="366"/>
      <c r="BR110" s="366"/>
      <c r="BS110" s="366"/>
      <c r="BT110" s="366"/>
      <c r="BU110" s="366"/>
      <c r="BV110" s="366"/>
      <c r="BW110" s="366"/>
      <c r="BX110" s="366"/>
      <c r="BY110" s="367"/>
      <c r="BZ110" s="367"/>
      <c r="CA110" s="367"/>
      <c r="CB110" s="367"/>
      <c r="CC110" s="44"/>
    </row>
    <row r="111" spans="1:81" s="43" customFormat="1" ht="44.25" customHeight="1" x14ac:dyDescent="0.2">
      <c r="A111" s="909"/>
      <c r="B111" s="910"/>
      <c r="C111" s="912"/>
      <c r="D111" s="735"/>
      <c r="E111" s="735"/>
      <c r="F111" s="735"/>
      <c r="G111" s="897"/>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7"/>
      <c r="BZ111" s="367"/>
      <c r="CA111" s="367"/>
      <c r="CB111" s="367"/>
      <c r="CC111" s="44"/>
    </row>
    <row r="112" spans="1:81" s="43" customFormat="1" ht="21" customHeight="1" x14ac:dyDescent="0.2">
      <c r="A112" s="948"/>
      <c r="B112" s="949"/>
      <c r="C112" s="520"/>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c r="AV112" s="366"/>
      <c r="AW112" s="366"/>
      <c r="AX112" s="366"/>
      <c r="AY112" s="366"/>
      <c r="AZ112" s="366"/>
      <c r="BA112" s="366"/>
      <c r="BB112" s="366"/>
      <c r="BC112" s="366"/>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367"/>
      <c r="BZ112" s="367"/>
      <c r="CA112" s="367"/>
      <c r="CB112" s="367"/>
      <c r="CC112" s="44"/>
    </row>
    <row r="113" spans="1:91" s="49" customFormat="1" ht="24.75" customHeight="1" x14ac:dyDescent="0.2">
      <c r="A113" s="946"/>
      <c r="B113" s="947"/>
      <c r="C113" s="380"/>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c r="AV113" s="366"/>
      <c r="AW113" s="366"/>
      <c r="AX113" s="366"/>
      <c r="AY113" s="366"/>
      <c r="AZ113" s="366"/>
      <c r="BA113" s="366"/>
      <c r="BB113" s="366"/>
      <c r="BC113" s="366"/>
      <c r="BD113" s="366"/>
      <c r="BE113" s="366"/>
      <c r="BF113" s="366"/>
      <c r="BG113" s="366"/>
      <c r="BH113" s="366"/>
      <c r="BI113" s="366"/>
      <c r="BJ113" s="366"/>
      <c r="BK113" s="366"/>
      <c r="BL113" s="366"/>
      <c r="BM113" s="366"/>
      <c r="BN113" s="366"/>
      <c r="BO113" s="366"/>
      <c r="BP113" s="366"/>
      <c r="BQ113" s="366"/>
      <c r="BR113" s="366"/>
      <c r="BS113" s="366"/>
      <c r="BT113" s="366"/>
      <c r="BU113" s="366"/>
      <c r="BV113" s="366"/>
      <c r="BW113" s="366"/>
      <c r="BX113" s="366"/>
      <c r="BY113" s="367"/>
      <c r="BZ113" s="367"/>
      <c r="CA113" s="367"/>
      <c r="CB113" s="367"/>
      <c r="CC113" s="62"/>
    </row>
    <row r="114" spans="1:91" s="49" customFormat="1" ht="17.25" customHeight="1" x14ac:dyDescent="0.2">
      <c r="A114" s="521"/>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c r="AV114" s="366"/>
      <c r="AW114" s="366"/>
      <c r="AX114" s="366"/>
      <c r="AY114" s="366"/>
      <c r="AZ114" s="366"/>
      <c r="BA114" s="366"/>
      <c r="BB114" s="366"/>
      <c r="BC114" s="366"/>
      <c r="BD114" s="366"/>
      <c r="BE114" s="366"/>
      <c r="BF114" s="366"/>
      <c r="BG114" s="366"/>
      <c r="BH114" s="366"/>
      <c r="BI114" s="366"/>
      <c r="BJ114" s="366"/>
      <c r="BK114" s="366"/>
      <c r="BL114" s="366"/>
      <c r="BM114" s="366"/>
      <c r="BN114" s="366"/>
      <c r="BO114" s="366"/>
      <c r="BP114" s="366"/>
      <c r="BQ114" s="366"/>
      <c r="BR114" s="366"/>
      <c r="BS114" s="366"/>
      <c r="BT114" s="366"/>
      <c r="BU114" s="366"/>
      <c r="BV114" s="366"/>
      <c r="BW114" s="366"/>
      <c r="BX114" s="366"/>
      <c r="BY114" s="367"/>
      <c r="BZ114" s="367"/>
      <c r="CA114" s="367"/>
      <c r="CB114" s="367"/>
      <c r="CC114" s="62"/>
    </row>
    <row r="115" spans="1:91" s="49" customFormat="1" ht="57" customHeight="1" x14ac:dyDescent="0.2">
      <c r="A115" s="907"/>
      <c r="B115" s="919"/>
      <c r="C115" s="908"/>
      <c r="D115" s="911"/>
      <c r="E115" s="888"/>
      <c r="F115" s="894"/>
      <c r="G115" s="894"/>
      <c r="H115" s="895"/>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c r="AV115" s="366"/>
      <c r="AW115" s="366"/>
      <c r="AX115" s="366"/>
      <c r="AY115" s="366"/>
      <c r="AZ115" s="366"/>
      <c r="BA115" s="366"/>
      <c r="BB115" s="366"/>
      <c r="BC115" s="366"/>
      <c r="BD115" s="366"/>
      <c r="BE115" s="366"/>
      <c r="BF115" s="366"/>
      <c r="BG115" s="366"/>
      <c r="BH115" s="366"/>
      <c r="BI115" s="366"/>
      <c r="BJ115" s="366"/>
      <c r="BK115" s="366"/>
      <c r="BL115" s="366"/>
      <c r="BM115" s="366"/>
      <c r="BN115" s="366"/>
      <c r="BO115" s="366"/>
      <c r="BP115" s="366"/>
      <c r="BQ115" s="366"/>
      <c r="BR115" s="366"/>
      <c r="BS115" s="366"/>
      <c r="BT115" s="366"/>
      <c r="BU115" s="366"/>
      <c r="BV115" s="366"/>
      <c r="BW115" s="366"/>
      <c r="BX115" s="366"/>
      <c r="BY115" s="367"/>
      <c r="BZ115" s="367"/>
      <c r="CA115" s="367"/>
      <c r="CB115" s="367"/>
      <c r="CC115" s="62"/>
      <c r="CD115" s="62"/>
    </row>
    <row r="116" spans="1:91" s="49" customFormat="1" ht="15" customHeight="1" x14ac:dyDescent="0.2">
      <c r="A116" s="909"/>
      <c r="B116" s="920"/>
      <c r="C116" s="910"/>
      <c r="D116" s="912"/>
      <c r="E116" s="735"/>
      <c r="F116" s="735"/>
      <c r="G116" s="735"/>
      <c r="H116" s="897"/>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c r="AV116" s="366"/>
      <c r="AW116" s="366"/>
      <c r="AX116" s="366"/>
      <c r="AY116" s="366"/>
      <c r="AZ116" s="366"/>
      <c r="BA116" s="366"/>
      <c r="BB116" s="366"/>
      <c r="BC116" s="366"/>
      <c r="BD116" s="366"/>
      <c r="BE116" s="366"/>
      <c r="BF116" s="366"/>
      <c r="BG116" s="366"/>
      <c r="BH116" s="366"/>
      <c r="BI116" s="366"/>
      <c r="BJ116" s="366"/>
      <c r="BK116" s="366"/>
      <c r="BL116" s="366"/>
      <c r="BM116" s="366"/>
      <c r="BN116" s="366"/>
      <c r="BO116" s="366"/>
      <c r="BP116" s="366"/>
      <c r="BQ116" s="366"/>
      <c r="BR116" s="366"/>
      <c r="BS116" s="366"/>
      <c r="BT116" s="366"/>
      <c r="BU116" s="366"/>
      <c r="BV116" s="366"/>
      <c r="BW116" s="366"/>
      <c r="BX116" s="366"/>
      <c r="BY116" s="367"/>
      <c r="BZ116" s="367"/>
      <c r="CA116" s="367"/>
      <c r="CB116" s="367"/>
      <c r="CC116" s="62"/>
      <c r="CD116" s="62"/>
    </row>
    <row r="117" spans="1:91" s="49" customFormat="1" ht="15" customHeight="1" x14ac:dyDescent="0.2">
      <c r="A117" s="548"/>
      <c r="B117" s="549"/>
      <c r="C117" s="550"/>
      <c r="D117" s="520"/>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c r="AV117" s="366"/>
      <c r="AW117" s="366"/>
      <c r="AX117" s="366"/>
      <c r="AY117" s="366"/>
      <c r="AZ117" s="366"/>
      <c r="BA117" s="366"/>
      <c r="BB117" s="366"/>
      <c r="BC117" s="366"/>
      <c r="BD117" s="366"/>
      <c r="BE117" s="366"/>
      <c r="BF117" s="366"/>
      <c r="BG117" s="366"/>
      <c r="BH117" s="366"/>
      <c r="BI117" s="366"/>
      <c r="BJ117" s="366"/>
      <c r="BK117" s="366"/>
      <c r="BL117" s="366"/>
      <c r="BM117" s="366"/>
      <c r="BN117" s="366"/>
      <c r="BO117" s="366"/>
      <c r="BP117" s="366"/>
      <c r="BQ117" s="366"/>
      <c r="BR117" s="366"/>
      <c r="BS117" s="366"/>
      <c r="BT117" s="366"/>
      <c r="BU117" s="366"/>
      <c r="BV117" s="366"/>
      <c r="BW117" s="366"/>
      <c r="BX117" s="366"/>
      <c r="BY117" s="367"/>
      <c r="BZ117" s="367"/>
      <c r="CA117" s="367"/>
      <c r="CB117" s="367"/>
      <c r="CC117" s="62"/>
      <c r="CD117" s="62"/>
    </row>
    <row r="118" spans="1:91" s="129" customFormat="1" ht="15" customHeight="1" x14ac:dyDescent="0.2">
      <c r="A118" s="548"/>
      <c r="B118" s="549"/>
      <c r="C118" s="550"/>
      <c r="D118" s="520"/>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c r="AV118" s="366"/>
      <c r="AW118" s="366"/>
      <c r="AX118" s="366"/>
      <c r="AY118" s="366"/>
      <c r="AZ118" s="366"/>
      <c r="BA118" s="366"/>
      <c r="BB118" s="366"/>
      <c r="BC118" s="366"/>
      <c r="BD118" s="366"/>
      <c r="BE118" s="366"/>
      <c r="BF118" s="366"/>
      <c r="BG118" s="366"/>
      <c r="BH118" s="366"/>
      <c r="BI118" s="366"/>
      <c r="BJ118" s="366"/>
      <c r="BK118" s="366"/>
      <c r="BL118" s="366"/>
      <c r="BM118" s="366"/>
      <c r="BN118" s="366"/>
      <c r="BO118" s="366"/>
      <c r="BP118" s="366"/>
      <c r="BQ118" s="366"/>
      <c r="BR118" s="366"/>
      <c r="BS118" s="366"/>
      <c r="BT118" s="366"/>
      <c r="BU118" s="366"/>
      <c r="BV118" s="366"/>
      <c r="BW118" s="366"/>
      <c r="BX118" s="366"/>
      <c r="BY118" s="367"/>
      <c r="BZ118" s="367"/>
      <c r="CA118" s="367"/>
      <c r="CB118" s="367"/>
      <c r="CC118" s="62"/>
      <c r="CD118" s="62"/>
      <c r="CE118" s="49"/>
      <c r="CF118" s="49"/>
      <c r="CG118" s="49"/>
      <c r="CH118" s="49"/>
      <c r="CI118" s="49"/>
      <c r="CJ118" s="49"/>
      <c r="CK118" s="49"/>
      <c r="CL118" s="49"/>
      <c r="CM118" s="49"/>
    </row>
    <row r="119" spans="1:91" s="43" customFormat="1" ht="30" customHeight="1" x14ac:dyDescent="0.2">
      <c r="A119" s="373"/>
      <c r="B119" s="551"/>
      <c r="C119" s="552"/>
      <c r="D119" s="553"/>
      <c r="E119" s="554"/>
      <c r="F119" s="555"/>
      <c r="G119" s="556"/>
      <c r="H119" s="557"/>
      <c r="I119" s="558"/>
      <c r="J119" s="558"/>
      <c r="K119" s="558"/>
      <c r="L119" s="559"/>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F119" s="366"/>
      <c r="BG119" s="366"/>
      <c r="BH119" s="366"/>
      <c r="BI119" s="366"/>
      <c r="BJ119" s="366"/>
      <c r="BK119" s="366"/>
      <c r="BL119" s="366"/>
      <c r="BM119" s="366"/>
      <c r="BN119" s="366"/>
      <c r="BO119" s="366"/>
      <c r="BP119" s="366"/>
      <c r="BQ119" s="366"/>
      <c r="BR119" s="366"/>
      <c r="BS119" s="366"/>
      <c r="BT119" s="366"/>
      <c r="BU119" s="366"/>
      <c r="BV119" s="366"/>
      <c r="BW119" s="366"/>
      <c r="BX119" s="366"/>
      <c r="BY119" s="367"/>
      <c r="BZ119" s="367"/>
      <c r="CA119" s="367"/>
      <c r="CB119" s="367"/>
      <c r="CC119" s="44"/>
    </row>
    <row r="120" spans="1:91" s="43" customFormat="1" ht="49.5" customHeight="1" x14ac:dyDescent="0.2">
      <c r="A120" s="872"/>
      <c r="B120" s="895"/>
      <c r="C120" s="898"/>
      <c r="D120" s="898"/>
      <c r="E120" s="898"/>
      <c r="F120" s="898"/>
      <c r="G120" s="945"/>
      <c r="H120" s="889"/>
      <c r="I120" s="899"/>
      <c r="J120" s="899"/>
      <c r="K120" s="898"/>
      <c r="L120" s="941"/>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c r="AI120" s="366"/>
      <c r="AJ120" s="366"/>
      <c r="AK120" s="366"/>
      <c r="AL120" s="366"/>
      <c r="AM120" s="366"/>
      <c r="AN120" s="366"/>
      <c r="AO120" s="366"/>
      <c r="AP120" s="366"/>
      <c r="AQ120" s="366"/>
      <c r="AR120" s="366"/>
      <c r="AS120" s="366"/>
      <c r="AT120" s="366"/>
      <c r="AU120" s="366"/>
      <c r="AV120" s="366"/>
      <c r="AW120" s="366"/>
      <c r="AX120" s="366"/>
      <c r="AY120" s="366"/>
      <c r="AZ120" s="366"/>
      <c r="BA120" s="366"/>
      <c r="BB120" s="366"/>
      <c r="BC120" s="366"/>
      <c r="BD120" s="366"/>
      <c r="BE120" s="366"/>
      <c r="BF120" s="366"/>
      <c r="BG120" s="366"/>
      <c r="BH120" s="366"/>
      <c r="BI120" s="366"/>
      <c r="BJ120" s="366"/>
      <c r="BK120" s="366"/>
      <c r="BL120" s="366"/>
      <c r="BM120" s="366"/>
      <c r="BN120" s="366"/>
      <c r="BO120" s="366"/>
      <c r="BP120" s="366"/>
      <c r="BQ120" s="366"/>
      <c r="BR120" s="366"/>
      <c r="BS120" s="366"/>
      <c r="BT120" s="366"/>
      <c r="BU120" s="366"/>
      <c r="BV120" s="366"/>
      <c r="BW120" s="366"/>
      <c r="BX120" s="366"/>
      <c r="BY120" s="367"/>
      <c r="BZ120" s="367"/>
      <c r="CA120" s="367"/>
      <c r="CB120" s="367"/>
      <c r="CC120" s="44"/>
    </row>
    <row r="121" spans="1:91" s="43" customFormat="1" ht="15" customHeight="1" x14ac:dyDescent="0.2">
      <c r="A121" s="921"/>
      <c r="B121" s="897"/>
      <c r="C121" s="562"/>
      <c r="D121" s="525"/>
      <c r="E121" s="729"/>
      <c r="F121" s="898"/>
      <c r="G121" s="945"/>
      <c r="H121" s="729"/>
      <c r="I121" s="735"/>
      <c r="J121" s="735"/>
      <c r="K121" s="898"/>
      <c r="L121" s="942"/>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c r="BG121" s="366"/>
      <c r="BH121" s="366"/>
      <c r="BI121" s="366"/>
      <c r="BJ121" s="366"/>
      <c r="BK121" s="366"/>
      <c r="BL121" s="366"/>
      <c r="BM121" s="366"/>
      <c r="BN121" s="366"/>
      <c r="BO121" s="366"/>
      <c r="BP121" s="366"/>
      <c r="BQ121" s="366"/>
      <c r="BR121" s="366"/>
      <c r="BS121" s="366"/>
      <c r="BT121" s="366"/>
      <c r="BU121" s="366"/>
      <c r="BV121" s="366"/>
      <c r="BW121" s="366"/>
      <c r="BX121" s="366"/>
      <c r="BY121" s="367"/>
      <c r="BZ121" s="367"/>
      <c r="CA121" s="367"/>
      <c r="CB121" s="367"/>
      <c r="CC121" s="44"/>
    </row>
    <row r="122" spans="1:91" s="43" customFormat="1" ht="34.5" customHeight="1" x14ac:dyDescent="0.2">
      <c r="A122" s="563"/>
      <c r="B122" s="564"/>
      <c r="C122" s="565"/>
      <c r="D122" s="566"/>
      <c r="E122" s="567"/>
      <c r="F122" s="566"/>
      <c r="G122" s="568"/>
      <c r="H122" s="567"/>
      <c r="I122" s="566"/>
      <c r="J122" s="566"/>
      <c r="K122" s="566"/>
      <c r="L122" s="567"/>
      <c r="M122" s="569"/>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c r="BG122" s="366"/>
      <c r="BH122" s="366"/>
      <c r="BI122" s="366"/>
      <c r="BJ122" s="366"/>
      <c r="BK122" s="366"/>
      <c r="BL122" s="366"/>
      <c r="BM122" s="366"/>
      <c r="BN122" s="366"/>
      <c r="BO122" s="366"/>
      <c r="BP122" s="366"/>
      <c r="BQ122" s="366"/>
      <c r="BR122" s="366"/>
      <c r="BS122" s="366"/>
      <c r="BT122" s="366"/>
      <c r="BU122" s="366"/>
      <c r="BV122" s="366"/>
      <c r="BW122" s="366"/>
      <c r="BX122" s="366"/>
      <c r="BY122" s="367"/>
      <c r="BZ122" s="367"/>
      <c r="CA122" s="367"/>
      <c r="CB122" s="367"/>
      <c r="CC122" s="44"/>
    </row>
    <row r="123" spans="1:91" s="43" customFormat="1" ht="22.5" customHeight="1" x14ac:dyDescent="0.2">
      <c r="A123" s="570"/>
      <c r="B123" s="392"/>
      <c r="C123" s="396"/>
      <c r="D123" s="408"/>
      <c r="E123" s="402"/>
      <c r="F123" s="408"/>
      <c r="G123" s="571"/>
      <c r="H123" s="402"/>
      <c r="I123" s="408"/>
      <c r="J123" s="408"/>
      <c r="K123" s="408"/>
      <c r="L123" s="402"/>
      <c r="M123" s="569"/>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366"/>
      <c r="AW123" s="366"/>
      <c r="AX123" s="366"/>
      <c r="AY123" s="366"/>
      <c r="AZ123" s="366"/>
      <c r="BA123" s="366"/>
      <c r="BB123" s="366"/>
      <c r="BC123" s="366"/>
      <c r="BD123" s="366"/>
      <c r="BE123" s="366"/>
      <c r="BF123" s="366"/>
      <c r="BG123" s="366"/>
      <c r="BH123" s="366"/>
      <c r="BI123" s="366"/>
      <c r="BJ123" s="366"/>
      <c r="BK123" s="366"/>
      <c r="BL123" s="366"/>
      <c r="BM123" s="366"/>
      <c r="BN123" s="366"/>
      <c r="BO123" s="366"/>
      <c r="BP123" s="366"/>
      <c r="BQ123" s="366"/>
      <c r="BR123" s="366"/>
      <c r="BS123" s="366"/>
      <c r="BT123" s="366"/>
      <c r="BU123" s="366"/>
      <c r="BV123" s="366"/>
      <c r="BW123" s="366"/>
      <c r="BX123" s="366"/>
      <c r="BY123" s="367"/>
      <c r="BZ123" s="367"/>
      <c r="CA123" s="367"/>
      <c r="CB123" s="367"/>
      <c r="CC123" s="44"/>
    </row>
    <row r="124" spans="1:91" s="43" customFormat="1" ht="14.25" x14ac:dyDescent="0.2">
      <c r="A124" s="572"/>
      <c r="B124" s="417"/>
      <c r="C124" s="498"/>
      <c r="D124" s="425"/>
      <c r="E124" s="499"/>
      <c r="F124" s="425"/>
      <c r="G124" s="573"/>
      <c r="H124" s="499"/>
      <c r="I124" s="425"/>
      <c r="J124" s="425"/>
      <c r="K124" s="425"/>
      <c r="L124" s="499"/>
      <c r="M124" s="569"/>
      <c r="N124" s="366"/>
      <c r="O124" s="366"/>
      <c r="P124" s="366"/>
      <c r="Q124" s="366"/>
      <c r="R124" s="366"/>
      <c r="S124" s="366"/>
      <c r="T124" s="366"/>
      <c r="U124" s="366"/>
      <c r="V124" s="366"/>
      <c r="W124" s="366"/>
      <c r="X124" s="366"/>
      <c r="Y124" s="366"/>
      <c r="Z124" s="366"/>
      <c r="AA124" s="366"/>
      <c r="AB124" s="366"/>
      <c r="AC124" s="366"/>
      <c r="AD124" s="366"/>
      <c r="AE124" s="366"/>
      <c r="AF124" s="366"/>
      <c r="AG124" s="366"/>
      <c r="AH124" s="366"/>
      <c r="AI124" s="366"/>
      <c r="AJ124" s="366"/>
      <c r="AK124" s="366"/>
      <c r="AL124" s="366"/>
      <c r="AM124" s="366"/>
      <c r="AN124" s="366"/>
      <c r="AO124" s="366"/>
      <c r="AP124" s="366"/>
      <c r="AQ124" s="366"/>
      <c r="AR124" s="366"/>
      <c r="AS124" s="366"/>
      <c r="AT124" s="366"/>
      <c r="AU124" s="366"/>
      <c r="AV124" s="366"/>
      <c r="AW124" s="366"/>
      <c r="AX124" s="366"/>
      <c r="AY124" s="366"/>
      <c r="AZ124" s="366"/>
      <c r="BA124" s="366"/>
      <c r="BB124" s="366"/>
      <c r="BC124" s="366"/>
      <c r="BD124" s="366"/>
      <c r="BE124" s="366"/>
      <c r="BF124" s="366"/>
      <c r="BG124" s="366"/>
      <c r="BH124" s="366"/>
      <c r="BI124" s="366"/>
      <c r="BJ124" s="366"/>
      <c r="BK124" s="366"/>
      <c r="BL124" s="366"/>
      <c r="BM124" s="366"/>
      <c r="BN124" s="366"/>
      <c r="BO124" s="366"/>
      <c r="BP124" s="366"/>
      <c r="BQ124" s="366"/>
      <c r="BR124" s="366"/>
      <c r="BS124" s="366"/>
      <c r="BT124" s="366"/>
      <c r="BU124" s="366"/>
      <c r="BV124" s="366"/>
      <c r="BW124" s="366"/>
      <c r="BX124" s="366"/>
      <c r="BY124" s="367"/>
      <c r="BZ124" s="367"/>
      <c r="CA124" s="367"/>
      <c r="CB124" s="367"/>
      <c r="CC124" s="44"/>
    </row>
    <row r="125" spans="1:91" s="43" customFormat="1" ht="14.25" customHeight="1" x14ac:dyDescent="0.2">
      <c r="A125" s="536"/>
      <c r="B125" s="547"/>
      <c r="C125" s="547"/>
      <c r="D125" s="547"/>
      <c r="E125" s="547"/>
      <c r="F125" s="547"/>
      <c r="G125" s="547"/>
      <c r="H125" s="547"/>
      <c r="I125" s="547"/>
      <c r="J125" s="547"/>
      <c r="K125" s="547"/>
      <c r="L125" s="547"/>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c r="AI125" s="366"/>
      <c r="AJ125" s="366"/>
      <c r="AK125" s="366"/>
      <c r="AL125" s="366"/>
      <c r="AM125" s="366"/>
      <c r="AN125" s="366"/>
      <c r="AO125" s="366"/>
      <c r="AP125" s="366"/>
      <c r="AQ125" s="366"/>
      <c r="AR125" s="366"/>
      <c r="AS125" s="366"/>
      <c r="AT125" s="366"/>
      <c r="AU125" s="366"/>
      <c r="AV125" s="366"/>
      <c r="AW125" s="366"/>
      <c r="AX125" s="366"/>
      <c r="AY125" s="366"/>
      <c r="AZ125" s="366"/>
      <c r="BA125" s="366"/>
      <c r="BB125" s="366"/>
      <c r="BC125" s="366"/>
      <c r="BD125" s="366"/>
      <c r="BE125" s="366"/>
      <c r="BF125" s="366"/>
      <c r="BG125" s="366"/>
      <c r="BH125" s="366"/>
      <c r="BI125" s="366"/>
      <c r="BJ125" s="366"/>
      <c r="BK125" s="366"/>
      <c r="BL125" s="366"/>
      <c r="BM125" s="366"/>
      <c r="BN125" s="366"/>
      <c r="BO125" s="366"/>
      <c r="BP125" s="366"/>
      <c r="BQ125" s="366"/>
      <c r="BR125" s="366"/>
      <c r="BS125" s="366"/>
      <c r="BT125" s="366"/>
      <c r="BU125" s="366"/>
      <c r="BV125" s="366"/>
      <c r="BW125" s="366"/>
      <c r="BX125" s="366"/>
      <c r="BY125" s="367"/>
      <c r="BZ125" s="367"/>
      <c r="CA125" s="367"/>
      <c r="CB125" s="367"/>
      <c r="CC125" s="44"/>
    </row>
    <row r="126" spans="1:91" s="43" customFormat="1" ht="23.25" customHeight="1" x14ac:dyDescent="0.2">
      <c r="A126" s="872"/>
      <c r="B126" s="895"/>
      <c r="C126" s="886"/>
      <c r="D126" s="943"/>
      <c r="E126" s="944"/>
      <c r="F126" s="943"/>
      <c r="G126" s="944"/>
      <c r="H126" s="943"/>
      <c r="I126" s="944"/>
      <c r="J126" s="943"/>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c r="AV126" s="366"/>
      <c r="AW126" s="366"/>
      <c r="AX126" s="366"/>
      <c r="AY126" s="366"/>
      <c r="AZ126" s="366"/>
      <c r="BA126" s="366"/>
      <c r="BB126" s="366"/>
      <c r="BC126" s="366"/>
      <c r="BD126" s="366"/>
      <c r="BE126" s="366"/>
      <c r="BF126" s="366"/>
      <c r="BG126" s="366"/>
      <c r="BH126" s="366"/>
      <c r="BI126" s="366"/>
      <c r="BJ126" s="366"/>
      <c r="BK126" s="366"/>
      <c r="BL126" s="366"/>
      <c r="BM126" s="366"/>
      <c r="BN126" s="366"/>
      <c r="BO126" s="366"/>
      <c r="BP126" s="366"/>
      <c r="BQ126" s="366"/>
      <c r="BR126" s="366"/>
      <c r="BS126" s="366"/>
      <c r="BT126" s="366"/>
      <c r="BU126" s="366"/>
      <c r="BV126" s="366"/>
      <c r="BW126" s="366"/>
      <c r="BX126" s="366"/>
      <c r="BY126" s="367"/>
      <c r="BZ126" s="367"/>
      <c r="CA126" s="367"/>
      <c r="CB126" s="367"/>
      <c r="CC126" s="44"/>
    </row>
    <row r="127" spans="1:91" s="43" customFormat="1" ht="18" customHeight="1" x14ac:dyDescent="0.2">
      <c r="A127" s="921"/>
      <c r="B127" s="897"/>
      <c r="C127" s="735"/>
      <c r="D127" s="574"/>
      <c r="E127" s="729"/>
      <c r="F127" s="739"/>
      <c r="G127" s="576"/>
      <c r="H127" s="574"/>
      <c r="I127" s="729"/>
      <c r="J127" s="574"/>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c r="AV127" s="366"/>
      <c r="AW127" s="366"/>
      <c r="AX127" s="366"/>
      <c r="AY127" s="366"/>
      <c r="AZ127" s="366"/>
      <c r="BA127" s="366"/>
      <c r="BB127" s="366"/>
      <c r="BC127" s="366"/>
      <c r="BD127" s="366"/>
      <c r="BE127" s="366"/>
      <c r="BF127" s="366"/>
      <c r="BG127" s="366"/>
      <c r="BH127" s="366"/>
      <c r="BI127" s="366"/>
      <c r="BJ127" s="366"/>
      <c r="BK127" s="366"/>
      <c r="BL127" s="366"/>
      <c r="BM127" s="366"/>
      <c r="BN127" s="366"/>
      <c r="BO127" s="366"/>
      <c r="BP127" s="366"/>
      <c r="BQ127" s="366"/>
      <c r="BR127" s="366"/>
      <c r="BS127" s="366"/>
      <c r="BT127" s="366"/>
      <c r="BU127" s="366"/>
      <c r="BV127" s="366"/>
      <c r="BW127" s="366"/>
      <c r="BX127" s="366"/>
      <c r="BY127" s="367"/>
      <c r="BZ127" s="367"/>
      <c r="CA127" s="367"/>
      <c r="CB127" s="367"/>
      <c r="CC127" s="44"/>
    </row>
    <row r="128" spans="1:91" s="43" customFormat="1" ht="15" customHeight="1" x14ac:dyDescent="0.2">
      <c r="A128" s="895"/>
      <c r="B128" s="563"/>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c r="AV128" s="366"/>
      <c r="AW128" s="366"/>
      <c r="AX128" s="366"/>
      <c r="AY128" s="366"/>
      <c r="AZ128" s="366"/>
      <c r="BA128" s="366"/>
      <c r="BB128" s="366"/>
      <c r="BC128" s="366"/>
      <c r="BD128" s="366"/>
      <c r="BE128" s="366"/>
      <c r="BF128" s="366"/>
      <c r="BG128" s="366"/>
      <c r="BH128" s="366"/>
      <c r="BI128" s="366"/>
      <c r="BJ128" s="366"/>
      <c r="BK128" s="366"/>
      <c r="BL128" s="366"/>
      <c r="BM128" s="366"/>
      <c r="BN128" s="366"/>
      <c r="BO128" s="366"/>
      <c r="BP128" s="366"/>
      <c r="BQ128" s="366"/>
      <c r="BR128" s="366"/>
      <c r="BS128" s="366"/>
      <c r="BT128" s="366"/>
      <c r="BU128" s="366"/>
      <c r="BV128" s="366"/>
      <c r="BW128" s="366"/>
      <c r="BX128" s="366"/>
      <c r="BY128" s="367"/>
      <c r="BZ128" s="367"/>
      <c r="CA128" s="367"/>
      <c r="CB128" s="367"/>
      <c r="CC128" s="44"/>
    </row>
    <row r="129" spans="1:81" s="43" customFormat="1" ht="15" customHeight="1" x14ac:dyDescent="0.2">
      <c r="A129" s="896"/>
      <c r="B129" s="570"/>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c r="AV129" s="366"/>
      <c r="AW129" s="366"/>
      <c r="AX129" s="366"/>
      <c r="AY129" s="366"/>
      <c r="AZ129" s="366"/>
      <c r="BA129" s="366"/>
      <c r="BB129" s="366"/>
      <c r="BC129" s="366"/>
      <c r="BD129" s="366"/>
      <c r="BE129" s="366"/>
      <c r="BF129" s="366"/>
      <c r="BG129" s="366"/>
      <c r="BH129" s="366"/>
      <c r="BI129" s="366"/>
      <c r="BJ129" s="366"/>
      <c r="BK129" s="366"/>
      <c r="BL129" s="366"/>
      <c r="BM129" s="366"/>
      <c r="BN129" s="366"/>
      <c r="BO129" s="366"/>
      <c r="BP129" s="366"/>
      <c r="BQ129" s="366"/>
      <c r="BR129" s="366"/>
      <c r="BS129" s="366"/>
      <c r="BT129" s="366"/>
      <c r="BU129" s="366"/>
      <c r="BV129" s="366"/>
      <c r="BW129" s="366"/>
      <c r="BX129" s="366"/>
      <c r="BY129" s="367"/>
      <c r="BZ129" s="367"/>
      <c r="CA129" s="367"/>
      <c r="CB129" s="367"/>
      <c r="CC129" s="44"/>
    </row>
    <row r="130" spans="1:81" s="43" customFormat="1" ht="23.25" customHeight="1" x14ac:dyDescent="0.2">
      <c r="A130" s="896"/>
      <c r="B130" s="570"/>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c r="AV130" s="366"/>
      <c r="AW130" s="366"/>
      <c r="AX130" s="366"/>
      <c r="AY130" s="366"/>
      <c r="AZ130" s="366"/>
      <c r="BA130" s="366"/>
      <c r="BB130" s="366"/>
      <c r="BC130" s="366"/>
      <c r="BD130" s="366"/>
      <c r="BE130" s="366"/>
      <c r="BF130" s="366"/>
      <c r="BG130" s="366"/>
      <c r="BH130" s="366"/>
      <c r="BI130" s="366"/>
      <c r="BJ130" s="366"/>
      <c r="BK130" s="366"/>
      <c r="BL130" s="366"/>
      <c r="BM130" s="366"/>
      <c r="BN130" s="366"/>
      <c r="BO130" s="366"/>
      <c r="BP130" s="366"/>
      <c r="BQ130" s="366"/>
      <c r="BR130" s="366"/>
      <c r="BS130" s="366"/>
      <c r="BT130" s="366"/>
      <c r="BU130" s="366"/>
      <c r="BV130" s="366"/>
      <c r="BW130" s="366"/>
      <c r="BX130" s="366"/>
      <c r="BY130" s="367"/>
      <c r="BZ130" s="367"/>
      <c r="CA130" s="367"/>
      <c r="CB130" s="367"/>
      <c r="CC130" s="44"/>
    </row>
    <row r="131" spans="1:81" s="43" customFormat="1" ht="27" customHeight="1" x14ac:dyDescent="0.2">
      <c r="A131" s="897"/>
      <c r="B131" s="570"/>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c r="AV131" s="366"/>
      <c r="AW131" s="366"/>
      <c r="AX131" s="366"/>
      <c r="AY131" s="366"/>
      <c r="AZ131" s="366"/>
      <c r="BA131" s="366"/>
      <c r="BB131" s="366"/>
      <c r="BC131" s="366"/>
      <c r="BD131" s="366"/>
      <c r="BE131" s="366"/>
      <c r="BF131" s="366"/>
      <c r="BG131" s="366"/>
      <c r="BH131" s="366"/>
      <c r="BI131" s="366"/>
      <c r="BJ131" s="366"/>
      <c r="BK131" s="366"/>
      <c r="BL131" s="366"/>
      <c r="BM131" s="366"/>
      <c r="BN131" s="366"/>
      <c r="BO131" s="366"/>
      <c r="BP131" s="366"/>
      <c r="BQ131" s="366"/>
      <c r="BR131" s="366"/>
      <c r="BS131" s="366"/>
      <c r="BT131" s="366"/>
      <c r="BU131" s="366"/>
      <c r="BV131" s="366"/>
      <c r="BW131" s="366"/>
      <c r="BX131" s="366"/>
      <c r="BY131" s="367"/>
      <c r="BZ131" s="367"/>
      <c r="CA131" s="367"/>
      <c r="CB131" s="367"/>
      <c r="CC131" s="44"/>
    </row>
    <row r="132" spans="1:81" s="43" customFormat="1" ht="15" customHeight="1" x14ac:dyDescent="0.2">
      <c r="A132" s="898"/>
      <c r="B132" s="563"/>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c r="AV132" s="366"/>
      <c r="AW132" s="366"/>
      <c r="AX132" s="366"/>
      <c r="AY132" s="366"/>
      <c r="AZ132" s="366"/>
      <c r="BA132" s="366"/>
      <c r="BB132" s="366"/>
      <c r="BC132" s="366"/>
      <c r="BD132" s="366"/>
      <c r="BE132" s="366"/>
      <c r="BF132" s="366"/>
      <c r="BG132" s="366"/>
      <c r="BH132" s="366"/>
      <c r="BI132" s="366"/>
      <c r="BJ132" s="366"/>
      <c r="BK132" s="366"/>
      <c r="BL132" s="366"/>
      <c r="BM132" s="366"/>
      <c r="BN132" s="366"/>
      <c r="BO132" s="366"/>
      <c r="BP132" s="366"/>
      <c r="BQ132" s="366"/>
      <c r="BR132" s="366"/>
      <c r="BS132" s="366"/>
      <c r="BT132" s="366"/>
      <c r="BU132" s="366"/>
      <c r="BV132" s="366"/>
      <c r="BW132" s="366"/>
      <c r="BX132" s="366"/>
      <c r="BY132" s="367"/>
      <c r="BZ132" s="367"/>
      <c r="CA132" s="367"/>
      <c r="CB132" s="367"/>
      <c r="CC132" s="44"/>
    </row>
    <row r="133" spans="1:81" s="43" customFormat="1" ht="19.5" customHeight="1" x14ac:dyDescent="0.2">
      <c r="A133" s="899"/>
      <c r="B133" s="570"/>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c r="AV133" s="366"/>
      <c r="AW133" s="366"/>
      <c r="AX133" s="366"/>
      <c r="AY133" s="366"/>
      <c r="AZ133" s="366"/>
      <c r="BA133" s="366"/>
      <c r="BB133" s="366"/>
      <c r="BC133" s="366"/>
      <c r="BD133" s="366"/>
      <c r="BE133" s="366"/>
      <c r="BF133" s="366"/>
      <c r="BG133" s="366"/>
      <c r="BH133" s="366"/>
      <c r="BI133" s="366"/>
      <c r="BJ133" s="366"/>
      <c r="BK133" s="366"/>
      <c r="BL133" s="366"/>
      <c r="BM133" s="366"/>
      <c r="BN133" s="366"/>
      <c r="BO133" s="366"/>
      <c r="BP133" s="366"/>
      <c r="BQ133" s="366"/>
      <c r="BR133" s="366"/>
      <c r="BS133" s="366"/>
      <c r="BT133" s="366"/>
      <c r="BU133" s="366"/>
      <c r="BV133" s="366"/>
      <c r="BW133" s="366"/>
      <c r="BX133" s="366"/>
      <c r="BY133" s="367"/>
      <c r="BZ133" s="367"/>
      <c r="CA133" s="367"/>
      <c r="CB133" s="367"/>
      <c r="CC133" s="44"/>
    </row>
    <row r="134" spans="1:81" s="43" customFormat="1" ht="15" x14ac:dyDescent="0.2">
      <c r="A134" s="899"/>
      <c r="B134" s="570"/>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c r="AV134" s="366"/>
      <c r="AW134" s="366"/>
      <c r="AX134" s="366"/>
      <c r="AY134" s="366"/>
      <c r="AZ134" s="366"/>
      <c r="BA134" s="366"/>
      <c r="BB134" s="366"/>
      <c r="BC134" s="366"/>
      <c r="BD134" s="366"/>
      <c r="BE134" s="366"/>
      <c r="BF134" s="366"/>
      <c r="BG134" s="366"/>
      <c r="BH134" s="366"/>
      <c r="BI134" s="366"/>
      <c r="BJ134" s="366"/>
      <c r="BK134" s="366"/>
      <c r="BL134" s="366"/>
      <c r="BM134" s="366"/>
      <c r="BN134" s="366"/>
      <c r="BO134" s="366"/>
      <c r="BP134" s="366"/>
      <c r="BQ134" s="366"/>
      <c r="BR134" s="366"/>
      <c r="BS134" s="366"/>
      <c r="BT134" s="366"/>
      <c r="BU134" s="366"/>
      <c r="BV134" s="366"/>
      <c r="BW134" s="366"/>
      <c r="BX134" s="366"/>
      <c r="BY134" s="367"/>
      <c r="BZ134" s="367"/>
      <c r="CA134" s="367"/>
      <c r="CB134" s="367"/>
      <c r="CC134" s="44"/>
    </row>
    <row r="135" spans="1:81" s="43" customFormat="1" ht="15" customHeight="1" x14ac:dyDescent="0.2">
      <c r="A135" s="899"/>
      <c r="B135" s="585"/>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c r="AV135" s="366"/>
      <c r="AW135" s="366"/>
      <c r="AX135" s="366"/>
      <c r="AY135" s="366"/>
      <c r="AZ135" s="366"/>
      <c r="BA135" s="366"/>
      <c r="BB135" s="366"/>
      <c r="BC135" s="366"/>
      <c r="BD135" s="366"/>
      <c r="BE135" s="366"/>
      <c r="BF135" s="366"/>
      <c r="BG135" s="366"/>
      <c r="BH135" s="366"/>
      <c r="BI135" s="366"/>
      <c r="BJ135" s="366"/>
      <c r="BK135" s="366"/>
      <c r="BL135" s="366"/>
      <c r="BM135" s="366"/>
      <c r="BN135" s="366"/>
      <c r="BO135" s="366"/>
      <c r="BP135" s="366"/>
      <c r="BQ135" s="366"/>
      <c r="BR135" s="366"/>
      <c r="BS135" s="366"/>
      <c r="BT135" s="366"/>
      <c r="BU135" s="366"/>
      <c r="BV135" s="366"/>
      <c r="BW135" s="366"/>
      <c r="BX135" s="366"/>
      <c r="BY135" s="367"/>
      <c r="BZ135" s="367"/>
      <c r="CA135" s="367"/>
      <c r="CB135" s="367"/>
      <c r="CC135" s="44"/>
    </row>
    <row r="136" spans="1:81" s="43" customFormat="1" ht="15" customHeight="1" x14ac:dyDescent="0.2">
      <c r="A136" s="899"/>
      <c r="B136" s="572"/>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c r="AV136" s="366"/>
      <c r="AW136" s="366"/>
      <c r="AX136" s="366"/>
      <c r="AY136" s="366"/>
      <c r="AZ136" s="366"/>
      <c r="BA136" s="366"/>
      <c r="BB136" s="366"/>
      <c r="BC136" s="366"/>
      <c r="BD136" s="366"/>
      <c r="BE136" s="366"/>
      <c r="BF136" s="366"/>
      <c r="BG136" s="366"/>
      <c r="BH136" s="366"/>
      <c r="BI136" s="366"/>
      <c r="BJ136" s="366"/>
      <c r="BK136" s="366"/>
      <c r="BL136" s="366"/>
      <c r="BM136" s="366"/>
      <c r="BN136" s="366"/>
      <c r="BO136" s="366"/>
      <c r="BP136" s="366"/>
      <c r="BQ136" s="366"/>
      <c r="BR136" s="366"/>
      <c r="BS136" s="366"/>
      <c r="BT136" s="366"/>
      <c r="BU136" s="366"/>
      <c r="BV136" s="366"/>
      <c r="BW136" s="366"/>
      <c r="BX136" s="366"/>
      <c r="BY136" s="367"/>
      <c r="BZ136" s="367"/>
      <c r="CA136" s="367"/>
      <c r="CB136" s="367"/>
      <c r="CC136" s="44"/>
    </row>
    <row r="137" spans="1:81" s="43" customFormat="1" ht="25.5" customHeight="1" x14ac:dyDescent="0.2">
      <c r="A137" s="895"/>
      <c r="B137" s="563"/>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c r="AV137" s="366"/>
      <c r="AW137" s="366"/>
      <c r="AX137" s="366"/>
      <c r="AY137" s="366"/>
      <c r="AZ137" s="366"/>
      <c r="BA137" s="366"/>
      <c r="BB137" s="366"/>
      <c r="BC137" s="366"/>
      <c r="BD137" s="366"/>
      <c r="BE137" s="366"/>
      <c r="BF137" s="366"/>
      <c r="BG137" s="366"/>
      <c r="BH137" s="366"/>
      <c r="BI137" s="366"/>
      <c r="BJ137" s="366"/>
      <c r="BK137" s="366"/>
      <c r="BL137" s="366"/>
      <c r="BM137" s="366"/>
      <c r="BN137" s="366"/>
      <c r="BO137" s="366"/>
      <c r="BP137" s="366"/>
      <c r="BQ137" s="366"/>
      <c r="BR137" s="366"/>
      <c r="BS137" s="366"/>
      <c r="BT137" s="366"/>
      <c r="BU137" s="366"/>
      <c r="BV137" s="366"/>
      <c r="BW137" s="366"/>
      <c r="BX137" s="366"/>
      <c r="BY137" s="367"/>
      <c r="BZ137" s="367"/>
      <c r="CA137" s="367"/>
      <c r="CB137" s="367"/>
      <c r="CC137" s="44"/>
    </row>
    <row r="138" spans="1:81" s="44" customFormat="1" ht="56.25" customHeight="1" x14ac:dyDescent="0.2">
      <c r="A138" s="896"/>
      <c r="B138" s="570"/>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c r="AV138" s="366"/>
      <c r="AW138" s="366"/>
      <c r="AX138" s="366"/>
      <c r="AY138" s="366"/>
      <c r="AZ138" s="366"/>
      <c r="BA138" s="366"/>
      <c r="BB138" s="366"/>
      <c r="BC138" s="366"/>
      <c r="BD138" s="366"/>
      <c r="BE138" s="366"/>
      <c r="BF138" s="366"/>
      <c r="BG138" s="366"/>
      <c r="BH138" s="366"/>
      <c r="BI138" s="366"/>
      <c r="BJ138" s="366"/>
      <c r="BK138" s="366"/>
      <c r="BL138" s="366"/>
      <c r="BM138" s="366"/>
      <c r="BN138" s="366"/>
      <c r="BO138" s="366"/>
      <c r="BP138" s="366"/>
      <c r="BQ138" s="366"/>
      <c r="BR138" s="366"/>
      <c r="BS138" s="366"/>
      <c r="BT138" s="366"/>
      <c r="BU138" s="366"/>
      <c r="BV138" s="366"/>
      <c r="BW138" s="366"/>
      <c r="BX138" s="366"/>
      <c r="BY138" s="367"/>
      <c r="BZ138" s="367"/>
      <c r="CA138" s="367"/>
      <c r="CB138" s="367"/>
    </row>
    <row r="139" spans="1:81" s="44" customFormat="1" ht="18.75" customHeight="1" x14ac:dyDescent="0.2">
      <c r="A139" s="896"/>
      <c r="B139" s="570"/>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c r="AV139" s="366"/>
      <c r="AW139" s="366"/>
      <c r="AX139" s="366"/>
      <c r="AY139" s="366"/>
      <c r="AZ139" s="366"/>
      <c r="BA139" s="366"/>
      <c r="BB139" s="366"/>
      <c r="BC139" s="366"/>
      <c r="BD139" s="366"/>
      <c r="BE139" s="366"/>
      <c r="BF139" s="366"/>
      <c r="BG139" s="366"/>
      <c r="BH139" s="366"/>
      <c r="BI139" s="366"/>
      <c r="BJ139" s="366"/>
      <c r="BK139" s="366"/>
      <c r="BL139" s="366"/>
      <c r="BM139" s="366"/>
      <c r="BN139" s="366"/>
      <c r="BO139" s="366"/>
      <c r="BP139" s="366"/>
      <c r="BQ139" s="366"/>
      <c r="BR139" s="366"/>
      <c r="BS139" s="366"/>
      <c r="BT139" s="366"/>
      <c r="BU139" s="366"/>
      <c r="BV139" s="366"/>
      <c r="BW139" s="366"/>
      <c r="BX139" s="366"/>
      <c r="BY139" s="367"/>
      <c r="BZ139" s="367"/>
      <c r="CA139" s="367"/>
      <c r="CB139" s="367"/>
    </row>
    <row r="140" spans="1:81" s="49" customFormat="1" ht="34.5" customHeight="1" x14ac:dyDescent="0.2">
      <c r="A140" s="896"/>
      <c r="B140" s="585"/>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c r="AV140" s="366"/>
      <c r="AW140" s="366"/>
      <c r="AX140" s="366"/>
      <c r="AY140" s="366"/>
      <c r="AZ140" s="366"/>
      <c r="BA140" s="366"/>
      <c r="BB140" s="366"/>
      <c r="BC140" s="366"/>
      <c r="BD140" s="366"/>
      <c r="BE140" s="366"/>
      <c r="BF140" s="366"/>
      <c r="BG140" s="366"/>
      <c r="BH140" s="366"/>
      <c r="BI140" s="366"/>
      <c r="BJ140" s="366"/>
      <c r="BK140" s="366"/>
      <c r="BL140" s="366"/>
      <c r="BM140" s="366"/>
      <c r="BN140" s="366"/>
      <c r="BO140" s="366"/>
      <c r="BP140" s="366"/>
      <c r="BQ140" s="366"/>
      <c r="BR140" s="366"/>
      <c r="BS140" s="366"/>
      <c r="BT140" s="366"/>
      <c r="BU140" s="366"/>
      <c r="BV140" s="366"/>
      <c r="BW140" s="366"/>
      <c r="BX140" s="366"/>
      <c r="BY140" s="367"/>
      <c r="BZ140" s="367"/>
      <c r="CA140" s="367"/>
      <c r="CB140" s="367"/>
      <c r="CC140" s="62"/>
    </row>
    <row r="141" spans="1:81" s="51" customFormat="1" ht="54" customHeight="1" x14ac:dyDescent="0.2">
      <c r="A141" s="896"/>
      <c r="B141" s="585"/>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c r="AV141" s="366"/>
      <c r="AW141" s="366"/>
      <c r="AX141" s="366"/>
      <c r="AY141" s="366"/>
      <c r="AZ141" s="366"/>
      <c r="BA141" s="366"/>
      <c r="BB141" s="366"/>
      <c r="BC141" s="366"/>
      <c r="BD141" s="366"/>
      <c r="BE141" s="366"/>
      <c r="BF141" s="366"/>
      <c r="BG141" s="366"/>
      <c r="BH141" s="366"/>
      <c r="BI141" s="366"/>
      <c r="BJ141" s="366"/>
      <c r="BK141" s="366"/>
      <c r="BL141" s="366"/>
      <c r="BM141" s="366"/>
      <c r="BN141" s="366"/>
      <c r="BO141" s="366"/>
      <c r="BP141" s="366"/>
      <c r="BQ141" s="366"/>
      <c r="BR141" s="366"/>
      <c r="BS141" s="366"/>
      <c r="BT141" s="366"/>
      <c r="BU141" s="366"/>
      <c r="BV141" s="366"/>
      <c r="BW141" s="366"/>
      <c r="BX141" s="366"/>
      <c r="BY141" s="367"/>
      <c r="BZ141" s="367"/>
      <c r="CA141" s="367"/>
      <c r="CB141" s="367"/>
      <c r="CC141" s="154"/>
    </row>
    <row r="142" spans="1:81" s="49" customFormat="1" ht="22.5" customHeight="1" x14ac:dyDescent="0.2">
      <c r="A142" s="897"/>
      <c r="B142" s="572"/>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c r="AV142" s="366"/>
      <c r="AW142" s="366"/>
      <c r="AX142" s="366"/>
      <c r="AY142" s="366"/>
      <c r="AZ142" s="366"/>
      <c r="BA142" s="366"/>
      <c r="BB142" s="366"/>
      <c r="BC142" s="366"/>
      <c r="BD142" s="366"/>
      <c r="BE142" s="366"/>
      <c r="BF142" s="366"/>
      <c r="BG142" s="366"/>
      <c r="BH142" s="366"/>
      <c r="BI142" s="366"/>
      <c r="BJ142" s="366"/>
      <c r="BK142" s="366"/>
      <c r="BL142" s="366"/>
      <c r="BM142" s="366"/>
      <c r="BN142" s="366"/>
      <c r="BO142" s="366"/>
      <c r="BP142" s="366"/>
      <c r="BQ142" s="366"/>
      <c r="BR142" s="366"/>
      <c r="BS142" s="366"/>
      <c r="BT142" s="366"/>
      <c r="BU142" s="366"/>
      <c r="BV142" s="366"/>
      <c r="BW142" s="366"/>
      <c r="BX142" s="366"/>
      <c r="BY142" s="367"/>
      <c r="BZ142" s="367"/>
      <c r="CA142" s="367"/>
      <c r="CB142" s="367"/>
      <c r="CC142" s="62"/>
    </row>
    <row r="143" spans="1:81" s="62" customFormat="1" ht="22.5" customHeight="1" x14ac:dyDescent="0.2">
      <c r="A143" s="898"/>
      <c r="B143" s="563"/>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c r="AV143" s="366"/>
      <c r="AW143" s="366"/>
      <c r="AX143" s="366"/>
      <c r="AY143" s="366"/>
      <c r="AZ143" s="366"/>
      <c r="BA143" s="366"/>
      <c r="BB143" s="366"/>
      <c r="BC143" s="366"/>
      <c r="BD143" s="366"/>
      <c r="BE143" s="366"/>
      <c r="BF143" s="366"/>
      <c r="BG143" s="366"/>
      <c r="BH143" s="366"/>
      <c r="BI143" s="366"/>
      <c r="BJ143" s="366"/>
      <c r="BK143" s="366"/>
      <c r="BL143" s="366"/>
      <c r="BM143" s="366"/>
      <c r="BN143" s="366"/>
      <c r="BO143" s="366"/>
      <c r="BP143" s="366"/>
      <c r="BQ143" s="366"/>
      <c r="BR143" s="366"/>
      <c r="BS143" s="366"/>
      <c r="BT143" s="366"/>
      <c r="BU143" s="366"/>
      <c r="BV143" s="366"/>
      <c r="BW143" s="366"/>
      <c r="BX143" s="366"/>
      <c r="BY143" s="367"/>
      <c r="BZ143" s="367"/>
      <c r="CA143" s="367"/>
      <c r="CB143" s="367"/>
    </row>
    <row r="144" spans="1:81" s="49" customFormat="1" ht="31.5" customHeight="1" x14ac:dyDescent="0.2">
      <c r="A144" s="899"/>
      <c r="B144" s="572"/>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c r="AV144" s="366"/>
      <c r="AW144" s="366"/>
      <c r="AX144" s="366"/>
      <c r="AY144" s="366"/>
      <c r="AZ144" s="366"/>
      <c r="BA144" s="366"/>
      <c r="BB144" s="366"/>
      <c r="BC144" s="366"/>
      <c r="BD144" s="366"/>
      <c r="BE144" s="366"/>
      <c r="BF144" s="366"/>
      <c r="BG144" s="366"/>
      <c r="BH144" s="366"/>
      <c r="BI144" s="366"/>
      <c r="BJ144" s="366"/>
      <c r="BK144" s="366"/>
      <c r="BL144" s="366"/>
      <c r="BM144" s="366"/>
      <c r="BN144" s="366"/>
      <c r="BO144" s="366"/>
      <c r="BP144" s="366"/>
      <c r="BQ144" s="366"/>
      <c r="BR144" s="366"/>
      <c r="BS144" s="366"/>
      <c r="BT144" s="366"/>
      <c r="BU144" s="366"/>
      <c r="BV144" s="366"/>
      <c r="BW144" s="366"/>
      <c r="BX144" s="366"/>
      <c r="BY144" s="367"/>
      <c r="BZ144" s="367"/>
      <c r="CA144" s="367"/>
      <c r="CB144" s="367"/>
      <c r="CC144" s="62"/>
    </row>
    <row r="145" spans="1:81" s="49" customFormat="1" ht="18" customHeight="1" x14ac:dyDescent="0.2">
      <c r="A145" s="590"/>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AT145" s="366"/>
      <c r="AU145" s="366"/>
      <c r="AV145" s="366"/>
      <c r="AW145" s="366"/>
      <c r="AX145" s="366"/>
      <c r="AY145" s="366"/>
      <c r="AZ145" s="366"/>
      <c r="BA145" s="366"/>
      <c r="BB145" s="366"/>
      <c r="BC145" s="366"/>
      <c r="BD145" s="366"/>
      <c r="BE145" s="366"/>
      <c r="BF145" s="366"/>
      <c r="BG145" s="366"/>
      <c r="BH145" s="366"/>
      <c r="BI145" s="366"/>
      <c r="BJ145" s="366"/>
      <c r="BK145" s="366"/>
      <c r="BL145" s="366"/>
      <c r="BM145" s="366"/>
      <c r="BN145" s="366"/>
      <c r="BO145" s="366"/>
      <c r="BP145" s="366"/>
      <c r="BQ145" s="366"/>
      <c r="BR145" s="366"/>
      <c r="BS145" s="366"/>
      <c r="BT145" s="366"/>
      <c r="BU145" s="366"/>
      <c r="BV145" s="366"/>
      <c r="BW145" s="366"/>
      <c r="BX145" s="366"/>
      <c r="BY145" s="366"/>
      <c r="BZ145" s="366"/>
      <c r="CA145" s="366"/>
      <c r="CB145" s="366"/>
      <c r="CC145" s="62"/>
    </row>
    <row r="146" spans="1:81" s="160" customFormat="1" ht="18" customHeight="1" x14ac:dyDescent="0.2">
      <c r="A146" s="373"/>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159"/>
    </row>
    <row r="147" spans="1:81" s="160" customFormat="1" ht="18" customHeight="1" x14ac:dyDescent="0.2">
      <c r="A147" s="900"/>
      <c r="B147" s="913"/>
      <c r="C147" s="914"/>
      <c r="D147" s="883"/>
      <c r="E147" s="880"/>
      <c r="F147" s="881"/>
      <c r="G147" s="881"/>
      <c r="H147" s="881"/>
      <c r="I147" s="881"/>
      <c r="J147" s="881"/>
      <c r="K147" s="881"/>
      <c r="L147" s="881"/>
      <c r="M147" s="881"/>
      <c r="N147" s="881"/>
      <c r="O147" s="881"/>
      <c r="P147" s="881"/>
      <c r="Q147" s="881"/>
      <c r="R147" s="881"/>
      <c r="S147" s="881"/>
      <c r="T147" s="881"/>
      <c r="U147" s="881"/>
      <c r="V147" s="881"/>
      <c r="W147" s="881"/>
      <c r="X147" s="881"/>
      <c r="Y147" s="881"/>
      <c r="Z147" s="881"/>
      <c r="AA147" s="881"/>
      <c r="AB147" s="881"/>
      <c r="AC147" s="881"/>
      <c r="AD147" s="881"/>
      <c r="AE147" s="881"/>
      <c r="AF147" s="881"/>
      <c r="AG147" s="881"/>
      <c r="AH147" s="881"/>
      <c r="AI147" s="881"/>
      <c r="AJ147" s="881"/>
      <c r="AK147" s="881"/>
      <c r="AL147" s="881"/>
      <c r="AM147" s="881"/>
      <c r="AN147" s="881"/>
      <c r="AO147" s="881"/>
      <c r="AP147" s="917"/>
      <c r="AQ147" s="890"/>
      <c r="AR147" s="890"/>
      <c r="AS147" s="891"/>
      <c r="AT147" s="366"/>
      <c r="AU147" s="366"/>
      <c r="AV147" s="366"/>
      <c r="AW147" s="366"/>
      <c r="AX147" s="366"/>
      <c r="AY147" s="366"/>
      <c r="AZ147" s="366"/>
      <c r="BA147" s="366"/>
      <c r="BB147" s="366"/>
      <c r="BC147" s="366"/>
      <c r="BD147" s="366"/>
      <c r="BE147" s="366"/>
      <c r="BF147" s="366"/>
      <c r="BG147" s="366"/>
      <c r="BH147" s="366"/>
      <c r="BI147" s="366"/>
      <c r="BJ147" s="366"/>
      <c r="BK147" s="366"/>
      <c r="BL147" s="366"/>
      <c r="BM147" s="366"/>
      <c r="BN147" s="366"/>
      <c r="BO147" s="366"/>
      <c r="BP147" s="366"/>
      <c r="BQ147" s="366"/>
      <c r="BR147" s="366"/>
      <c r="BS147" s="366"/>
      <c r="BT147" s="366"/>
      <c r="BU147" s="366"/>
      <c r="BV147" s="366"/>
      <c r="BW147" s="366"/>
      <c r="BX147" s="366"/>
      <c r="BY147" s="366"/>
      <c r="BZ147" s="366"/>
      <c r="CA147" s="366"/>
      <c r="CB147" s="366"/>
      <c r="CC147" s="159"/>
    </row>
    <row r="148" spans="1:81" s="160" customFormat="1" ht="18" customHeight="1" x14ac:dyDescent="0.2">
      <c r="A148" s="901"/>
      <c r="B148" s="915"/>
      <c r="C148" s="916"/>
      <c r="D148" s="885"/>
      <c r="E148" s="886"/>
      <c r="F148" s="887"/>
      <c r="G148" s="886"/>
      <c r="H148" s="887"/>
      <c r="I148" s="886"/>
      <c r="J148" s="887"/>
      <c r="K148" s="886"/>
      <c r="L148" s="887"/>
      <c r="M148" s="886"/>
      <c r="N148" s="887"/>
      <c r="O148" s="886"/>
      <c r="P148" s="887"/>
      <c r="Q148" s="886"/>
      <c r="R148" s="887"/>
      <c r="S148" s="886"/>
      <c r="T148" s="887"/>
      <c r="U148" s="886"/>
      <c r="V148" s="887"/>
      <c r="W148" s="886"/>
      <c r="X148" s="887"/>
      <c r="Y148" s="886"/>
      <c r="Z148" s="887"/>
      <c r="AA148" s="886"/>
      <c r="AB148" s="887"/>
      <c r="AC148" s="886"/>
      <c r="AD148" s="887"/>
      <c r="AE148" s="886"/>
      <c r="AF148" s="887"/>
      <c r="AG148" s="886"/>
      <c r="AH148" s="887"/>
      <c r="AI148" s="886"/>
      <c r="AJ148" s="887"/>
      <c r="AK148" s="886"/>
      <c r="AL148" s="887"/>
      <c r="AM148" s="886"/>
      <c r="AN148" s="887"/>
      <c r="AO148" s="888"/>
      <c r="AP148" s="918"/>
      <c r="AQ148" s="892"/>
      <c r="AR148" s="888"/>
      <c r="AS148" s="894"/>
      <c r="AT148" s="603"/>
      <c r="AU148" s="604"/>
      <c r="AV148" s="366"/>
      <c r="AW148" s="366"/>
      <c r="AX148" s="366"/>
      <c r="AY148" s="366"/>
      <c r="AZ148" s="366"/>
      <c r="BA148" s="366"/>
      <c r="BB148" s="366"/>
      <c r="BC148" s="366"/>
      <c r="BD148" s="366"/>
      <c r="BE148" s="366"/>
      <c r="BF148" s="366"/>
      <c r="BG148" s="366"/>
      <c r="BH148" s="366"/>
      <c r="BI148" s="366"/>
      <c r="BJ148" s="366"/>
      <c r="BK148" s="366"/>
      <c r="BL148" s="366"/>
      <c r="BM148" s="366"/>
      <c r="BN148" s="366"/>
      <c r="BO148" s="366"/>
      <c r="BP148" s="366"/>
      <c r="BQ148" s="366"/>
      <c r="BR148" s="366"/>
      <c r="BS148" s="366"/>
      <c r="BT148" s="366"/>
      <c r="BU148" s="366"/>
      <c r="BV148" s="366"/>
      <c r="BW148" s="366"/>
      <c r="BX148" s="366"/>
      <c r="BY148" s="367"/>
      <c r="BZ148" s="367"/>
      <c r="CA148" s="367"/>
      <c r="CB148" s="367"/>
      <c r="CC148" s="159"/>
    </row>
    <row r="149" spans="1:81" s="160" customFormat="1" ht="18" customHeight="1" x14ac:dyDescent="0.2">
      <c r="A149" s="902"/>
      <c r="B149" s="605"/>
      <c r="C149" s="606"/>
      <c r="D149" s="733"/>
      <c r="E149" s="608"/>
      <c r="F149" s="732"/>
      <c r="G149" s="608"/>
      <c r="H149" s="732"/>
      <c r="I149" s="608"/>
      <c r="J149" s="732"/>
      <c r="K149" s="608"/>
      <c r="L149" s="732"/>
      <c r="M149" s="608"/>
      <c r="N149" s="732"/>
      <c r="O149" s="608"/>
      <c r="P149" s="732"/>
      <c r="Q149" s="608"/>
      <c r="R149" s="732"/>
      <c r="S149" s="608"/>
      <c r="T149" s="732"/>
      <c r="U149" s="608"/>
      <c r="V149" s="732"/>
      <c r="W149" s="608"/>
      <c r="X149" s="732"/>
      <c r="Y149" s="608"/>
      <c r="Z149" s="732"/>
      <c r="AA149" s="608"/>
      <c r="AB149" s="732"/>
      <c r="AC149" s="608"/>
      <c r="AD149" s="732"/>
      <c r="AE149" s="608"/>
      <c r="AF149" s="732"/>
      <c r="AG149" s="608"/>
      <c r="AH149" s="732"/>
      <c r="AI149" s="608"/>
      <c r="AJ149" s="732"/>
      <c r="AK149" s="608"/>
      <c r="AL149" s="732"/>
      <c r="AM149" s="608"/>
      <c r="AN149" s="732"/>
      <c r="AO149" s="608"/>
      <c r="AP149" s="609"/>
      <c r="AQ149" s="893"/>
      <c r="AR149" s="735"/>
      <c r="AS149" s="729"/>
      <c r="AT149" s="443"/>
      <c r="AU149" s="610"/>
      <c r="AV149" s="366"/>
      <c r="AW149" s="366"/>
      <c r="AX149" s="366"/>
      <c r="AY149" s="366"/>
      <c r="AZ149" s="366"/>
      <c r="BA149" s="366"/>
      <c r="BB149" s="366"/>
      <c r="BC149" s="366"/>
      <c r="BD149" s="366"/>
      <c r="BE149" s="366"/>
      <c r="BF149" s="366"/>
      <c r="BG149" s="366"/>
      <c r="BH149" s="366"/>
      <c r="BI149" s="366"/>
      <c r="BJ149" s="366"/>
      <c r="BK149" s="366"/>
      <c r="BL149" s="366"/>
      <c r="BM149" s="366"/>
      <c r="BN149" s="366"/>
      <c r="BO149" s="366"/>
      <c r="BP149" s="366"/>
      <c r="BQ149" s="366"/>
      <c r="BR149" s="366"/>
      <c r="BS149" s="366"/>
      <c r="BT149" s="366"/>
      <c r="BU149" s="366"/>
      <c r="BV149" s="366"/>
      <c r="BW149" s="366"/>
      <c r="BX149" s="366"/>
      <c r="BY149" s="367"/>
      <c r="BZ149" s="367"/>
      <c r="CA149" s="367"/>
      <c r="CB149" s="367"/>
      <c r="CC149" s="159"/>
    </row>
    <row r="150" spans="1:81" s="160" customFormat="1" ht="18" customHeight="1" x14ac:dyDescent="0.2">
      <c r="A150" s="611"/>
      <c r="B150" s="506"/>
      <c r="C150" s="507"/>
      <c r="D150" s="612"/>
      <c r="E150" s="381"/>
      <c r="F150" s="382"/>
      <c r="G150" s="381"/>
      <c r="H150" s="383"/>
      <c r="I150" s="381"/>
      <c r="J150" s="383"/>
      <c r="K150" s="381"/>
      <c r="L150" s="383"/>
      <c r="M150" s="381"/>
      <c r="N150" s="383"/>
      <c r="O150" s="381"/>
      <c r="P150" s="383"/>
      <c r="Q150" s="381"/>
      <c r="R150" s="383"/>
      <c r="S150" s="381"/>
      <c r="T150" s="383"/>
      <c r="U150" s="381"/>
      <c r="V150" s="383"/>
      <c r="W150" s="381"/>
      <c r="X150" s="383"/>
      <c r="Y150" s="381"/>
      <c r="Z150" s="383"/>
      <c r="AA150" s="381"/>
      <c r="AB150" s="383"/>
      <c r="AC150" s="381"/>
      <c r="AD150" s="383"/>
      <c r="AE150" s="381"/>
      <c r="AF150" s="383"/>
      <c r="AG150" s="381"/>
      <c r="AH150" s="383"/>
      <c r="AI150" s="381"/>
      <c r="AJ150" s="383"/>
      <c r="AK150" s="381"/>
      <c r="AL150" s="383"/>
      <c r="AM150" s="381"/>
      <c r="AN150" s="383"/>
      <c r="AO150" s="384"/>
      <c r="AP150" s="613"/>
      <c r="AQ150" s="614"/>
      <c r="AR150" s="615"/>
      <c r="AS150" s="382"/>
      <c r="AT150" s="616"/>
      <c r="AU150" s="516"/>
      <c r="AV150" s="366"/>
      <c r="AW150" s="366"/>
      <c r="AX150" s="366"/>
      <c r="AY150" s="366"/>
      <c r="AZ150" s="366"/>
      <c r="BA150" s="366"/>
      <c r="BB150" s="366"/>
      <c r="BC150" s="366"/>
      <c r="BD150" s="366"/>
      <c r="BE150" s="366"/>
      <c r="BF150" s="366"/>
      <c r="BG150" s="366"/>
      <c r="BH150" s="366"/>
      <c r="BI150" s="366"/>
      <c r="BJ150" s="366"/>
      <c r="BK150" s="366"/>
      <c r="BL150" s="366"/>
      <c r="BM150" s="366"/>
      <c r="BN150" s="366"/>
      <c r="BO150" s="366"/>
      <c r="BP150" s="366"/>
      <c r="BQ150" s="366"/>
      <c r="BR150" s="366"/>
      <c r="BS150" s="366"/>
      <c r="BT150" s="366"/>
      <c r="BU150" s="366"/>
      <c r="BV150" s="366"/>
      <c r="BW150" s="366"/>
      <c r="BX150" s="366"/>
      <c r="BY150" s="367"/>
      <c r="BZ150" s="367"/>
      <c r="CA150" s="367"/>
      <c r="CB150" s="367"/>
      <c r="CC150" s="159"/>
    </row>
    <row r="151" spans="1:81" s="160" customFormat="1" ht="18" customHeight="1" x14ac:dyDescent="0.2">
      <c r="A151" s="617"/>
      <c r="B151" s="618"/>
      <c r="C151" s="619"/>
      <c r="D151" s="620"/>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AV151" s="366"/>
      <c r="AW151" s="366"/>
      <c r="AX151" s="366"/>
      <c r="AY151" s="366"/>
      <c r="AZ151" s="366"/>
      <c r="BA151" s="366"/>
      <c r="BB151" s="366"/>
      <c r="BC151" s="366"/>
      <c r="BD151" s="366"/>
      <c r="BE151" s="366"/>
      <c r="BF151" s="366"/>
      <c r="BG151" s="366"/>
      <c r="BH151" s="366"/>
      <c r="BI151" s="366"/>
      <c r="BJ151" s="366"/>
      <c r="BK151" s="366"/>
      <c r="BL151" s="366"/>
      <c r="BM151" s="366"/>
      <c r="BN151" s="366"/>
      <c r="BO151" s="366"/>
      <c r="BP151" s="366"/>
      <c r="BQ151" s="366"/>
      <c r="BR151" s="366"/>
      <c r="BS151" s="366"/>
      <c r="BT151" s="366"/>
      <c r="BU151" s="366"/>
      <c r="BV151" s="366"/>
      <c r="BW151" s="366"/>
      <c r="BX151" s="366"/>
      <c r="BY151" s="367"/>
      <c r="BZ151" s="367"/>
      <c r="CA151" s="367"/>
      <c r="CB151" s="367"/>
      <c r="CC151" s="159"/>
    </row>
    <row r="152" spans="1:81" s="160" customFormat="1" ht="18" customHeight="1" x14ac:dyDescent="0.2">
      <c r="A152" s="623"/>
      <c r="B152" s="624"/>
      <c r="C152" s="625"/>
      <c r="D152" s="626"/>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AV152" s="366"/>
      <c r="AW152" s="366"/>
      <c r="AX152" s="366"/>
      <c r="AY152" s="366"/>
      <c r="AZ152" s="366"/>
      <c r="BA152" s="366"/>
      <c r="BB152" s="366"/>
      <c r="BC152" s="366"/>
      <c r="BD152" s="366"/>
      <c r="BE152" s="366"/>
      <c r="BF152" s="366"/>
      <c r="BG152" s="366"/>
      <c r="BH152" s="366"/>
      <c r="BI152" s="366"/>
      <c r="BJ152" s="366"/>
      <c r="BK152" s="366"/>
      <c r="BL152" s="366"/>
      <c r="BM152" s="366"/>
      <c r="BN152" s="366"/>
      <c r="BO152" s="366"/>
      <c r="BP152" s="366"/>
      <c r="BQ152" s="366"/>
      <c r="BR152" s="366"/>
      <c r="BS152" s="366"/>
      <c r="BT152" s="366"/>
      <c r="BU152" s="366"/>
      <c r="BV152" s="366"/>
      <c r="BW152" s="366"/>
      <c r="BX152" s="366"/>
      <c r="BY152" s="367"/>
      <c r="BZ152" s="367"/>
      <c r="CA152" s="367"/>
      <c r="CB152" s="367"/>
      <c r="CC152" s="159"/>
    </row>
    <row r="153" spans="1:81" s="160" customFormat="1" ht="18" customHeight="1" x14ac:dyDescent="0.2">
      <c r="A153" s="628"/>
      <c r="B153" s="629"/>
      <c r="C153" s="630"/>
      <c r="D153" s="631"/>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AV153" s="366"/>
      <c r="AW153" s="366"/>
      <c r="AX153" s="366"/>
      <c r="AY153" s="366"/>
      <c r="AZ153" s="366"/>
      <c r="BA153" s="366"/>
      <c r="BB153" s="366"/>
      <c r="BC153" s="366"/>
      <c r="BD153" s="366"/>
      <c r="BE153" s="366"/>
      <c r="BF153" s="366"/>
      <c r="BG153" s="366"/>
      <c r="BH153" s="366"/>
      <c r="BI153" s="366"/>
      <c r="BJ153" s="366"/>
      <c r="BK153" s="366"/>
      <c r="BL153" s="366"/>
      <c r="BM153" s="366"/>
      <c r="BN153" s="366"/>
      <c r="BO153" s="366"/>
      <c r="BP153" s="366"/>
      <c r="BQ153" s="366"/>
      <c r="BR153" s="366"/>
      <c r="BS153" s="366"/>
      <c r="BT153" s="366"/>
      <c r="BU153" s="366"/>
      <c r="BV153" s="366"/>
      <c r="BW153" s="366"/>
      <c r="BX153" s="366"/>
      <c r="BY153" s="367"/>
      <c r="BZ153" s="367"/>
      <c r="CA153" s="367"/>
      <c r="CB153" s="367"/>
      <c r="CC153" s="159"/>
    </row>
    <row r="154" spans="1:81" s="160" customFormat="1" ht="18" customHeight="1" x14ac:dyDescent="0.2">
      <c r="A154" s="628"/>
      <c r="B154" s="629"/>
      <c r="C154" s="630"/>
      <c r="D154" s="631"/>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c r="AB154" s="402"/>
      <c r="AC154" s="396"/>
      <c r="AD154" s="402"/>
      <c r="AE154" s="396"/>
      <c r="AF154" s="397"/>
      <c r="AG154" s="396"/>
      <c r="AH154" s="397"/>
      <c r="AI154" s="396"/>
      <c r="AJ154" s="397"/>
      <c r="AK154" s="396"/>
      <c r="AL154" s="397"/>
      <c r="AM154" s="396"/>
      <c r="AN154" s="397"/>
      <c r="AO154" s="398"/>
      <c r="AP154" s="632"/>
      <c r="AQ154" s="494"/>
      <c r="AR154" s="408"/>
      <c r="AS154" s="402"/>
      <c r="AT154" s="616"/>
      <c r="AU154" s="516"/>
      <c r="AV154" s="366"/>
      <c r="AW154" s="366"/>
      <c r="AX154" s="366"/>
      <c r="AY154" s="366"/>
      <c r="AZ154" s="366"/>
      <c r="BA154" s="366"/>
      <c r="BB154" s="366"/>
      <c r="BC154" s="366"/>
      <c r="BD154" s="366"/>
      <c r="BE154" s="366"/>
      <c r="BF154" s="366"/>
      <c r="BG154" s="366"/>
      <c r="BH154" s="366"/>
      <c r="BI154" s="366"/>
      <c r="BJ154" s="366"/>
      <c r="BK154" s="366"/>
      <c r="BL154" s="366"/>
      <c r="BM154" s="366"/>
      <c r="BN154" s="366"/>
      <c r="BO154" s="366"/>
      <c r="BP154" s="366"/>
      <c r="BQ154" s="366"/>
      <c r="BR154" s="366"/>
      <c r="BS154" s="366"/>
      <c r="BT154" s="366"/>
      <c r="BU154" s="366"/>
      <c r="BV154" s="366"/>
      <c r="BW154" s="366"/>
      <c r="BX154" s="366"/>
      <c r="BY154" s="367"/>
      <c r="BZ154" s="367"/>
      <c r="CA154" s="367"/>
      <c r="CB154" s="367"/>
      <c r="CC154" s="159"/>
    </row>
    <row r="155" spans="1:81" s="160" customFormat="1" ht="18" customHeight="1" x14ac:dyDescent="0.2">
      <c r="A155" s="628"/>
      <c r="B155" s="629"/>
      <c r="C155" s="630"/>
      <c r="D155" s="631"/>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AV155" s="366"/>
      <c r="AW155" s="366"/>
      <c r="AX155" s="366"/>
      <c r="AY155" s="366"/>
      <c r="AZ155" s="366"/>
      <c r="BA155" s="366"/>
      <c r="BB155" s="366"/>
      <c r="BC155" s="366"/>
      <c r="BD155" s="366"/>
      <c r="BE155" s="366"/>
      <c r="BF155" s="366"/>
      <c r="BG155" s="366"/>
      <c r="BH155" s="366"/>
      <c r="BI155" s="366"/>
      <c r="BJ155" s="366"/>
      <c r="BK155" s="366"/>
      <c r="BL155" s="366"/>
      <c r="BM155" s="366"/>
      <c r="BN155" s="366"/>
      <c r="BO155" s="366"/>
      <c r="BP155" s="366"/>
      <c r="BQ155" s="366"/>
      <c r="BR155" s="366"/>
      <c r="BS155" s="366"/>
      <c r="BT155" s="366"/>
      <c r="BU155" s="366"/>
      <c r="BV155" s="366"/>
      <c r="BW155" s="366"/>
      <c r="BX155" s="366"/>
      <c r="BY155" s="367"/>
      <c r="BZ155" s="367"/>
      <c r="CA155" s="367"/>
      <c r="CB155" s="367"/>
      <c r="CC155" s="159"/>
    </row>
    <row r="156" spans="1:81" s="160" customFormat="1" ht="18" customHeight="1" x14ac:dyDescent="0.2">
      <c r="A156" s="628"/>
      <c r="B156" s="629"/>
      <c r="C156" s="630"/>
      <c r="D156" s="631"/>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AV156" s="366"/>
      <c r="AW156" s="366"/>
      <c r="AX156" s="366"/>
      <c r="AY156" s="366"/>
      <c r="AZ156" s="366"/>
      <c r="BA156" s="366"/>
      <c r="BB156" s="366"/>
      <c r="BC156" s="366"/>
      <c r="BD156" s="366"/>
      <c r="BE156" s="366"/>
      <c r="BF156" s="366"/>
      <c r="BG156" s="366"/>
      <c r="BH156" s="366"/>
      <c r="BI156" s="366"/>
      <c r="BJ156" s="366"/>
      <c r="BK156" s="366"/>
      <c r="BL156" s="366"/>
      <c r="BM156" s="366"/>
      <c r="BN156" s="366"/>
      <c r="BO156" s="366"/>
      <c r="BP156" s="366"/>
      <c r="BQ156" s="366"/>
      <c r="BR156" s="366"/>
      <c r="BS156" s="366"/>
      <c r="BT156" s="366"/>
      <c r="BU156" s="366"/>
      <c r="BV156" s="366"/>
      <c r="BW156" s="366"/>
      <c r="BX156" s="366"/>
      <c r="BY156" s="367"/>
      <c r="BZ156" s="367"/>
      <c r="CA156" s="367"/>
      <c r="CB156" s="367"/>
      <c r="CC156" s="159"/>
    </row>
    <row r="157" spans="1:81" s="160" customFormat="1" ht="18" customHeight="1" x14ac:dyDescent="0.2">
      <c r="A157" s="628"/>
      <c r="B157" s="629"/>
      <c r="C157" s="630"/>
      <c r="D157" s="631"/>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c r="AT157" s="616"/>
      <c r="AU157" s="51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7"/>
      <c r="BZ157" s="367"/>
      <c r="CA157" s="367"/>
      <c r="CB157" s="367"/>
      <c r="CC157" s="159"/>
    </row>
    <row r="158" spans="1:81" s="160" customFormat="1" ht="18" customHeight="1" x14ac:dyDescent="0.2">
      <c r="A158" s="628"/>
      <c r="B158" s="629"/>
      <c r="C158" s="630"/>
      <c r="D158" s="631"/>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AV158" s="366"/>
      <c r="AW158" s="366"/>
      <c r="AX158" s="366"/>
      <c r="AY158" s="366"/>
      <c r="AZ158" s="366"/>
      <c r="BA158" s="366"/>
      <c r="BB158" s="366"/>
      <c r="BC158" s="366"/>
      <c r="BD158" s="366"/>
      <c r="BE158" s="366"/>
      <c r="BF158" s="366"/>
      <c r="BG158" s="366"/>
      <c r="BH158" s="366"/>
      <c r="BI158" s="366"/>
      <c r="BJ158" s="366"/>
      <c r="BK158" s="366"/>
      <c r="BL158" s="366"/>
      <c r="BM158" s="366"/>
      <c r="BN158" s="366"/>
      <c r="BO158" s="366"/>
      <c r="BP158" s="366"/>
      <c r="BQ158" s="366"/>
      <c r="BR158" s="366"/>
      <c r="BS158" s="366"/>
      <c r="BT158" s="366"/>
      <c r="BU158" s="366"/>
      <c r="BV158" s="366"/>
      <c r="BW158" s="366"/>
      <c r="BX158" s="366"/>
      <c r="BY158" s="367"/>
      <c r="BZ158" s="367"/>
      <c r="CA158" s="367"/>
      <c r="CB158" s="367"/>
      <c r="CC158" s="159"/>
    </row>
    <row r="159" spans="1:81" s="160" customFormat="1" ht="18" customHeight="1" x14ac:dyDescent="0.2">
      <c r="A159" s="628"/>
      <c r="B159" s="629"/>
      <c r="C159" s="630"/>
      <c r="D159" s="631"/>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AV159" s="366"/>
      <c r="AW159" s="366"/>
      <c r="AX159" s="366"/>
      <c r="AY159" s="366"/>
      <c r="AZ159" s="366"/>
      <c r="BA159" s="366"/>
      <c r="BB159" s="366"/>
      <c r="BC159" s="366"/>
      <c r="BD159" s="366"/>
      <c r="BE159" s="366"/>
      <c r="BF159" s="366"/>
      <c r="BG159" s="366"/>
      <c r="BH159" s="366"/>
      <c r="BI159" s="366"/>
      <c r="BJ159" s="366"/>
      <c r="BK159" s="366"/>
      <c r="BL159" s="366"/>
      <c r="BM159" s="366"/>
      <c r="BN159" s="366"/>
      <c r="BO159" s="366"/>
      <c r="BP159" s="366"/>
      <c r="BQ159" s="366"/>
      <c r="BR159" s="366"/>
      <c r="BS159" s="366"/>
      <c r="BT159" s="366"/>
      <c r="BU159" s="366"/>
      <c r="BV159" s="366"/>
      <c r="BW159" s="366"/>
      <c r="BX159" s="366"/>
      <c r="BY159" s="367"/>
      <c r="BZ159" s="367"/>
      <c r="CA159" s="367"/>
      <c r="CB159" s="367"/>
      <c r="CC159" s="159"/>
    </row>
    <row r="160" spans="1:81" s="160" customFormat="1" ht="33" customHeight="1" x14ac:dyDescent="0.2">
      <c r="A160" s="628"/>
      <c r="B160" s="629"/>
      <c r="C160" s="630"/>
      <c r="D160" s="631"/>
      <c r="E160" s="396"/>
      <c r="F160" s="402"/>
      <c r="G160" s="396"/>
      <c r="H160" s="402"/>
      <c r="I160" s="396"/>
      <c r="J160" s="402"/>
      <c r="K160" s="396"/>
      <c r="L160" s="397"/>
      <c r="M160" s="396"/>
      <c r="N160" s="397"/>
      <c r="O160" s="396"/>
      <c r="P160" s="397"/>
      <c r="Q160" s="396"/>
      <c r="R160" s="397"/>
      <c r="S160" s="396"/>
      <c r="T160" s="397"/>
      <c r="U160" s="396"/>
      <c r="V160" s="397"/>
      <c r="W160" s="396"/>
      <c r="X160" s="397"/>
      <c r="Y160" s="396"/>
      <c r="Z160" s="397"/>
      <c r="AA160" s="396"/>
      <c r="AB160" s="402"/>
      <c r="AC160" s="396"/>
      <c r="AD160" s="402"/>
      <c r="AE160" s="396"/>
      <c r="AF160" s="397"/>
      <c r="AG160" s="396"/>
      <c r="AH160" s="397"/>
      <c r="AI160" s="396"/>
      <c r="AJ160" s="397"/>
      <c r="AK160" s="396"/>
      <c r="AL160" s="397"/>
      <c r="AM160" s="396"/>
      <c r="AN160" s="397"/>
      <c r="AO160" s="398"/>
      <c r="AP160" s="632"/>
      <c r="AQ160" s="494"/>
      <c r="AR160" s="408"/>
      <c r="AS160" s="402"/>
      <c r="AT160" s="616"/>
      <c r="AU160" s="51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7"/>
      <c r="BZ160" s="367"/>
      <c r="CA160" s="367"/>
      <c r="CB160" s="367"/>
      <c r="CC160" s="159"/>
    </row>
    <row r="161" spans="1:81" s="160" customFormat="1" ht="14.25" customHeight="1" x14ac:dyDescent="0.2">
      <c r="A161" s="628"/>
      <c r="B161" s="629"/>
      <c r="C161" s="630"/>
      <c r="D161" s="631"/>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AV161" s="366"/>
      <c r="AW161" s="366"/>
      <c r="AX161" s="366"/>
      <c r="AY161" s="366"/>
      <c r="AZ161" s="366"/>
      <c r="BA161" s="366"/>
      <c r="BB161" s="366"/>
      <c r="BC161" s="366"/>
      <c r="BD161" s="366"/>
      <c r="BE161" s="366"/>
      <c r="BF161" s="366"/>
      <c r="BG161" s="366"/>
      <c r="BH161" s="366"/>
      <c r="BI161" s="366"/>
      <c r="BJ161" s="366"/>
      <c r="BK161" s="366"/>
      <c r="BL161" s="366"/>
      <c r="BM161" s="366"/>
      <c r="BN161" s="366"/>
      <c r="BO161" s="366"/>
      <c r="BP161" s="366"/>
      <c r="BQ161" s="366"/>
      <c r="BR161" s="366"/>
      <c r="BS161" s="366"/>
      <c r="BT161" s="366"/>
      <c r="BU161" s="366"/>
      <c r="BV161" s="366"/>
      <c r="BW161" s="366"/>
      <c r="BX161" s="366"/>
      <c r="BY161" s="367"/>
      <c r="BZ161" s="367"/>
      <c r="CA161" s="367"/>
      <c r="CB161" s="367"/>
      <c r="CC161" s="159"/>
    </row>
    <row r="162" spans="1:81" s="160" customFormat="1" ht="14.25" x14ac:dyDescent="0.2">
      <c r="A162" s="628"/>
      <c r="B162" s="629"/>
      <c r="C162" s="630"/>
      <c r="D162" s="631"/>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AV162" s="366"/>
      <c r="AW162" s="366"/>
      <c r="AX162" s="366"/>
      <c r="AY162" s="366"/>
      <c r="AZ162" s="366"/>
      <c r="BA162" s="366"/>
      <c r="BB162" s="366"/>
      <c r="BC162" s="366"/>
      <c r="BD162" s="366"/>
      <c r="BE162" s="366"/>
      <c r="BF162" s="366"/>
      <c r="BG162" s="366"/>
      <c r="BH162" s="366"/>
      <c r="BI162" s="366"/>
      <c r="BJ162" s="366"/>
      <c r="BK162" s="366"/>
      <c r="BL162" s="366"/>
      <c r="BM162" s="366"/>
      <c r="BN162" s="366"/>
      <c r="BO162" s="366"/>
      <c r="BP162" s="366"/>
      <c r="BQ162" s="366"/>
      <c r="BR162" s="366"/>
      <c r="BS162" s="366"/>
      <c r="BT162" s="366"/>
      <c r="BU162" s="366"/>
      <c r="BV162" s="366"/>
      <c r="BW162" s="366"/>
      <c r="BX162" s="366"/>
      <c r="BY162" s="367"/>
      <c r="BZ162" s="367"/>
      <c r="CA162" s="367"/>
      <c r="CB162" s="367"/>
      <c r="CC162" s="159"/>
    </row>
    <row r="163" spans="1:81" s="160" customFormat="1" ht="15.75" customHeight="1" x14ac:dyDescent="0.2">
      <c r="A163" s="628"/>
      <c r="B163" s="629"/>
      <c r="C163" s="630"/>
      <c r="D163" s="631"/>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AV163" s="366"/>
      <c r="AW163" s="366"/>
      <c r="AX163" s="366"/>
      <c r="AY163" s="366"/>
      <c r="AZ163" s="366"/>
      <c r="BA163" s="366"/>
      <c r="BB163" s="366"/>
      <c r="BC163" s="366"/>
      <c r="BD163" s="366"/>
      <c r="BE163" s="366"/>
      <c r="BF163" s="366"/>
      <c r="BG163" s="366"/>
      <c r="BH163" s="366"/>
      <c r="BI163" s="366"/>
      <c r="BJ163" s="366"/>
      <c r="BK163" s="366"/>
      <c r="BL163" s="366"/>
      <c r="BM163" s="366"/>
      <c r="BN163" s="366"/>
      <c r="BO163" s="366"/>
      <c r="BP163" s="366"/>
      <c r="BQ163" s="366"/>
      <c r="BR163" s="366"/>
      <c r="BS163" s="366"/>
      <c r="BT163" s="366"/>
      <c r="BU163" s="366"/>
      <c r="BV163" s="366"/>
      <c r="BW163" s="366"/>
      <c r="BX163" s="366"/>
      <c r="BY163" s="367"/>
      <c r="BZ163" s="367"/>
      <c r="CA163" s="367"/>
      <c r="CB163" s="367"/>
      <c r="CC163" s="159"/>
    </row>
    <row r="164" spans="1:81" s="160" customFormat="1" ht="15.75" customHeight="1" x14ac:dyDescent="0.2">
      <c r="A164" s="628"/>
      <c r="B164" s="629"/>
      <c r="C164" s="630"/>
      <c r="D164" s="631"/>
      <c r="E164" s="396"/>
      <c r="F164" s="402"/>
      <c r="G164" s="396"/>
      <c r="H164" s="402"/>
      <c r="I164" s="396"/>
      <c r="J164" s="402"/>
      <c r="K164" s="396"/>
      <c r="L164" s="397"/>
      <c r="M164" s="396"/>
      <c r="N164" s="397"/>
      <c r="O164" s="396"/>
      <c r="P164" s="397"/>
      <c r="Q164" s="396"/>
      <c r="R164" s="397"/>
      <c r="S164" s="396"/>
      <c r="T164" s="397"/>
      <c r="U164" s="396"/>
      <c r="V164" s="397"/>
      <c r="W164" s="396"/>
      <c r="X164" s="397"/>
      <c r="Y164" s="396"/>
      <c r="Z164" s="397"/>
      <c r="AA164" s="396"/>
      <c r="AB164" s="402"/>
      <c r="AC164" s="396"/>
      <c r="AD164" s="402"/>
      <c r="AE164" s="396"/>
      <c r="AF164" s="397"/>
      <c r="AG164" s="396"/>
      <c r="AH164" s="397"/>
      <c r="AI164" s="396"/>
      <c r="AJ164" s="397"/>
      <c r="AK164" s="396"/>
      <c r="AL164" s="397"/>
      <c r="AM164" s="396"/>
      <c r="AN164" s="397"/>
      <c r="AO164" s="398"/>
      <c r="AP164" s="632"/>
      <c r="AQ164" s="494"/>
      <c r="AR164" s="408"/>
      <c r="AS164" s="402"/>
      <c r="AT164" s="616"/>
      <c r="AU164" s="516"/>
      <c r="AV164" s="366"/>
      <c r="AW164" s="366"/>
      <c r="AX164" s="366"/>
      <c r="AY164" s="366"/>
      <c r="AZ164" s="366"/>
      <c r="BA164" s="366"/>
      <c r="BB164" s="366"/>
      <c r="BC164" s="366"/>
      <c r="BD164" s="366"/>
      <c r="BE164" s="366"/>
      <c r="BF164" s="366"/>
      <c r="BG164" s="366"/>
      <c r="BH164" s="366"/>
      <c r="BI164" s="366"/>
      <c r="BJ164" s="366"/>
      <c r="BK164" s="366"/>
      <c r="BL164" s="366"/>
      <c r="BM164" s="366"/>
      <c r="BN164" s="366"/>
      <c r="BO164" s="366"/>
      <c r="BP164" s="366"/>
      <c r="BQ164" s="366"/>
      <c r="BR164" s="366"/>
      <c r="BS164" s="366"/>
      <c r="BT164" s="366"/>
      <c r="BU164" s="366"/>
      <c r="BV164" s="366"/>
      <c r="BW164" s="366"/>
      <c r="BX164" s="366"/>
      <c r="BY164" s="367"/>
      <c r="BZ164" s="367"/>
      <c r="CA164" s="367"/>
      <c r="CB164" s="367"/>
      <c r="CC164" s="159"/>
    </row>
    <row r="165" spans="1:81" s="160" customFormat="1" ht="15.75" customHeight="1" x14ac:dyDescent="0.2">
      <c r="A165" s="628"/>
      <c r="B165" s="629"/>
      <c r="C165" s="630"/>
      <c r="D165" s="631"/>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AV165" s="366"/>
      <c r="AW165" s="366"/>
      <c r="AX165" s="366"/>
      <c r="AY165" s="366"/>
      <c r="AZ165" s="366"/>
      <c r="BA165" s="366"/>
      <c r="BB165" s="366"/>
      <c r="BC165" s="366"/>
      <c r="BD165" s="366"/>
      <c r="BE165" s="366"/>
      <c r="BF165" s="366"/>
      <c r="BG165" s="366"/>
      <c r="BH165" s="366"/>
      <c r="BI165" s="366"/>
      <c r="BJ165" s="366"/>
      <c r="BK165" s="366"/>
      <c r="BL165" s="366"/>
      <c r="BM165" s="366"/>
      <c r="BN165" s="366"/>
      <c r="BO165" s="366"/>
      <c r="BP165" s="366"/>
      <c r="BQ165" s="366"/>
      <c r="BR165" s="366"/>
      <c r="BS165" s="366"/>
      <c r="BT165" s="366"/>
      <c r="BU165" s="366"/>
      <c r="BV165" s="366"/>
      <c r="BW165" s="366"/>
      <c r="BX165" s="366"/>
      <c r="BY165" s="367"/>
      <c r="BZ165" s="367"/>
      <c r="CA165" s="367"/>
      <c r="CB165" s="367"/>
      <c r="CC165" s="159"/>
    </row>
    <row r="166" spans="1:81" s="160" customFormat="1" ht="15.75" customHeight="1" x14ac:dyDescent="0.2">
      <c r="A166" s="628"/>
      <c r="B166" s="629"/>
      <c r="C166" s="630"/>
      <c r="D166" s="631"/>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AU166" s="366"/>
      <c r="AV166" s="366"/>
      <c r="AW166" s="366"/>
      <c r="AX166" s="366"/>
      <c r="AY166" s="366"/>
      <c r="AZ166" s="366"/>
      <c r="BA166" s="366"/>
      <c r="BB166" s="366"/>
      <c r="BC166" s="366"/>
      <c r="BD166" s="366"/>
      <c r="BE166" s="366"/>
      <c r="BF166" s="366"/>
      <c r="BG166" s="366"/>
      <c r="BH166" s="366"/>
      <c r="BI166" s="366"/>
      <c r="BJ166" s="366"/>
      <c r="BK166" s="366"/>
      <c r="BL166" s="366"/>
      <c r="BM166" s="366"/>
      <c r="BN166" s="366"/>
      <c r="BO166" s="366"/>
      <c r="BP166" s="366"/>
      <c r="BQ166" s="366"/>
      <c r="BR166" s="366"/>
      <c r="BS166" s="366"/>
      <c r="BT166" s="366"/>
      <c r="BU166" s="366"/>
      <c r="BV166" s="366"/>
      <c r="BW166" s="366"/>
      <c r="BX166" s="366"/>
      <c r="BY166" s="367"/>
      <c r="BZ166" s="367"/>
      <c r="CA166" s="367"/>
      <c r="CB166" s="367"/>
      <c r="CC166" s="159"/>
    </row>
    <row r="167" spans="1:81" s="160" customFormat="1" ht="15.75" customHeight="1" x14ac:dyDescent="0.2">
      <c r="A167" s="628"/>
      <c r="B167" s="629"/>
      <c r="C167" s="630"/>
      <c r="D167" s="631"/>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c r="AH167" s="397"/>
      <c r="AI167" s="396"/>
      <c r="AJ167" s="397"/>
      <c r="AK167" s="396"/>
      <c r="AL167" s="397"/>
      <c r="AM167" s="396"/>
      <c r="AN167" s="397"/>
      <c r="AO167" s="398"/>
      <c r="AP167" s="632"/>
      <c r="AQ167" s="494"/>
      <c r="AR167" s="408"/>
      <c r="AS167" s="402"/>
      <c r="AT167" s="569"/>
      <c r="AU167" s="366"/>
      <c r="AV167" s="366"/>
      <c r="AW167" s="366"/>
      <c r="AX167" s="366"/>
      <c r="AY167" s="366"/>
      <c r="AZ167" s="366"/>
      <c r="BA167" s="366"/>
      <c r="BB167" s="366"/>
      <c r="BC167" s="366"/>
      <c r="BD167" s="366"/>
      <c r="BE167" s="366"/>
      <c r="BF167" s="366"/>
      <c r="BG167" s="366"/>
      <c r="BH167" s="366"/>
      <c r="BI167" s="366"/>
      <c r="BJ167" s="366"/>
      <c r="BK167" s="366"/>
      <c r="BL167" s="366"/>
      <c r="BM167" s="366"/>
      <c r="BN167" s="366"/>
      <c r="BO167" s="366"/>
      <c r="BP167" s="366"/>
      <c r="BQ167" s="366"/>
      <c r="BR167" s="366"/>
      <c r="BS167" s="366"/>
      <c r="BT167" s="366"/>
      <c r="BU167" s="366"/>
      <c r="BV167" s="366"/>
      <c r="BW167" s="366"/>
      <c r="BX167" s="366"/>
      <c r="BY167" s="367"/>
      <c r="BZ167" s="367"/>
      <c r="CA167" s="367"/>
      <c r="CB167" s="367"/>
      <c r="CC167" s="159"/>
    </row>
    <row r="168" spans="1:81" s="52" customFormat="1" ht="40.5" customHeight="1" x14ac:dyDescent="0.2">
      <c r="A168" s="633"/>
      <c r="B168" s="634"/>
      <c r="C168" s="635"/>
      <c r="D168" s="636"/>
      <c r="E168" s="404"/>
      <c r="F168" s="405"/>
      <c r="G168" s="404"/>
      <c r="H168" s="406"/>
      <c r="I168" s="404"/>
      <c r="J168" s="406"/>
      <c r="K168" s="404"/>
      <c r="L168" s="406"/>
      <c r="M168" s="404"/>
      <c r="N168" s="406"/>
      <c r="O168" s="404"/>
      <c r="P168" s="406"/>
      <c r="Q168" s="404"/>
      <c r="R168" s="406"/>
      <c r="S168" s="404"/>
      <c r="T168" s="406"/>
      <c r="U168" s="404"/>
      <c r="V168" s="406"/>
      <c r="W168" s="404"/>
      <c r="X168" s="406"/>
      <c r="Y168" s="404"/>
      <c r="Z168" s="406"/>
      <c r="AA168" s="404"/>
      <c r="AB168" s="406"/>
      <c r="AC168" s="404"/>
      <c r="AD168" s="406"/>
      <c r="AE168" s="404"/>
      <c r="AF168" s="406"/>
      <c r="AG168" s="404"/>
      <c r="AH168" s="406"/>
      <c r="AI168" s="404"/>
      <c r="AJ168" s="406"/>
      <c r="AK168" s="404"/>
      <c r="AL168" s="406"/>
      <c r="AM168" s="404"/>
      <c r="AN168" s="406"/>
      <c r="AO168" s="407"/>
      <c r="AP168" s="637"/>
      <c r="AQ168" s="638"/>
      <c r="AR168" s="411"/>
      <c r="AS168" s="405"/>
      <c r="AT168" s="569"/>
      <c r="AU168" s="366"/>
      <c r="AV168" s="366"/>
      <c r="AW168" s="366"/>
      <c r="AX168" s="366"/>
      <c r="AY168" s="366"/>
      <c r="AZ168" s="366"/>
      <c r="BA168" s="366"/>
      <c r="BB168" s="366"/>
      <c r="BC168" s="366"/>
      <c r="BD168" s="366"/>
      <c r="BE168" s="366"/>
      <c r="BF168" s="366"/>
      <c r="BG168" s="366"/>
      <c r="BH168" s="366"/>
      <c r="BI168" s="366"/>
      <c r="BJ168" s="366"/>
      <c r="BK168" s="366"/>
      <c r="BL168" s="366"/>
      <c r="BM168" s="366"/>
      <c r="BN168" s="366"/>
      <c r="BO168" s="366"/>
      <c r="BP168" s="366"/>
      <c r="BQ168" s="366"/>
      <c r="BR168" s="366"/>
      <c r="BS168" s="366"/>
      <c r="BT168" s="366"/>
      <c r="BU168" s="366"/>
      <c r="BV168" s="366"/>
      <c r="BW168" s="366"/>
      <c r="BX168" s="366"/>
      <c r="BY168" s="367"/>
      <c r="BZ168" s="367"/>
      <c r="CA168" s="367"/>
      <c r="CB168" s="367"/>
    </row>
    <row r="169" spans="1:81" s="1" customFormat="1" ht="14.25" customHeight="1" x14ac:dyDescent="0.2">
      <c r="A169" s="639"/>
      <c r="B169" s="506"/>
      <c r="C169" s="507"/>
      <c r="D169" s="612"/>
      <c r="E169" s="640"/>
      <c r="F169" s="641"/>
      <c r="G169" s="641"/>
      <c r="H169" s="428"/>
      <c r="I169" s="426"/>
      <c r="J169" s="428"/>
      <c r="K169" s="426"/>
      <c r="L169" s="428"/>
      <c r="M169" s="426"/>
      <c r="N169" s="428"/>
      <c r="O169" s="426"/>
      <c r="P169" s="428"/>
      <c r="Q169" s="426"/>
      <c r="R169" s="428"/>
      <c r="S169" s="426"/>
      <c r="T169" s="428"/>
      <c r="U169" s="426"/>
      <c r="V169" s="428"/>
      <c r="W169" s="426"/>
      <c r="X169" s="428"/>
      <c r="Y169" s="426"/>
      <c r="Z169" s="428"/>
      <c r="AA169" s="426"/>
      <c r="AB169" s="428"/>
      <c r="AC169" s="426"/>
      <c r="AD169" s="428"/>
      <c r="AE169" s="426"/>
      <c r="AF169" s="428"/>
      <c r="AG169" s="426"/>
      <c r="AH169" s="428"/>
      <c r="AI169" s="426"/>
      <c r="AJ169" s="428"/>
      <c r="AK169" s="426"/>
      <c r="AL169" s="428"/>
      <c r="AM169" s="426"/>
      <c r="AN169" s="428"/>
      <c r="AO169" s="429"/>
      <c r="AP169" s="642"/>
      <c r="AQ169" s="643"/>
      <c r="AR169" s="380"/>
      <c r="AS169" s="427"/>
      <c r="AT169" s="569"/>
      <c r="AU169" s="366"/>
      <c r="AV169" s="366"/>
      <c r="AW169" s="366"/>
      <c r="AX169" s="366"/>
      <c r="AY169" s="366"/>
      <c r="AZ169" s="366"/>
      <c r="BA169" s="366"/>
      <c r="BB169" s="366"/>
      <c r="BC169" s="366"/>
      <c r="BD169" s="366"/>
      <c r="BE169" s="366"/>
      <c r="BF169" s="366"/>
      <c r="BG169" s="366"/>
      <c r="BH169" s="366"/>
      <c r="BI169" s="366"/>
      <c r="BJ169" s="366"/>
      <c r="BK169" s="366"/>
      <c r="BL169" s="366"/>
      <c r="BM169" s="366"/>
      <c r="BN169" s="366"/>
      <c r="BO169" s="366"/>
      <c r="BP169" s="366"/>
      <c r="BQ169" s="366"/>
      <c r="BR169" s="366"/>
      <c r="BS169" s="366"/>
      <c r="BT169" s="366"/>
      <c r="BU169" s="366"/>
      <c r="BV169" s="366"/>
      <c r="BW169" s="366"/>
      <c r="BX169" s="366"/>
      <c r="BY169" s="367"/>
      <c r="BZ169" s="367"/>
      <c r="CA169" s="367"/>
      <c r="CB169" s="367"/>
    </row>
    <row r="170" spans="1:81" s="1" customFormat="1" ht="30" customHeight="1" x14ac:dyDescent="0.2">
      <c r="A170" s="385"/>
      <c r="B170" s="644"/>
      <c r="C170" s="644"/>
      <c r="D170" s="645"/>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c r="AR170" s="410"/>
      <c r="AS170" s="410"/>
      <c r="AT170" s="569"/>
      <c r="AU170" s="366"/>
      <c r="AV170" s="366"/>
      <c r="AW170" s="366"/>
      <c r="AX170" s="366"/>
      <c r="AY170" s="366"/>
      <c r="AZ170" s="366"/>
      <c r="BA170" s="366"/>
      <c r="BB170" s="366"/>
      <c r="BC170" s="366"/>
      <c r="BD170" s="366"/>
      <c r="BE170" s="366"/>
      <c r="BF170" s="366"/>
      <c r="BG170" s="366"/>
      <c r="BH170" s="366"/>
      <c r="BI170" s="366"/>
      <c r="BJ170" s="366"/>
      <c r="BK170" s="366"/>
      <c r="BL170" s="366"/>
      <c r="BM170" s="366"/>
      <c r="BN170" s="366"/>
      <c r="BO170" s="366"/>
      <c r="BP170" s="366"/>
      <c r="BQ170" s="366"/>
      <c r="BR170" s="366"/>
      <c r="BS170" s="366"/>
      <c r="BT170" s="366"/>
      <c r="BU170" s="366"/>
      <c r="BV170" s="366"/>
      <c r="BW170" s="366"/>
      <c r="BX170" s="366"/>
      <c r="BY170" s="367"/>
      <c r="BZ170" s="367"/>
      <c r="CA170" s="367"/>
      <c r="CB170" s="367"/>
    </row>
    <row r="171" spans="1:81" s="1" customFormat="1" ht="15.75" customHeight="1" x14ac:dyDescent="0.2">
      <c r="A171" s="391"/>
      <c r="B171" s="630"/>
      <c r="C171" s="630"/>
      <c r="D171" s="631"/>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c r="AU171" s="366"/>
      <c r="AV171" s="366"/>
      <c r="AW171" s="366"/>
      <c r="AX171" s="366"/>
      <c r="AY171" s="366"/>
      <c r="AZ171" s="366"/>
      <c r="BA171" s="366"/>
      <c r="BB171" s="366"/>
      <c r="BC171" s="366"/>
      <c r="BD171" s="366"/>
      <c r="BE171" s="366"/>
      <c r="BF171" s="366"/>
      <c r="BG171" s="366"/>
      <c r="BH171" s="366"/>
      <c r="BI171" s="366"/>
      <c r="BJ171" s="366"/>
      <c r="BK171" s="366"/>
      <c r="BL171" s="366"/>
      <c r="BM171" s="366"/>
      <c r="BN171" s="366"/>
      <c r="BO171" s="366"/>
      <c r="BP171" s="366"/>
      <c r="BQ171" s="366"/>
      <c r="BR171" s="366"/>
      <c r="BS171" s="366"/>
      <c r="BT171" s="366"/>
      <c r="BU171" s="366"/>
      <c r="BV171" s="366"/>
      <c r="BW171" s="366"/>
      <c r="BX171" s="366"/>
      <c r="BY171" s="367"/>
      <c r="BZ171" s="367"/>
      <c r="CA171" s="367"/>
      <c r="CB171" s="367"/>
    </row>
    <row r="172" spans="1:81" s="1" customFormat="1" ht="15.75" customHeight="1" x14ac:dyDescent="0.2">
      <c r="A172" s="433"/>
      <c r="B172" s="630"/>
      <c r="C172" s="630"/>
      <c r="D172" s="631"/>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c r="AS172" s="410"/>
      <c r="AT172" s="569"/>
      <c r="AU172" s="366"/>
      <c r="AV172" s="366"/>
      <c r="AW172" s="366"/>
      <c r="AX172" s="366"/>
      <c r="AY172" s="366"/>
      <c r="AZ172" s="366"/>
      <c r="BA172" s="366"/>
      <c r="BB172" s="366"/>
      <c r="BC172" s="366"/>
      <c r="BD172" s="366"/>
      <c r="BE172" s="366"/>
      <c r="BF172" s="366"/>
      <c r="BG172" s="366"/>
      <c r="BH172" s="366"/>
      <c r="BI172" s="366"/>
      <c r="BJ172" s="366"/>
      <c r="BK172" s="366"/>
      <c r="BL172" s="366"/>
      <c r="BM172" s="366"/>
      <c r="BN172" s="366"/>
      <c r="BO172" s="366"/>
      <c r="BP172" s="366"/>
      <c r="BQ172" s="366"/>
      <c r="BR172" s="366"/>
      <c r="BS172" s="366"/>
      <c r="BT172" s="366"/>
      <c r="BU172" s="366"/>
      <c r="BV172" s="366"/>
      <c r="BW172" s="366"/>
      <c r="BX172" s="366"/>
      <c r="BY172" s="367"/>
      <c r="BZ172" s="367"/>
      <c r="CA172" s="367"/>
      <c r="CB172" s="367"/>
    </row>
    <row r="173" spans="1:81" s="1" customFormat="1" ht="15.75" customHeight="1" x14ac:dyDescent="0.2">
      <c r="A173" s="648"/>
      <c r="B173" s="630"/>
      <c r="C173" s="630"/>
      <c r="D173" s="649"/>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c r="AU173" s="366"/>
      <c r="AV173" s="366"/>
      <c r="AW173" s="366"/>
      <c r="AX173" s="366"/>
      <c r="AY173" s="366"/>
      <c r="AZ173" s="366"/>
      <c r="BA173" s="366"/>
      <c r="BB173" s="366"/>
      <c r="BC173" s="366"/>
      <c r="BD173" s="366"/>
      <c r="BE173" s="366"/>
      <c r="BF173" s="366"/>
      <c r="BG173" s="366"/>
      <c r="BH173" s="366"/>
      <c r="BI173" s="366"/>
      <c r="BJ173" s="366"/>
      <c r="BK173" s="366"/>
      <c r="BL173" s="366"/>
      <c r="BM173" s="366"/>
      <c r="BN173" s="366"/>
      <c r="BO173" s="366"/>
      <c r="BP173" s="366"/>
      <c r="BQ173" s="366"/>
      <c r="BR173" s="366"/>
      <c r="BS173" s="366"/>
      <c r="BT173" s="366"/>
      <c r="BU173" s="366"/>
      <c r="BV173" s="366"/>
      <c r="BW173" s="366"/>
      <c r="BX173" s="366"/>
      <c r="BY173" s="367"/>
      <c r="BZ173" s="367"/>
      <c r="CA173" s="367"/>
      <c r="CB173" s="367"/>
    </row>
    <row r="174" spans="1:81" s="1" customFormat="1" ht="15.75" customHeight="1" x14ac:dyDescent="0.2">
      <c r="A174" s="650"/>
      <c r="B174" s="651"/>
      <c r="C174" s="652"/>
      <c r="D174" s="653"/>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c r="AU174" s="366"/>
      <c r="AV174" s="366"/>
      <c r="AW174" s="366"/>
      <c r="AX174" s="366"/>
      <c r="AY174" s="366"/>
      <c r="AZ174" s="366"/>
      <c r="BA174" s="366"/>
      <c r="BB174" s="366"/>
      <c r="BC174" s="366"/>
      <c r="BD174" s="366"/>
      <c r="BE174" s="366"/>
      <c r="BF174" s="366"/>
      <c r="BG174" s="366"/>
      <c r="BH174" s="366"/>
      <c r="BI174" s="366"/>
      <c r="BJ174" s="366"/>
      <c r="BK174" s="366"/>
      <c r="BL174" s="366"/>
      <c r="BM174" s="366"/>
      <c r="BN174" s="366"/>
      <c r="BO174" s="366"/>
      <c r="BP174" s="366"/>
      <c r="BQ174" s="366"/>
      <c r="BR174" s="366"/>
      <c r="BS174" s="366"/>
      <c r="BT174" s="366"/>
      <c r="BU174" s="366"/>
      <c r="BV174" s="366"/>
      <c r="BW174" s="366"/>
      <c r="BX174" s="366"/>
      <c r="BY174" s="367"/>
      <c r="BZ174" s="367"/>
      <c r="CA174" s="367"/>
      <c r="CB174" s="367"/>
    </row>
    <row r="175" spans="1:81" s="1" customFormat="1" ht="15.75" customHeight="1" x14ac:dyDescent="0.2">
      <c r="A175" s="480"/>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c r="AV175" s="366"/>
      <c r="AW175" s="366"/>
      <c r="AX175" s="366"/>
      <c r="AY175" s="366"/>
      <c r="AZ175" s="366"/>
      <c r="BA175" s="366"/>
      <c r="BB175" s="366"/>
      <c r="BC175" s="366"/>
      <c r="BD175" s="366"/>
      <c r="BE175" s="366"/>
      <c r="BF175" s="366"/>
      <c r="BG175" s="366"/>
      <c r="BH175" s="366"/>
      <c r="BI175" s="366"/>
      <c r="BJ175" s="366"/>
      <c r="BK175" s="366"/>
      <c r="BL175" s="366"/>
      <c r="BM175" s="366"/>
      <c r="BN175" s="366"/>
      <c r="BO175" s="366"/>
      <c r="BP175" s="366"/>
      <c r="BQ175" s="366"/>
      <c r="BR175" s="366"/>
      <c r="BS175" s="366"/>
      <c r="BT175" s="366"/>
      <c r="BU175" s="366"/>
      <c r="BV175" s="366"/>
      <c r="BW175" s="366"/>
      <c r="BX175" s="366"/>
      <c r="BY175" s="367"/>
      <c r="BZ175" s="367"/>
      <c r="CA175" s="367"/>
      <c r="CB175" s="367"/>
    </row>
    <row r="176" spans="1:81" s="1" customFormat="1" ht="15.75" customHeight="1" x14ac:dyDescent="0.2">
      <c r="A176" s="872"/>
      <c r="B176" s="875"/>
      <c r="C176" s="876"/>
      <c r="D176" s="877"/>
      <c r="E176" s="880"/>
      <c r="F176" s="881"/>
      <c r="G176" s="881"/>
      <c r="H176" s="881"/>
      <c r="I176" s="881"/>
      <c r="J176" s="881"/>
      <c r="K176" s="881"/>
      <c r="L176" s="881"/>
      <c r="M176" s="881"/>
      <c r="N176" s="881"/>
      <c r="O176" s="881"/>
      <c r="P176" s="881"/>
      <c r="Q176" s="881"/>
      <c r="R176" s="881"/>
      <c r="S176" s="881"/>
      <c r="T176" s="881"/>
      <c r="U176" s="881"/>
      <c r="V176" s="881"/>
      <c r="W176" s="881"/>
      <c r="X176" s="881"/>
      <c r="Y176" s="881"/>
      <c r="Z176" s="881"/>
      <c r="AA176" s="881"/>
      <c r="AB176" s="881"/>
      <c r="AC176" s="881"/>
      <c r="AD176" s="881"/>
      <c r="AE176" s="881"/>
      <c r="AF176" s="881"/>
      <c r="AG176" s="881"/>
      <c r="AH176" s="881"/>
      <c r="AI176" s="881"/>
      <c r="AJ176" s="881"/>
      <c r="AK176" s="881"/>
      <c r="AL176" s="881"/>
      <c r="AM176" s="881"/>
      <c r="AN176" s="881"/>
      <c r="AO176" s="881"/>
      <c r="AP176" s="882"/>
      <c r="AQ176" s="883"/>
      <c r="AR176" s="883"/>
      <c r="AS176" s="516"/>
      <c r="AT176" s="516"/>
      <c r="AU176" s="516"/>
      <c r="AV176" s="366"/>
      <c r="AW176" s="366"/>
      <c r="AX176" s="366"/>
      <c r="AY176" s="366"/>
      <c r="AZ176" s="366"/>
      <c r="BA176" s="366"/>
      <c r="BB176" s="366"/>
      <c r="BC176" s="366"/>
      <c r="BD176" s="366"/>
      <c r="BE176" s="366"/>
      <c r="BF176" s="366"/>
      <c r="BG176" s="366"/>
      <c r="BH176" s="366"/>
      <c r="BI176" s="366"/>
      <c r="BJ176" s="366"/>
      <c r="BK176" s="366"/>
      <c r="BL176" s="366"/>
      <c r="BM176" s="366"/>
      <c r="BN176" s="366"/>
      <c r="BO176" s="366"/>
      <c r="BP176" s="366"/>
      <c r="BQ176" s="366"/>
      <c r="BR176" s="366"/>
      <c r="BS176" s="366"/>
      <c r="BT176" s="366"/>
      <c r="BU176" s="366"/>
      <c r="BV176" s="366"/>
      <c r="BW176" s="366"/>
      <c r="BX176" s="366"/>
      <c r="BY176" s="367"/>
      <c r="BZ176" s="367"/>
      <c r="CA176" s="367"/>
      <c r="CB176" s="367"/>
    </row>
    <row r="177" spans="1:80" s="1" customFormat="1" ht="40.5" customHeight="1" x14ac:dyDescent="0.2">
      <c r="A177" s="873"/>
      <c r="B177" s="878"/>
      <c r="C177" s="879"/>
      <c r="D177" s="879"/>
      <c r="E177" s="886"/>
      <c r="F177" s="887"/>
      <c r="G177" s="886"/>
      <c r="H177" s="887"/>
      <c r="I177" s="886"/>
      <c r="J177" s="887"/>
      <c r="K177" s="886"/>
      <c r="L177" s="887"/>
      <c r="M177" s="886"/>
      <c r="N177" s="887"/>
      <c r="O177" s="886"/>
      <c r="P177" s="887"/>
      <c r="Q177" s="886"/>
      <c r="R177" s="887"/>
      <c r="S177" s="886"/>
      <c r="T177" s="887"/>
      <c r="U177" s="886"/>
      <c r="V177" s="887"/>
      <c r="W177" s="886"/>
      <c r="X177" s="887"/>
      <c r="Y177" s="886"/>
      <c r="Z177" s="887"/>
      <c r="AA177" s="886"/>
      <c r="AB177" s="887"/>
      <c r="AC177" s="886"/>
      <c r="AD177" s="887"/>
      <c r="AE177" s="886"/>
      <c r="AF177" s="887"/>
      <c r="AG177" s="886"/>
      <c r="AH177" s="887"/>
      <c r="AI177" s="886"/>
      <c r="AJ177" s="887"/>
      <c r="AK177" s="886"/>
      <c r="AL177" s="887"/>
      <c r="AM177" s="886"/>
      <c r="AN177" s="887"/>
      <c r="AO177" s="888"/>
      <c r="AP177" s="889"/>
      <c r="AQ177" s="884"/>
      <c r="AR177" s="884"/>
      <c r="AS177" s="516"/>
      <c r="AT177" s="516"/>
      <c r="AU177" s="516"/>
      <c r="AV177" s="366"/>
      <c r="AW177" s="366"/>
      <c r="AX177" s="366"/>
      <c r="AY177" s="366"/>
      <c r="AZ177" s="366"/>
      <c r="BA177" s="366"/>
      <c r="BB177" s="366"/>
      <c r="BC177" s="366"/>
      <c r="BD177" s="366"/>
      <c r="BE177" s="366"/>
      <c r="BF177" s="366"/>
      <c r="BG177" s="366"/>
      <c r="BH177" s="366"/>
      <c r="BI177" s="366"/>
      <c r="BJ177" s="366"/>
      <c r="BK177" s="366"/>
      <c r="BL177" s="366"/>
      <c r="BM177" s="366"/>
      <c r="BN177" s="366"/>
      <c r="BO177" s="366"/>
      <c r="BP177" s="366"/>
      <c r="BQ177" s="366"/>
      <c r="BR177" s="366"/>
      <c r="BS177" s="366"/>
      <c r="BT177" s="366"/>
      <c r="BU177" s="366"/>
      <c r="BV177" s="366"/>
      <c r="BW177" s="366"/>
      <c r="BX177" s="366"/>
      <c r="BY177" s="367"/>
      <c r="BZ177" s="367"/>
      <c r="CA177" s="367"/>
      <c r="CB177" s="367"/>
    </row>
    <row r="178" spans="1:80" s="1" customFormat="1" ht="18.75" customHeight="1" x14ac:dyDescent="0.2">
      <c r="A178" s="874"/>
      <c r="B178" s="736"/>
      <c r="C178" s="735"/>
      <c r="D178" s="735"/>
      <c r="E178" s="378"/>
      <c r="F178" s="729"/>
      <c r="G178" s="378"/>
      <c r="H178" s="729"/>
      <c r="I178" s="378"/>
      <c r="J178" s="729"/>
      <c r="K178" s="378"/>
      <c r="L178" s="729"/>
      <c r="M178" s="378"/>
      <c r="N178" s="729"/>
      <c r="O178" s="378"/>
      <c r="P178" s="729"/>
      <c r="Q178" s="378"/>
      <c r="R178" s="729"/>
      <c r="S178" s="378"/>
      <c r="T178" s="729"/>
      <c r="U178" s="378"/>
      <c r="V178" s="729"/>
      <c r="W178" s="378"/>
      <c r="X178" s="729"/>
      <c r="Y178" s="378"/>
      <c r="Z178" s="729"/>
      <c r="AA178" s="378"/>
      <c r="AB178" s="729"/>
      <c r="AC178" s="378"/>
      <c r="AD178" s="729"/>
      <c r="AE178" s="378"/>
      <c r="AF178" s="729"/>
      <c r="AG178" s="378"/>
      <c r="AH178" s="729"/>
      <c r="AI178" s="378"/>
      <c r="AJ178" s="729"/>
      <c r="AK178" s="378"/>
      <c r="AL178" s="729"/>
      <c r="AM178" s="378"/>
      <c r="AN178" s="729"/>
      <c r="AO178" s="378"/>
      <c r="AP178" s="729"/>
      <c r="AQ178" s="885"/>
      <c r="AR178" s="885"/>
      <c r="AS178" s="656"/>
      <c r="AT178" s="516"/>
      <c r="AU178" s="366"/>
      <c r="AV178" s="366"/>
      <c r="AW178" s="366"/>
      <c r="AX178" s="366"/>
      <c r="AY178" s="366"/>
      <c r="AZ178" s="366"/>
      <c r="BA178" s="366"/>
      <c r="BB178" s="366"/>
      <c r="BC178" s="366"/>
      <c r="BD178" s="366"/>
      <c r="BE178" s="366"/>
      <c r="BF178" s="366"/>
      <c r="BG178" s="366"/>
      <c r="BH178" s="366"/>
      <c r="BI178" s="366"/>
      <c r="BJ178" s="366"/>
      <c r="BK178" s="366"/>
      <c r="BL178" s="366"/>
      <c r="BM178" s="366"/>
      <c r="BN178" s="366"/>
      <c r="BO178" s="366"/>
      <c r="BP178" s="366"/>
      <c r="BQ178" s="366"/>
      <c r="BR178" s="366"/>
      <c r="BS178" s="366"/>
      <c r="BT178" s="366"/>
      <c r="BU178" s="366"/>
      <c r="BV178" s="366"/>
      <c r="BW178" s="366"/>
      <c r="BX178" s="366"/>
      <c r="BY178" s="367"/>
      <c r="BZ178" s="367"/>
      <c r="CA178" s="367"/>
      <c r="CB178" s="367"/>
    </row>
    <row r="179" spans="1:80" s="1" customFormat="1" ht="15" customHeight="1" x14ac:dyDescent="0.2">
      <c r="A179" s="438"/>
      <c r="B179" s="644"/>
      <c r="C179" s="644"/>
      <c r="D179" s="645"/>
      <c r="E179" s="387"/>
      <c r="F179" s="388"/>
      <c r="G179" s="387"/>
      <c r="H179" s="389"/>
      <c r="I179" s="387"/>
      <c r="J179" s="389"/>
      <c r="K179" s="387"/>
      <c r="L179" s="389"/>
      <c r="M179" s="387"/>
      <c r="N179" s="389"/>
      <c r="O179" s="387"/>
      <c r="P179" s="389"/>
      <c r="Q179" s="387"/>
      <c r="R179" s="389"/>
      <c r="S179" s="387"/>
      <c r="T179" s="389"/>
      <c r="U179" s="387"/>
      <c r="V179" s="389"/>
      <c r="W179" s="387"/>
      <c r="X179" s="389"/>
      <c r="Y179" s="390"/>
      <c r="Z179" s="389"/>
      <c r="AA179" s="390"/>
      <c r="AB179" s="389"/>
      <c r="AC179" s="390"/>
      <c r="AD179" s="389"/>
      <c r="AE179" s="390"/>
      <c r="AF179" s="389"/>
      <c r="AG179" s="390"/>
      <c r="AH179" s="389"/>
      <c r="AI179" s="390"/>
      <c r="AJ179" s="389"/>
      <c r="AK179" s="390"/>
      <c r="AL179" s="389"/>
      <c r="AM179" s="390"/>
      <c r="AN179" s="389"/>
      <c r="AO179" s="390"/>
      <c r="AP179" s="389"/>
      <c r="AQ179" s="657"/>
      <c r="AR179" s="658"/>
      <c r="AS179" s="659"/>
      <c r="AT179" s="516"/>
      <c r="AU179" s="366"/>
      <c r="AV179" s="366"/>
      <c r="AW179" s="366"/>
      <c r="AX179" s="366"/>
      <c r="AY179" s="366"/>
      <c r="AZ179" s="366"/>
      <c r="BA179" s="366"/>
      <c r="BB179" s="366"/>
      <c r="BC179" s="366"/>
      <c r="BD179" s="366"/>
      <c r="BE179" s="366"/>
      <c r="BF179" s="366"/>
      <c r="BG179" s="366"/>
      <c r="BH179" s="366"/>
      <c r="BI179" s="366"/>
      <c r="BJ179" s="366"/>
      <c r="BK179" s="366"/>
      <c r="BL179" s="366"/>
      <c r="BM179" s="366"/>
      <c r="BN179" s="366"/>
      <c r="BO179" s="366"/>
      <c r="BP179" s="366"/>
      <c r="BQ179" s="366"/>
      <c r="BR179" s="366"/>
      <c r="BS179" s="366"/>
      <c r="BT179" s="366"/>
      <c r="BU179" s="366"/>
      <c r="BV179" s="366"/>
      <c r="BW179" s="366"/>
      <c r="BX179" s="366"/>
      <c r="BY179" s="367"/>
      <c r="BZ179" s="367"/>
      <c r="CA179" s="367"/>
      <c r="CB179" s="367"/>
    </row>
    <row r="180" spans="1:80" s="1" customFormat="1" ht="15" customHeight="1" x14ac:dyDescent="0.2">
      <c r="A180" s="438"/>
      <c r="B180" s="630"/>
      <c r="C180" s="630"/>
      <c r="D180" s="631"/>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c r="AT180" s="516"/>
      <c r="AU180" s="366"/>
      <c r="AV180" s="366"/>
      <c r="AW180" s="366"/>
      <c r="AX180" s="366"/>
      <c r="AY180" s="366"/>
      <c r="AZ180" s="366"/>
      <c r="BA180" s="366"/>
      <c r="BB180" s="366"/>
      <c r="BC180" s="366"/>
      <c r="BD180" s="366"/>
      <c r="BE180" s="366"/>
      <c r="BF180" s="366"/>
      <c r="BG180" s="366"/>
      <c r="BH180" s="366"/>
      <c r="BI180" s="366"/>
      <c r="BJ180" s="366"/>
      <c r="BK180" s="366"/>
      <c r="BL180" s="366"/>
      <c r="BM180" s="366"/>
      <c r="BN180" s="366"/>
      <c r="BO180" s="366"/>
      <c r="BP180" s="366"/>
      <c r="BQ180" s="366"/>
      <c r="BR180" s="366"/>
      <c r="BS180" s="366"/>
      <c r="BT180" s="366"/>
      <c r="BU180" s="366"/>
      <c r="BV180" s="366"/>
      <c r="BW180" s="366"/>
      <c r="BX180" s="366"/>
      <c r="BY180" s="367"/>
      <c r="BZ180" s="367"/>
      <c r="CA180" s="367"/>
      <c r="CB180" s="367"/>
    </row>
    <row r="181" spans="1:80" s="1" customFormat="1" ht="15" customHeight="1" x14ac:dyDescent="0.2">
      <c r="A181" s="438"/>
      <c r="B181" s="630"/>
      <c r="C181" s="630"/>
      <c r="D181" s="631"/>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c r="AT181" s="516"/>
      <c r="AU181" s="366"/>
      <c r="AV181" s="366"/>
      <c r="AW181" s="366"/>
      <c r="AX181" s="366"/>
      <c r="AY181" s="366"/>
      <c r="AZ181" s="366"/>
      <c r="BA181" s="366"/>
      <c r="BB181" s="366"/>
      <c r="BC181" s="366"/>
      <c r="BD181" s="366"/>
      <c r="BE181" s="366"/>
      <c r="BF181" s="366"/>
      <c r="BG181" s="366"/>
      <c r="BH181" s="366"/>
      <c r="BI181" s="366"/>
      <c r="BJ181" s="366"/>
      <c r="BK181" s="366"/>
      <c r="BL181" s="366"/>
      <c r="BM181" s="366"/>
      <c r="BN181" s="366"/>
      <c r="BO181" s="366"/>
      <c r="BP181" s="366"/>
      <c r="BQ181" s="366"/>
      <c r="BR181" s="366"/>
      <c r="BS181" s="366"/>
      <c r="BT181" s="366"/>
      <c r="BU181" s="366"/>
      <c r="BV181" s="366"/>
      <c r="BW181" s="366"/>
      <c r="BX181" s="366"/>
      <c r="BY181" s="367"/>
      <c r="BZ181" s="367"/>
      <c r="CA181" s="367"/>
      <c r="CB181" s="367"/>
    </row>
    <row r="182" spans="1:80" s="1" customFormat="1" ht="16.5" customHeight="1" x14ac:dyDescent="0.2">
      <c r="A182" s="661"/>
      <c r="B182" s="630"/>
      <c r="C182" s="630"/>
      <c r="D182" s="649"/>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c r="AT182" s="516"/>
      <c r="AU182" s="366"/>
      <c r="AV182" s="366"/>
      <c r="AW182" s="366"/>
      <c r="AX182" s="366"/>
      <c r="AY182" s="366"/>
      <c r="AZ182" s="366"/>
      <c r="BA182" s="366"/>
      <c r="BB182" s="366"/>
      <c r="BC182" s="366"/>
      <c r="BD182" s="366"/>
      <c r="BE182" s="366"/>
      <c r="BF182" s="366"/>
      <c r="BG182" s="366"/>
      <c r="BH182" s="366"/>
      <c r="BI182" s="366"/>
      <c r="BJ182" s="366"/>
      <c r="BK182" s="366"/>
      <c r="BL182" s="366"/>
      <c r="BM182" s="366"/>
      <c r="BN182" s="366"/>
      <c r="BO182" s="366"/>
      <c r="BP182" s="366"/>
      <c r="BQ182" s="366"/>
      <c r="BR182" s="366"/>
      <c r="BS182" s="366"/>
      <c r="BT182" s="366"/>
      <c r="BU182" s="366"/>
      <c r="BV182" s="366"/>
      <c r="BW182" s="366"/>
      <c r="BX182" s="366"/>
      <c r="BY182" s="367"/>
      <c r="BZ182" s="367"/>
      <c r="CA182" s="367"/>
      <c r="CB182" s="367"/>
    </row>
    <row r="183" spans="1:80" s="1" customFormat="1" ht="16.5" customHeight="1" x14ac:dyDescent="0.2">
      <c r="A183" s="662"/>
      <c r="B183" s="651"/>
      <c r="C183" s="652"/>
      <c r="D183" s="653"/>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c r="AT183" s="516"/>
      <c r="AU183" s="366"/>
      <c r="AV183" s="366"/>
      <c r="AW183" s="366"/>
      <c r="AX183" s="366"/>
      <c r="AY183" s="366"/>
      <c r="AZ183" s="366"/>
      <c r="BA183" s="366"/>
      <c r="BB183" s="366"/>
      <c r="BC183" s="366"/>
      <c r="BD183" s="366"/>
      <c r="BE183" s="366"/>
      <c r="BF183" s="366"/>
      <c r="BG183" s="366"/>
      <c r="BH183" s="366"/>
      <c r="BI183" s="366"/>
      <c r="BJ183" s="366"/>
      <c r="BK183" s="366"/>
      <c r="BL183" s="366"/>
      <c r="BM183" s="366"/>
      <c r="BN183" s="366"/>
      <c r="BO183" s="366"/>
      <c r="BP183" s="366"/>
      <c r="BQ183" s="366"/>
      <c r="BR183" s="366"/>
      <c r="BS183" s="366"/>
      <c r="BT183" s="366"/>
      <c r="BU183" s="366"/>
      <c r="BV183" s="366"/>
      <c r="BW183" s="366"/>
      <c r="BX183" s="366"/>
      <c r="BY183" s="367"/>
      <c r="BZ183" s="367"/>
      <c r="CA183" s="367"/>
      <c r="CB183" s="367"/>
    </row>
    <row r="184" spans="1:80" s="1" customFormat="1" ht="42" customHeight="1" x14ac:dyDescent="0.2">
      <c r="A184" s="611"/>
      <c r="B184" s="426"/>
      <c r="C184" s="426"/>
      <c r="D184" s="426"/>
      <c r="E184" s="426"/>
      <c r="F184" s="427"/>
      <c r="G184" s="426"/>
      <c r="H184" s="428"/>
      <c r="I184" s="426"/>
      <c r="J184" s="428"/>
      <c r="K184" s="426"/>
      <c r="L184" s="428"/>
      <c r="M184" s="426"/>
      <c r="N184" s="428"/>
      <c r="O184" s="426"/>
      <c r="P184" s="428"/>
      <c r="Q184" s="426"/>
      <c r="R184" s="428"/>
      <c r="S184" s="426"/>
      <c r="T184" s="428"/>
      <c r="U184" s="426"/>
      <c r="V184" s="428"/>
      <c r="W184" s="426"/>
      <c r="X184" s="428"/>
      <c r="Y184" s="426"/>
      <c r="Z184" s="428"/>
      <c r="AA184" s="426"/>
      <c r="AB184" s="428"/>
      <c r="AC184" s="426"/>
      <c r="AD184" s="428"/>
      <c r="AE184" s="426"/>
      <c r="AF184" s="428"/>
      <c r="AG184" s="426"/>
      <c r="AH184" s="428"/>
      <c r="AI184" s="426"/>
      <c r="AJ184" s="428"/>
      <c r="AK184" s="426"/>
      <c r="AL184" s="428"/>
      <c r="AM184" s="426"/>
      <c r="AN184" s="428"/>
      <c r="AO184" s="429"/>
      <c r="AP184" s="428"/>
      <c r="AQ184" s="643"/>
      <c r="AR184" s="665"/>
      <c r="AS184" s="659"/>
      <c r="AT184" s="516"/>
      <c r="AU184" s="366"/>
      <c r="AV184" s="366"/>
      <c r="AW184" s="366"/>
      <c r="AX184" s="366"/>
      <c r="AY184" s="366"/>
      <c r="AZ184" s="366"/>
      <c r="BA184" s="366"/>
      <c r="BB184" s="366"/>
      <c r="BC184" s="366"/>
      <c r="BD184" s="366"/>
      <c r="BE184" s="366"/>
      <c r="BF184" s="366"/>
      <c r="BG184" s="366"/>
      <c r="BH184" s="366"/>
      <c r="BI184" s="366"/>
      <c r="BJ184" s="366"/>
      <c r="BK184" s="366"/>
      <c r="BL184" s="366"/>
      <c r="BM184" s="366"/>
      <c r="BN184" s="366"/>
      <c r="BO184" s="366"/>
      <c r="BP184" s="366"/>
      <c r="BQ184" s="366"/>
      <c r="BR184" s="366"/>
      <c r="BS184" s="366"/>
      <c r="BT184" s="366"/>
      <c r="BU184" s="366"/>
      <c r="BV184" s="366"/>
      <c r="BW184" s="366"/>
      <c r="BX184" s="366"/>
      <c r="BY184" s="367"/>
      <c r="BZ184" s="367"/>
      <c r="CA184" s="367"/>
      <c r="CB184" s="367"/>
    </row>
    <row r="185" spans="1:80" s="1" customFormat="1" ht="15" customHeight="1" x14ac:dyDescent="0.2">
      <c r="A185" s="666"/>
      <c r="B185" s="374"/>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c r="AZ185" s="366"/>
      <c r="BA185" s="366"/>
      <c r="BB185" s="366"/>
      <c r="BC185" s="366"/>
      <c r="BD185" s="366"/>
      <c r="BE185" s="366"/>
      <c r="BF185" s="366"/>
      <c r="BG185" s="366"/>
      <c r="BH185" s="366"/>
      <c r="BI185" s="366"/>
      <c r="BJ185" s="366"/>
      <c r="BK185" s="366"/>
      <c r="BL185" s="366"/>
      <c r="BM185" s="366"/>
      <c r="BN185" s="366"/>
      <c r="BO185" s="366"/>
      <c r="BP185" s="366"/>
      <c r="BQ185" s="366"/>
      <c r="BR185" s="366"/>
      <c r="BS185" s="366"/>
      <c r="BT185" s="366"/>
      <c r="BU185" s="366"/>
      <c r="BV185" s="366"/>
      <c r="BW185" s="366"/>
      <c r="BX185" s="366"/>
      <c r="BY185" s="367"/>
      <c r="BZ185" s="367"/>
      <c r="CA185" s="367"/>
      <c r="CB185" s="367"/>
    </row>
    <row r="186" spans="1:80" s="1" customFormat="1" ht="15" customHeight="1" x14ac:dyDescent="0.2">
      <c r="A186" s="736"/>
      <c r="B186" s="667"/>
      <c r="C186" s="367"/>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c r="AH186" s="366"/>
      <c r="AI186" s="366"/>
      <c r="AJ186" s="366"/>
      <c r="AK186" s="366"/>
      <c r="AL186" s="366"/>
      <c r="AM186" s="366"/>
      <c r="AN186" s="366"/>
      <c r="AO186" s="366"/>
      <c r="AP186" s="366"/>
      <c r="AQ186" s="366"/>
      <c r="AR186" s="366"/>
      <c r="AS186" s="366"/>
      <c r="AT186" s="366"/>
      <c r="AU186" s="366"/>
      <c r="AV186" s="366"/>
      <c r="AW186" s="366"/>
      <c r="AX186" s="366"/>
      <c r="AY186" s="366"/>
      <c r="AZ186" s="366"/>
      <c r="BA186" s="366"/>
      <c r="BB186" s="366"/>
      <c r="BC186" s="366"/>
      <c r="BD186" s="366"/>
      <c r="BE186" s="366"/>
      <c r="BF186" s="366"/>
      <c r="BG186" s="366"/>
      <c r="BH186" s="366"/>
      <c r="BI186" s="366"/>
      <c r="BJ186" s="366"/>
      <c r="BK186" s="366"/>
      <c r="BL186" s="366"/>
      <c r="BM186" s="366"/>
      <c r="BN186" s="366"/>
      <c r="BO186" s="366"/>
      <c r="BP186" s="366"/>
      <c r="BQ186" s="366"/>
      <c r="BR186" s="366"/>
      <c r="BS186" s="366"/>
      <c r="BT186" s="366"/>
      <c r="BU186" s="366"/>
      <c r="BV186" s="366"/>
      <c r="BW186" s="366"/>
      <c r="BX186" s="366"/>
      <c r="BY186" s="367"/>
      <c r="BZ186" s="367"/>
      <c r="CA186" s="367"/>
      <c r="CB186" s="367"/>
    </row>
    <row r="187" spans="1:80" s="1" customFormat="1" ht="15" customHeight="1" x14ac:dyDescent="0.2">
      <c r="A187" s="517"/>
      <c r="B187" s="566"/>
      <c r="C187" s="367"/>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c r="AE187" s="366"/>
      <c r="AF187" s="366"/>
      <c r="AG187" s="366"/>
      <c r="AH187" s="366"/>
      <c r="AI187" s="366"/>
      <c r="AJ187" s="366"/>
      <c r="AK187" s="366"/>
      <c r="AL187" s="366"/>
      <c r="AM187" s="366"/>
      <c r="AN187" s="366"/>
      <c r="AO187" s="366"/>
      <c r="AP187" s="366"/>
      <c r="AQ187" s="366"/>
      <c r="AR187" s="366"/>
      <c r="AS187" s="366"/>
      <c r="AT187" s="366"/>
      <c r="AU187" s="366"/>
      <c r="AV187" s="366"/>
      <c r="AW187" s="366"/>
      <c r="AX187" s="366"/>
      <c r="AY187" s="366"/>
      <c r="AZ187" s="366"/>
      <c r="BA187" s="366"/>
      <c r="BB187" s="366"/>
      <c r="BC187" s="366"/>
      <c r="BD187" s="366"/>
      <c r="BE187" s="366"/>
      <c r="BF187" s="366"/>
      <c r="BG187" s="366"/>
      <c r="BH187" s="366"/>
      <c r="BI187" s="366"/>
      <c r="BJ187" s="366"/>
      <c r="BK187" s="366"/>
      <c r="BL187" s="366"/>
      <c r="BM187" s="366"/>
      <c r="BN187" s="366"/>
      <c r="BO187" s="366"/>
      <c r="BP187" s="366"/>
      <c r="BQ187" s="366"/>
      <c r="BR187" s="366"/>
      <c r="BS187" s="366"/>
      <c r="BT187" s="366"/>
      <c r="BU187" s="366"/>
      <c r="BV187" s="366"/>
      <c r="BW187" s="366"/>
      <c r="BX187" s="366"/>
      <c r="BY187" s="367"/>
      <c r="BZ187" s="367"/>
      <c r="CA187" s="367"/>
      <c r="CB187" s="367"/>
    </row>
    <row r="188" spans="1:80" s="1" customFormat="1" ht="15" customHeight="1" x14ac:dyDescent="0.2">
      <c r="A188" s="438"/>
      <c r="B188" s="408"/>
      <c r="C188" s="367"/>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c r="AE188" s="366"/>
      <c r="AF188" s="366"/>
      <c r="AG188" s="366"/>
      <c r="AH188" s="366"/>
      <c r="AI188" s="366"/>
      <c r="AJ188" s="366"/>
      <c r="AK188" s="366"/>
      <c r="AL188" s="366"/>
      <c r="AM188" s="366"/>
      <c r="AN188" s="366"/>
      <c r="AO188" s="366"/>
      <c r="AP188" s="366"/>
      <c r="AQ188" s="366"/>
      <c r="AR188" s="366"/>
      <c r="AS188" s="366"/>
      <c r="AT188" s="366"/>
      <c r="AU188" s="366"/>
      <c r="AV188" s="366"/>
      <c r="AW188" s="366"/>
      <c r="AX188" s="366"/>
      <c r="AY188" s="366"/>
      <c r="AZ188" s="366"/>
      <c r="BA188" s="366"/>
      <c r="BB188" s="366"/>
      <c r="BC188" s="366"/>
      <c r="BD188" s="366"/>
      <c r="BE188" s="366"/>
      <c r="BF188" s="366"/>
      <c r="BG188" s="366"/>
      <c r="BH188" s="366"/>
      <c r="BI188" s="366"/>
      <c r="BJ188" s="366"/>
      <c r="BK188" s="366"/>
      <c r="BL188" s="366"/>
      <c r="BM188" s="366"/>
      <c r="BN188" s="366"/>
      <c r="BO188" s="366"/>
      <c r="BP188" s="366"/>
      <c r="BQ188" s="366"/>
      <c r="BR188" s="366"/>
      <c r="BS188" s="366"/>
      <c r="BT188" s="366"/>
      <c r="BU188" s="366"/>
      <c r="BV188" s="366"/>
      <c r="BW188" s="366"/>
      <c r="BX188" s="366"/>
      <c r="BY188" s="367"/>
      <c r="BZ188" s="367"/>
      <c r="CA188" s="367"/>
      <c r="CB188" s="367"/>
    </row>
    <row r="189" spans="1:80" ht="15" customHeight="1" x14ac:dyDescent="0.2">
      <c r="A189" s="438"/>
      <c r="B189" s="408"/>
      <c r="C189" s="367"/>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c r="AE189" s="366"/>
      <c r="AF189" s="366"/>
      <c r="AG189" s="366"/>
      <c r="AH189" s="366"/>
      <c r="AI189" s="366"/>
      <c r="AJ189" s="366"/>
      <c r="AK189" s="366"/>
      <c r="AL189" s="366"/>
      <c r="AM189" s="366"/>
      <c r="AN189" s="366"/>
      <c r="AO189" s="366"/>
      <c r="AP189" s="366"/>
      <c r="AQ189" s="366"/>
      <c r="AR189" s="366"/>
      <c r="AS189" s="366"/>
      <c r="AT189" s="366"/>
      <c r="AU189" s="366"/>
      <c r="AV189" s="366"/>
      <c r="AW189" s="366"/>
      <c r="AX189" s="366"/>
      <c r="AY189" s="366"/>
      <c r="AZ189" s="366"/>
      <c r="BA189" s="366"/>
      <c r="BB189" s="366"/>
      <c r="BC189" s="366"/>
      <c r="BD189" s="366"/>
      <c r="BE189" s="366"/>
      <c r="BF189" s="366"/>
      <c r="BG189" s="366"/>
      <c r="BH189" s="366"/>
      <c r="BI189" s="366"/>
      <c r="BJ189" s="366"/>
      <c r="BK189" s="366"/>
      <c r="BL189" s="366"/>
      <c r="BM189" s="366"/>
      <c r="BN189" s="366"/>
      <c r="BO189" s="366"/>
      <c r="BP189" s="366"/>
      <c r="BQ189" s="366"/>
      <c r="BR189" s="366"/>
      <c r="BS189" s="366"/>
      <c r="BT189" s="366"/>
      <c r="BU189" s="366"/>
      <c r="BV189" s="366"/>
      <c r="BW189" s="366"/>
      <c r="BX189" s="366"/>
      <c r="BY189" s="367"/>
      <c r="BZ189" s="367"/>
      <c r="CA189" s="367"/>
      <c r="CB189" s="367"/>
    </row>
    <row r="190" spans="1:80" ht="15" customHeight="1" x14ac:dyDescent="0.2">
      <c r="A190" s="495"/>
      <c r="B190" s="425"/>
      <c r="C190" s="367"/>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c r="AE190" s="366"/>
      <c r="AF190" s="366"/>
      <c r="AG190" s="366"/>
      <c r="AH190" s="366"/>
      <c r="AI190" s="366"/>
      <c r="AJ190" s="366"/>
      <c r="AK190" s="366"/>
      <c r="AL190" s="366"/>
      <c r="AM190" s="366"/>
      <c r="AN190" s="366"/>
      <c r="AO190" s="366"/>
      <c r="AP190" s="366"/>
      <c r="AQ190" s="366"/>
      <c r="AR190" s="366"/>
      <c r="AS190" s="366"/>
      <c r="AT190" s="366"/>
      <c r="AU190" s="366"/>
      <c r="AV190" s="366"/>
      <c r="AW190" s="366"/>
      <c r="AX190" s="366"/>
      <c r="AY190" s="366"/>
      <c r="AZ190" s="366"/>
      <c r="BA190" s="366"/>
      <c r="BB190" s="366"/>
      <c r="BC190" s="366"/>
      <c r="BD190" s="366"/>
      <c r="BE190" s="366"/>
      <c r="BF190" s="366"/>
      <c r="BG190" s="366"/>
      <c r="BH190" s="366"/>
      <c r="BI190" s="366"/>
      <c r="BJ190" s="366"/>
      <c r="BK190" s="366"/>
      <c r="BL190" s="366"/>
      <c r="BM190" s="366"/>
      <c r="BN190" s="366"/>
      <c r="BO190" s="366"/>
      <c r="BP190" s="366"/>
      <c r="BQ190" s="366"/>
      <c r="BR190" s="366"/>
      <c r="BS190" s="366"/>
      <c r="BT190" s="366"/>
      <c r="BU190" s="366"/>
      <c r="BV190" s="366"/>
      <c r="BW190" s="366"/>
      <c r="BX190" s="366"/>
      <c r="BY190" s="367"/>
      <c r="BZ190" s="367"/>
      <c r="CA190" s="367"/>
      <c r="CB190" s="367"/>
    </row>
    <row r="191" spans="1:80" ht="41.25" customHeight="1" x14ac:dyDescent="0.2">
      <c r="A191" s="611"/>
      <c r="B191" s="417"/>
      <c r="C191" s="367"/>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c r="AH191" s="366"/>
      <c r="AI191" s="366"/>
      <c r="AJ191" s="366"/>
      <c r="AK191" s="366"/>
      <c r="AL191" s="366"/>
      <c r="AM191" s="366"/>
      <c r="AN191" s="366"/>
      <c r="AO191" s="366"/>
      <c r="AP191" s="366"/>
      <c r="AQ191" s="366"/>
      <c r="AR191" s="366"/>
      <c r="AS191" s="366"/>
      <c r="AT191" s="366"/>
      <c r="AU191" s="366"/>
      <c r="AV191" s="366"/>
      <c r="AW191" s="366"/>
      <c r="AX191" s="366"/>
      <c r="AY191" s="366"/>
      <c r="AZ191" s="366"/>
      <c r="BA191" s="366"/>
      <c r="BB191" s="366"/>
      <c r="BC191" s="366"/>
      <c r="BD191" s="366"/>
      <c r="BE191" s="366"/>
      <c r="BF191" s="366"/>
      <c r="BG191" s="366"/>
      <c r="BH191" s="366"/>
      <c r="BI191" s="366"/>
      <c r="BJ191" s="366"/>
      <c r="BK191" s="366"/>
      <c r="BL191" s="366"/>
      <c r="BM191" s="366"/>
      <c r="BN191" s="366"/>
      <c r="BO191" s="366"/>
      <c r="BP191" s="366"/>
      <c r="BQ191" s="366"/>
      <c r="BR191" s="366"/>
      <c r="BS191" s="366"/>
      <c r="BT191" s="366"/>
      <c r="BU191" s="366"/>
      <c r="BV191" s="366"/>
      <c r="BW191" s="366"/>
      <c r="BX191" s="366"/>
      <c r="BY191" s="367"/>
      <c r="BZ191" s="367"/>
      <c r="CA191" s="367"/>
      <c r="CB191" s="367"/>
    </row>
    <row r="192" spans="1:80" ht="15.75" customHeight="1" x14ac:dyDescent="0.2">
      <c r="A192" s="515"/>
      <c r="B192" s="515"/>
      <c r="C192" s="367"/>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c r="AI192" s="366"/>
      <c r="AJ192" s="366"/>
      <c r="AK192" s="366"/>
      <c r="AL192" s="366"/>
      <c r="AM192" s="366"/>
      <c r="AN192" s="366"/>
      <c r="AO192" s="366"/>
      <c r="AP192" s="366"/>
      <c r="AQ192" s="366"/>
      <c r="AR192" s="366"/>
      <c r="AS192" s="366"/>
      <c r="AT192" s="366"/>
      <c r="AU192" s="366"/>
      <c r="AV192" s="366"/>
      <c r="AW192" s="366"/>
      <c r="AX192" s="366"/>
      <c r="AY192" s="366"/>
      <c r="AZ192" s="366"/>
      <c r="BA192" s="366"/>
      <c r="BB192" s="366"/>
      <c r="BC192" s="366"/>
      <c r="BD192" s="366"/>
      <c r="BE192" s="366"/>
      <c r="BF192" s="366"/>
      <c r="BG192" s="366"/>
      <c r="BH192" s="366"/>
      <c r="BI192" s="366"/>
      <c r="BJ192" s="366"/>
      <c r="BK192" s="366"/>
      <c r="BL192" s="366"/>
      <c r="BM192" s="366"/>
      <c r="BN192" s="366"/>
      <c r="BO192" s="366"/>
      <c r="BP192" s="366"/>
      <c r="BQ192" s="366"/>
      <c r="BR192" s="366"/>
      <c r="BS192" s="366"/>
      <c r="BT192" s="366"/>
      <c r="BU192" s="366"/>
      <c r="BV192" s="366"/>
      <c r="BW192" s="366"/>
      <c r="BX192" s="366"/>
      <c r="BY192" s="367"/>
      <c r="BZ192" s="367"/>
      <c r="CA192" s="367"/>
      <c r="CB192" s="367"/>
    </row>
    <row r="193" spans="1:80" ht="16.5" customHeight="1" x14ac:dyDescent="0.2">
      <c r="A193" s="736"/>
      <c r="B193" s="445"/>
      <c r="C193" s="367"/>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c r="AH193" s="366"/>
      <c r="AI193" s="366"/>
      <c r="AJ193" s="366"/>
      <c r="AK193" s="366"/>
      <c r="AL193" s="366"/>
      <c r="AM193" s="366"/>
      <c r="AN193" s="366"/>
      <c r="AO193" s="366"/>
      <c r="AP193" s="366"/>
      <c r="AQ193" s="366"/>
      <c r="AR193" s="366"/>
      <c r="AS193" s="366"/>
      <c r="AT193" s="366"/>
      <c r="AU193" s="366"/>
      <c r="AV193" s="366"/>
      <c r="AW193" s="366"/>
      <c r="AX193" s="366"/>
      <c r="AY193" s="366"/>
      <c r="AZ193" s="366"/>
      <c r="BA193" s="366"/>
      <c r="BB193" s="366"/>
      <c r="BC193" s="366"/>
      <c r="BD193" s="366"/>
      <c r="BE193" s="366"/>
      <c r="BF193" s="366"/>
      <c r="BG193" s="366"/>
      <c r="BH193" s="366"/>
      <c r="BI193" s="366"/>
      <c r="BJ193" s="366"/>
      <c r="BK193" s="366"/>
      <c r="BL193" s="366"/>
      <c r="BM193" s="366"/>
      <c r="BN193" s="366"/>
      <c r="BO193" s="366"/>
      <c r="BP193" s="366"/>
      <c r="BQ193" s="366"/>
      <c r="BR193" s="366"/>
      <c r="BS193" s="366"/>
      <c r="BT193" s="366"/>
      <c r="BU193" s="366"/>
      <c r="BV193" s="366"/>
      <c r="BW193" s="366"/>
      <c r="BX193" s="366"/>
      <c r="BY193" s="367"/>
      <c r="BZ193" s="367"/>
      <c r="CA193" s="367"/>
      <c r="CB193" s="367"/>
    </row>
    <row r="194" spans="1:80" ht="16.5" customHeight="1" x14ac:dyDescent="0.2">
      <c r="A194" s="517"/>
      <c r="B194" s="518"/>
      <c r="C194" s="367"/>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c r="AI194" s="366"/>
      <c r="AJ194" s="366"/>
      <c r="AK194" s="366"/>
      <c r="AL194" s="366"/>
      <c r="AM194" s="366"/>
      <c r="AN194" s="366"/>
      <c r="AO194" s="366"/>
      <c r="AP194" s="366"/>
      <c r="AQ194" s="366"/>
      <c r="AR194" s="366"/>
      <c r="AS194" s="366"/>
      <c r="AT194" s="366"/>
      <c r="AU194" s="366"/>
      <c r="AV194" s="366"/>
      <c r="AW194" s="366"/>
      <c r="AX194" s="366"/>
      <c r="AY194" s="366"/>
      <c r="AZ194" s="366"/>
      <c r="BA194" s="366"/>
      <c r="BB194" s="366"/>
      <c r="BC194" s="366"/>
      <c r="BD194" s="366"/>
      <c r="BE194" s="366"/>
      <c r="BF194" s="366"/>
      <c r="BG194" s="366"/>
      <c r="BH194" s="366"/>
      <c r="BI194" s="366"/>
      <c r="BJ194" s="366"/>
      <c r="BK194" s="366"/>
      <c r="BL194" s="366"/>
      <c r="BM194" s="366"/>
      <c r="BN194" s="366"/>
      <c r="BO194" s="366"/>
      <c r="BP194" s="366"/>
      <c r="BQ194" s="366"/>
      <c r="BR194" s="366"/>
      <c r="BS194" s="366"/>
      <c r="BT194" s="366"/>
      <c r="BU194" s="366"/>
      <c r="BV194" s="366"/>
      <c r="BW194" s="366"/>
      <c r="BX194" s="366"/>
      <c r="BY194" s="367"/>
      <c r="BZ194" s="367"/>
      <c r="CA194" s="367"/>
      <c r="CB194" s="367"/>
    </row>
    <row r="195" spans="1:80" ht="16.5" customHeight="1" x14ac:dyDescent="0.2">
      <c r="A195" s="438"/>
      <c r="B195" s="408"/>
      <c r="C195" s="367"/>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c r="AK195" s="366"/>
      <c r="AL195" s="366"/>
      <c r="AM195" s="366"/>
      <c r="AN195" s="366"/>
      <c r="AO195" s="366"/>
      <c r="AP195" s="366"/>
      <c r="AQ195" s="366"/>
      <c r="AR195" s="366"/>
      <c r="AS195" s="366"/>
      <c r="AT195" s="366"/>
      <c r="AU195" s="366"/>
      <c r="AV195" s="366"/>
      <c r="AW195" s="366"/>
      <c r="AX195" s="366"/>
      <c r="AY195" s="366"/>
      <c r="AZ195" s="366"/>
      <c r="BA195" s="366"/>
      <c r="BB195" s="366"/>
      <c r="BC195" s="366"/>
      <c r="BD195" s="366"/>
      <c r="BE195" s="366"/>
      <c r="BF195" s="366"/>
      <c r="BG195" s="366"/>
      <c r="BH195" s="366"/>
      <c r="BI195" s="366"/>
      <c r="BJ195" s="366"/>
      <c r="BK195" s="366"/>
      <c r="BL195" s="366"/>
      <c r="BM195" s="366"/>
      <c r="BN195" s="366"/>
      <c r="BO195" s="366"/>
      <c r="BP195" s="366"/>
      <c r="BQ195" s="366"/>
      <c r="BR195" s="366"/>
      <c r="BS195" s="366"/>
      <c r="BT195" s="366"/>
      <c r="BU195" s="366"/>
      <c r="BV195" s="366"/>
      <c r="BW195" s="366"/>
      <c r="BX195" s="366"/>
      <c r="BY195" s="367"/>
      <c r="BZ195" s="367"/>
      <c r="CA195" s="367"/>
      <c r="CB195" s="367"/>
    </row>
    <row r="196" spans="1:80" ht="26.25" customHeight="1" x14ac:dyDescent="0.2">
      <c r="A196" s="438"/>
      <c r="B196" s="408"/>
      <c r="C196" s="367"/>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c r="AI196" s="366"/>
      <c r="AJ196" s="366"/>
      <c r="AK196" s="366"/>
      <c r="AL196" s="366"/>
      <c r="AM196" s="366"/>
      <c r="AN196" s="366"/>
      <c r="AO196" s="366"/>
      <c r="AP196" s="366"/>
      <c r="AQ196" s="366"/>
      <c r="AR196" s="366"/>
      <c r="AS196" s="366"/>
      <c r="AT196" s="366"/>
      <c r="AU196" s="366"/>
      <c r="AV196" s="366"/>
      <c r="AW196" s="366"/>
      <c r="AX196" s="366"/>
      <c r="AY196" s="366"/>
      <c r="AZ196" s="366"/>
      <c r="BA196" s="366"/>
      <c r="BB196" s="366"/>
      <c r="BC196" s="366"/>
      <c r="BD196" s="366"/>
      <c r="BE196" s="366"/>
      <c r="BF196" s="366"/>
      <c r="BG196" s="366"/>
      <c r="BH196" s="366"/>
      <c r="BI196" s="366"/>
      <c r="BJ196" s="366"/>
      <c r="BK196" s="366"/>
      <c r="BL196" s="366"/>
      <c r="BM196" s="366"/>
      <c r="BN196" s="366"/>
      <c r="BO196" s="366"/>
      <c r="BP196" s="366"/>
      <c r="BQ196" s="366"/>
      <c r="BR196" s="366"/>
      <c r="BS196" s="366"/>
      <c r="BT196" s="366"/>
      <c r="BU196" s="366"/>
      <c r="BV196" s="366"/>
      <c r="BW196" s="366"/>
      <c r="BX196" s="366"/>
      <c r="BY196" s="367"/>
      <c r="BZ196" s="367"/>
      <c r="CA196" s="367"/>
      <c r="CB196" s="367"/>
    </row>
    <row r="197" spans="1:80" ht="31.5" customHeight="1" x14ac:dyDescent="0.2">
      <c r="A197" s="495"/>
      <c r="B197" s="425"/>
      <c r="C197" s="367"/>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366"/>
      <c r="AT197" s="366"/>
      <c r="AU197" s="366"/>
      <c r="AV197" s="366"/>
      <c r="AW197" s="366"/>
      <c r="AX197" s="366"/>
      <c r="AY197" s="366"/>
      <c r="AZ197" s="366"/>
      <c r="BA197" s="366"/>
      <c r="BB197" s="366"/>
      <c r="BC197" s="366"/>
      <c r="BD197" s="366"/>
      <c r="BE197" s="366"/>
      <c r="BF197" s="366"/>
      <c r="BG197" s="366"/>
      <c r="BH197" s="366"/>
      <c r="BI197" s="366"/>
      <c r="BJ197" s="366"/>
      <c r="BK197" s="366"/>
      <c r="BL197" s="366"/>
      <c r="BM197" s="366"/>
      <c r="BN197" s="366"/>
      <c r="BO197" s="366"/>
      <c r="BP197" s="366"/>
      <c r="BQ197" s="366"/>
      <c r="BR197" s="366"/>
      <c r="BS197" s="366"/>
      <c r="BT197" s="366"/>
      <c r="BU197" s="366"/>
      <c r="BV197" s="366"/>
      <c r="BW197" s="366"/>
      <c r="BX197" s="366"/>
      <c r="BY197" s="367"/>
      <c r="BZ197" s="367"/>
      <c r="CA197" s="367"/>
      <c r="CB197" s="367"/>
    </row>
    <row r="198" spans="1:80" ht="15" customHeight="1" x14ac:dyDescent="0.2">
      <c r="A198" s="611"/>
      <c r="B198" s="417"/>
      <c r="C198" s="367"/>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366"/>
      <c r="AT198" s="366"/>
      <c r="AU198" s="366"/>
      <c r="AV198" s="366"/>
      <c r="AW198" s="366"/>
      <c r="AX198" s="366"/>
      <c r="AY198" s="366"/>
      <c r="AZ198" s="366"/>
      <c r="BA198" s="366"/>
      <c r="BB198" s="366"/>
      <c r="BC198" s="366"/>
      <c r="BD198" s="366"/>
      <c r="BE198" s="366"/>
      <c r="BF198" s="366"/>
      <c r="BG198" s="366"/>
      <c r="BH198" s="366"/>
      <c r="BI198" s="366"/>
      <c r="BJ198" s="366"/>
      <c r="BK198" s="366"/>
      <c r="BL198" s="366"/>
      <c r="BM198" s="366"/>
      <c r="BN198" s="366"/>
      <c r="BO198" s="366"/>
      <c r="BP198" s="366"/>
      <c r="BQ198" s="366"/>
      <c r="BR198" s="366"/>
      <c r="BS198" s="366"/>
      <c r="BT198" s="366"/>
      <c r="BU198" s="366"/>
      <c r="BV198" s="366"/>
      <c r="BW198" s="366"/>
      <c r="BX198" s="366"/>
      <c r="BY198" s="367"/>
      <c r="BZ198" s="367"/>
      <c r="CA198" s="367"/>
      <c r="CB198" s="367"/>
    </row>
    <row r="199" spans="1:80" ht="15" customHeight="1" x14ac:dyDescent="0.2">
      <c r="A199" s="372"/>
      <c r="B199" s="610"/>
      <c r="C199" s="367"/>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c r="AH199" s="366"/>
      <c r="AI199" s="366"/>
      <c r="AJ199" s="366"/>
      <c r="AK199" s="366"/>
      <c r="AL199" s="366"/>
      <c r="AM199" s="366"/>
      <c r="AN199" s="366"/>
      <c r="AO199" s="366"/>
      <c r="AP199" s="366"/>
      <c r="AQ199" s="366"/>
      <c r="AR199" s="366"/>
      <c r="AS199" s="366"/>
      <c r="AT199" s="366"/>
      <c r="AU199" s="366"/>
      <c r="AV199" s="366"/>
      <c r="AW199" s="366"/>
      <c r="AX199" s="366"/>
      <c r="AY199" s="366"/>
      <c r="AZ199" s="366"/>
      <c r="BA199" s="366"/>
      <c r="BB199" s="366"/>
      <c r="BC199" s="366"/>
      <c r="BD199" s="366"/>
      <c r="BE199" s="366"/>
      <c r="BF199" s="366"/>
      <c r="BG199" s="366"/>
      <c r="BH199" s="366"/>
      <c r="BI199" s="366"/>
      <c r="BJ199" s="366"/>
      <c r="BK199" s="366"/>
      <c r="BL199" s="366"/>
      <c r="BM199" s="366"/>
      <c r="BN199" s="366"/>
      <c r="BO199" s="366"/>
      <c r="BP199" s="366"/>
      <c r="BQ199" s="366"/>
      <c r="BR199" s="366"/>
      <c r="BS199" s="366"/>
      <c r="BT199" s="366"/>
      <c r="BU199" s="366"/>
      <c r="BV199" s="366"/>
      <c r="BW199" s="366"/>
      <c r="BX199" s="366"/>
      <c r="BY199" s="367"/>
      <c r="BZ199" s="367"/>
      <c r="CA199" s="367"/>
      <c r="CB199" s="367"/>
    </row>
    <row r="200" spans="1:80" ht="15" customHeight="1" x14ac:dyDescent="0.2">
      <c r="A200" s="668"/>
      <c r="B200" s="445"/>
      <c r="C200" s="367"/>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c r="AE200" s="366"/>
      <c r="AF200" s="366"/>
      <c r="AG200" s="366"/>
      <c r="AH200" s="366"/>
      <c r="AI200" s="366"/>
      <c r="AJ200" s="366"/>
      <c r="AK200" s="366"/>
      <c r="AL200" s="366"/>
      <c r="AM200" s="366"/>
      <c r="AN200" s="366"/>
      <c r="AO200" s="366"/>
      <c r="AP200" s="366"/>
      <c r="AQ200" s="366"/>
      <c r="AR200" s="366"/>
      <c r="AS200" s="366"/>
      <c r="AT200" s="366"/>
      <c r="AU200" s="366"/>
      <c r="AV200" s="366"/>
      <c r="AW200" s="366"/>
      <c r="AX200" s="366"/>
      <c r="AY200" s="366"/>
      <c r="AZ200" s="366"/>
      <c r="BA200" s="366"/>
      <c r="BB200" s="366"/>
      <c r="BC200" s="366"/>
      <c r="BD200" s="366"/>
      <c r="BE200" s="366"/>
      <c r="BF200" s="366"/>
      <c r="BG200" s="366"/>
      <c r="BH200" s="366"/>
      <c r="BI200" s="366"/>
      <c r="BJ200" s="366"/>
      <c r="BK200" s="366"/>
      <c r="BL200" s="366"/>
      <c r="BM200" s="366"/>
      <c r="BN200" s="366"/>
      <c r="BO200" s="366"/>
      <c r="BP200" s="366"/>
      <c r="BQ200" s="366"/>
      <c r="BR200" s="366"/>
      <c r="BS200" s="366"/>
      <c r="BT200" s="366"/>
      <c r="BU200" s="366"/>
      <c r="BV200" s="366"/>
      <c r="BW200" s="366"/>
      <c r="BX200" s="366"/>
      <c r="BY200" s="367"/>
      <c r="BZ200" s="367"/>
      <c r="CA200" s="367"/>
      <c r="CB200" s="367"/>
    </row>
    <row r="201" spans="1:80" ht="15" customHeight="1" x14ac:dyDescent="0.2">
      <c r="A201" s="669"/>
      <c r="B201" s="518"/>
      <c r="C201" s="367"/>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c r="AH201" s="366"/>
      <c r="AI201" s="366"/>
      <c r="AJ201" s="366"/>
      <c r="AK201" s="366"/>
      <c r="AL201" s="366"/>
      <c r="AM201" s="366"/>
      <c r="AN201" s="366"/>
      <c r="AO201" s="366"/>
      <c r="AP201" s="366"/>
      <c r="AQ201" s="366"/>
      <c r="AR201" s="366"/>
      <c r="AS201" s="366"/>
      <c r="AT201" s="366"/>
      <c r="AU201" s="366"/>
      <c r="AV201" s="366"/>
      <c r="AW201" s="366"/>
      <c r="AX201" s="366"/>
      <c r="AY201" s="366"/>
      <c r="AZ201" s="366"/>
      <c r="BA201" s="366"/>
      <c r="BB201" s="366"/>
      <c r="BC201" s="366"/>
      <c r="BD201" s="366"/>
      <c r="BE201" s="366"/>
      <c r="BF201" s="366"/>
      <c r="BG201" s="366"/>
      <c r="BH201" s="366"/>
      <c r="BI201" s="366"/>
      <c r="BJ201" s="366"/>
      <c r="BK201" s="366"/>
      <c r="BL201" s="366"/>
      <c r="BM201" s="366"/>
      <c r="BN201" s="366"/>
      <c r="BO201" s="366"/>
      <c r="BP201" s="366"/>
      <c r="BQ201" s="366"/>
      <c r="BR201" s="366"/>
      <c r="BS201" s="366"/>
      <c r="BT201" s="366"/>
      <c r="BU201" s="366"/>
      <c r="BV201" s="366"/>
      <c r="BW201" s="366"/>
      <c r="BX201" s="366"/>
      <c r="BY201" s="367"/>
      <c r="BZ201" s="367"/>
      <c r="CA201" s="367"/>
      <c r="CB201" s="367"/>
    </row>
    <row r="202" spans="1:80" ht="15" customHeight="1" x14ac:dyDescent="0.2">
      <c r="A202" s="670"/>
      <c r="B202" s="408"/>
      <c r="C202" s="367"/>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c r="AI202" s="366"/>
      <c r="AJ202" s="366"/>
      <c r="AK202" s="366"/>
      <c r="AL202" s="366"/>
      <c r="AM202" s="366"/>
      <c r="AN202" s="366"/>
      <c r="AO202" s="366"/>
      <c r="AP202" s="366"/>
      <c r="AQ202" s="366"/>
      <c r="AR202" s="366"/>
      <c r="AS202" s="366"/>
      <c r="AT202" s="366"/>
      <c r="AU202" s="366"/>
      <c r="AV202" s="366"/>
      <c r="AW202" s="366"/>
      <c r="AX202" s="366"/>
      <c r="AY202" s="366"/>
      <c r="AZ202" s="366"/>
      <c r="BA202" s="366"/>
      <c r="BB202" s="366"/>
      <c r="BC202" s="366"/>
      <c r="BD202" s="366"/>
      <c r="BE202" s="366"/>
      <c r="BF202" s="366"/>
      <c r="BG202" s="366"/>
      <c r="BH202" s="366"/>
      <c r="BI202" s="366"/>
      <c r="BJ202" s="366"/>
      <c r="BK202" s="366"/>
      <c r="BL202" s="366"/>
      <c r="BM202" s="366"/>
      <c r="BN202" s="366"/>
      <c r="BO202" s="366"/>
      <c r="BP202" s="366"/>
      <c r="BQ202" s="366"/>
      <c r="BR202" s="366"/>
      <c r="BS202" s="366"/>
      <c r="BT202" s="366"/>
      <c r="BU202" s="366"/>
      <c r="BV202" s="366"/>
      <c r="BW202" s="366"/>
      <c r="BX202" s="366"/>
      <c r="BY202" s="367"/>
      <c r="BZ202" s="367"/>
      <c r="CA202" s="367"/>
      <c r="CB202" s="367"/>
    </row>
    <row r="203" spans="1:80" ht="15" customHeight="1" x14ac:dyDescent="0.2">
      <c r="A203" s="671"/>
      <c r="B203" s="425"/>
      <c r="C203" s="367"/>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c r="AI203" s="366"/>
      <c r="AJ203" s="366"/>
      <c r="AK203" s="366"/>
      <c r="AL203" s="366"/>
      <c r="AM203" s="366"/>
      <c r="AN203" s="366"/>
      <c r="AO203" s="366"/>
      <c r="AP203" s="366"/>
      <c r="AQ203" s="366"/>
      <c r="AR203" s="366"/>
      <c r="AS203" s="366"/>
      <c r="AT203" s="366"/>
      <c r="AU203" s="366"/>
      <c r="AV203" s="366"/>
      <c r="AW203" s="366"/>
      <c r="AX203" s="366"/>
      <c r="AY203" s="366"/>
      <c r="AZ203" s="366"/>
      <c r="BA203" s="366"/>
      <c r="BB203" s="366"/>
      <c r="BC203" s="366"/>
      <c r="BD203" s="366"/>
      <c r="BE203" s="366"/>
      <c r="BF203" s="366"/>
      <c r="BG203" s="366"/>
      <c r="BH203" s="366"/>
      <c r="BI203" s="366"/>
      <c r="BJ203" s="366"/>
      <c r="BK203" s="366"/>
      <c r="BL203" s="366"/>
      <c r="BM203" s="366"/>
      <c r="BN203" s="366"/>
      <c r="BO203" s="366"/>
      <c r="BP203" s="366"/>
      <c r="BQ203" s="366"/>
      <c r="BR203" s="366"/>
      <c r="BS203" s="366"/>
      <c r="BT203" s="366"/>
      <c r="BU203" s="366"/>
      <c r="BV203" s="366"/>
      <c r="BW203" s="366"/>
      <c r="BX203" s="366"/>
      <c r="BY203" s="367"/>
      <c r="BZ203" s="367"/>
      <c r="CA203" s="367"/>
      <c r="CB203" s="367"/>
    </row>
    <row r="204" spans="1:80" ht="15" customHeight="1" x14ac:dyDescent="0.2">
      <c r="A204" s="672"/>
      <c r="B204" s="442"/>
      <c r="C204" s="367"/>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c r="AH204" s="366"/>
      <c r="AI204" s="366"/>
      <c r="AJ204" s="366"/>
      <c r="AK204" s="366"/>
      <c r="AL204" s="366"/>
      <c r="AM204" s="366"/>
      <c r="AN204" s="366"/>
      <c r="AO204" s="366"/>
      <c r="AP204" s="366"/>
      <c r="AQ204" s="366"/>
      <c r="AR204" s="366"/>
      <c r="AS204" s="366"/>
      <c r="AT204" s="366"/>
      <c r="AU204" s="366"/>
      <c r="AV204" s="366"/>
      <c r="AW204" s="366"/>
      <c r="AX204" s="366"/>
      <c r="AY204" s="366"/>
      <c r="AZ204" s="366"/>
      <c r="BA204" s="366"/>
      <c r="BB204" s="366"/>
      <c r="BC204" s="366"/>
      <c r="BD204" s="366"/>
      <c r="BE204" s="366"/>
      <c r="BF204" s="366"/>
      <c r="BG204" s="366"/>
      <c r="BH204" s="366"/>
      <c r="BI204" s="366"/>
      <c r="BJ204" s="366"/>
      <c r="BK204" s="366"/>
      <c r="BL204" s="366"/>
      <c r="BM204" s="366"/>
      <c r="BN204" s="366"/>
      <c r="BO204" s="366"/>
      <c r="BP204" s="366"/>
      <c r="BQ204" s="366"/>
      <c r="BR204" s="366"/>
      <c r="BS204" s="366"/>
      <c r="BT204" s="366"/>
      <c r="BU204" s="366"/>
      <c r="BV204" s="366"/>
      <c r="BW204" s="366"/>
      <c r="BX204" s="366"/>
      <c r="BY204" s="367"/>
      <c r="BZ204" s="367"/>
      <c r="CA204" s="367"/>
      <c r="CB204" s="367"/>
    </row>
    <row r="205" spans="1:80" ht="15" customHeight="1" x14ac:dyDescent="0.2">
      <c r="A205" s="728"/>
      <c r="B205" s="445"/>
      <c r="C205" s="367"/>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c r="AH205" s="366"/>
      <c r="AI205" s="366"/>
      <c r="AJ205" s="366"/>
      <c r="AK205" s="366"/>
      <c r="AL205" s="366"/>
      <c r="AM205" s="366"/>
      <c r="AN205" s="366"/>
      <c r="AO205" s="366"/>
      <c r="AP205" s="366"/>
      <c r="AQ205" s="366"/>
      <c r="AR205" s="366"/>
      <c r="AS205" s="366"/>
      <c r="AT205" s="366"/>
      <c r="AU205" s="366"/>
      <c r="AV205" s="366"/>
      <c r="AW205" s="366"/>
      <c r="AX205" s="366"/>
      <c r="AY205" s="366"/>
      <c r="AZ205" s="366"/>
      <c r="BA205" s="366"/>
      <c r="BB205" s="366"/>
      <c r="BC205" s="366"/>
      <c r="BD205" s="366"/>
      <c r="BE205" s="366"/>
      <c r="BF205" s="366"/>
      <c r="BG205" s="366"/>
      <c r="BH205" s="366"/>
      <c r="BI205" s="366"/>
      <c r="BJ205" s="366"/>
      <c r="BK205" s="366"/>
      <c r="BL205" s="366"/>
      <c r="BM205" s="366"/>
      <c r="BN205" s="366"/>
      <c r="BO205" s="366"/>
      <c r="BP205" s="366"/>
      <c r="BQ205" s="366"/>
      <c r="BR205" s="366"/>
      <c r="BS205" s="366"/>
      <c r="BT205" s="366"/>
      <c r="BU205" s="366"/>
      <c r="BV205" s="366"/>
      <c r="BW205" s="366"/>
      <c r="BX205" s="366"/>
      <c r="BY205" s="367"/>
      <c r="BZ205" s="367"/>
      <c r="CA205" s="367"/>
      <c r="CB205" s="367"/>
    </row>
    <row r="206" spans="1:80" ht="15" customHeight="1" x14ac:dyDescent="0.2">
      <c r="A206" s="673"/>
      <c r="B206" s="566"/>
      <c r="C206" s="367"/>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c r="AH206" s="366"/>
      <c r="AI206" s="366"/>
      <c r="AJ206" s="366"/>
      <c r="AK206" s="366"/>
      <c r="AL206" s="366"/>
      <c r="AM206" s="366"/>
      <c r="AN206" s="366"/>
      <c r="AO206" s="366"/>
      <c r="AP206" s="366"/>
      <c r="AQ206" s="366"/>
      <c r="AR206" s="366"/>
      <c r="AS206" s="366"/>
      <c r="AT206" s="366"/>
      <c r="AU206" s="366"/>
      <c r="AV206" s="366"/>
      <c r="AW206" s="366"/>
      <c r="AX206" s="366"/>
      <c r="AY206" s="366"/>
      <c r="AZ206" s="366"/>
      <c r="BA206" s="366"/>
      <c r="BB206" s="366"/>
      <c r="BC206" s="366"/>
      <c r="BD206" s="366"/>
      <c r="BE206" s="366"/>
      <c r="BF206" s="366"/>
      <c r="BG206" s="366"/>
      <c r="BH206" s="366"/>
      <c r="BI206" s="366"/>
      <c r="BJ206" s="366"/>
      <c r="BK206" s="366"/>
      <c r="BL206" s="366"/>
      <c r="BM206" s="366"/>
      <c r="BN206" s="366"/>
      <c r="BO206" s="366"/>
      <c r="BP206" s="366"/>
      <c r="BQ206" s="366"/>
      <c r="BR206" s="366"/>
      <c r="BS206" s="366"/>
      <c r="BT206" s="366"/>
      <c r="BU206" s="366"/>
      <c r="BV206" s="366"/>
      <c r="BW206" s="366"/>
      <c r="BX206" s="366"/>
      <c r="BY206" s="367"/>
      <c r="BZ206" s="367"/>
      <c r="CA206" s="367"/>
      <c r="CB206" s="367"/>
    </row>
    <row r="207" spans="1:80" ht="15" customHeight="1" x14ac:dyDescent="0.2">
      <c r="A207" s="674"/>
      <c r="B207" s="518"/>
      <c r="C207" s="367"/>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c r="AI207" s="366"/>
      <c r="AJ207" s="366"/>
      <c r="AK207" s="366"/>
      <c r="AL207" s="366"/>
      <c r="AM207" s="366"/>
      <c r="AN207" s="366"/>
      <c r="AO207" s="366"/>
      <c r="AP207" s="366"/>
      <c r="AQ207" s="366"/>
      <c r="AR207" s="366"/>
      <c r="AS207" s="366"/>
      <c r="AT207" s="366"/>
      <c r="AU207" s="366"/>
      <c r="AV207" s="366"/>
      <c r="AW207" s="366"/>
      <c r="AX207" s="366"/>
      <c r="AY207" s="366"/>
      <c r="AZ207" s="366"/>
      <c r="BA207" s="366"/>
      <c r="BB207" s="366"/>
      <c r="BC207" s="366"/>
      <c r="BD207" s="366"/>
      <c r="BE207" s="366"/>
      <c r="BF207" s="366"/>
      <c r="BG207" s="366"/>
      <c r="BH207" s="366"/>
      <c r="BI207" s="366"/>
      <c r="BJ207" s="366"/>
      <c r="BK207" s="366"/>
      <c r="BL207" s="366"/>
      <c r="BM207" s="366"/>
      <c r="BN207" s="366"/>
      <c r="BO207" s="366"/>
      <c r="BP207" s="366"/>
      <c r="BQ207" s="366"/>
      <c r="BR207" s="366"/>
      <c r="BS207" s="366"/>
      <c r="BT207" s="366"/>
      <c r="BU207" s="366"/>
      <c r="BV207" s="366"/>
      <c r="BW207" s="366"/>
      <c r="BX207" s="366"/>
      <c r="BY207" s="367"/>
      <c r="BZ207" s="367"/>
      <c r="CA207" s="367"/>
      <c r="CB207" s="367"/>
    </row>
    <row r="208" spans="1:80" ht="15" customHeight="1" x14ac:dyDescent="0.2">
      <c r="A208" s="529"/>
      <c r="B208" s="408"/>
      <c r="C208" s="367"/>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6"/>
      <c r="AJ208" s="366"/>
      <c r="AK208" s="366"/>
      <c r="AL208" s="366"/>
      <c r="AM208" s="366"/>
      <c r="AN208" s="366"/>
      <c r="AO208" s="366"/>
      <c r="AP208" s="366"/>
      <c r="AQ208" s="366"/>
      <c r="AR208" s="366"/>
      <c r="AS208" s="366"/>
      <c r="AT208" s="366"/>
      <c r="AU208" s="366"/>
      <c r="AV208" s="366"/>
      <c r="AW208" s="366"/>
      <c r="AX208" s="366"/>
      <c r="AY208" s="366"/>
      <c r="AZ208" s="366"/>
      <c r="BA208" s="366"/>
      <c r="BB208" s="366"/>
      <c r="BC208" s="366"/>
      <c r="BD208" s="366"/>
      <c r="BE208" s="366"/>
      <c r="BF208" s="366"/>
      <c r="BG208" s="366"/>
      <c r="BH208" s="366"/>
      <c r="BI208" s="366"/>
      <c r="BJ208" s="366"/>
      <c r="BK208" s="366"/>
      <c r="BL208" s="366"/>
      <c r="BM208" s="366"/>
      <c r="BN208" s="366"/>
      <c r="BO208" s="366"/>
      <c r="BP208" s="366"/>
      <c r="BQ208" s="366"/>
      <c r="BR208" s="366"/>
      <c r="BS208" s="366"/>
      <c r="BT208" s="366"/>
      <c r="BU208" s="366"/>
      <c r="BV208" s="366"/>
      <c r="BW208" s="366"/>
      <c r="BX208" s="366"/>
      <c r="BY208" s="367"/>
      <c r="BZ208" s="367"/>
      <c r="CA208" s="367"/>
      <c r="CB208" s="367"/>
    </row>
    <row r="209" spans="1:80" ht="15" customHeight="1" x14ac:dyDescent="0.2">
      <c r="A209" s="529"/>
      <c r="B209" s="408"/>
      <c r="C209" s="367"/>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c r="AH209" s="366"/>
      <c r="AI209" s="366"/>
      <c r="AJ209" s="366"/>
      <c r="AK209" s="366"/>
      <c r="AL209" s="366"/>
      <c r="AM209" s="366"/>
      <c r="AN209" s="366"/>
      <c r="AO209" s="366"/>
      <c r="AP209" s="366"/>
      <c r="AQ209" s="366"/>
      <c r="AR209" s="366"/>
      <c r="AS209" s="366"/>
      <c r="AT209" s="366"/>
      <c r="AU209" s="366"/>
      <c r="AV209" s="366"/>
      <c r="AW209" s="366"/>
      <c r="AX209" s="366"/>
      <c r="AY209" s="366"/>
      <c r="AZ209" s="366"/>
      <c r="BA209" s="366"/>
      <c r="BB209" s="366"/>
      <c r="BC209" s="366"/>
      <c r="BD209" s="366"/>
      <c r="BE209" s="366"/>
      <c r="BF209" s="366"/>
      <c r="BG209" s="366"/>
      <c r="BH209" s="366"/>
      <c r="BI209" s="366"/>
      <c r="BJ209" s="366"/>
      <c r="BK209" s="366"/>
      <c r="BL209" s="366"/>
      <c r="BM209" s="366"/>
      <c r="BN209" s="366"/>
      <c r="BO209" s="366"/>
      <c r="BP209" s="366"/>
      <c r="BQ209" s="366"/>
      <c r="BR209" s="366"/>
      <c r="BS209" s="366"/>
      <c r="BT209" s="366"/>
      <c r="BU209" s="366"/>
      <c r="BV209" s="366"/>
      <c r="BW209" s="366"/>
      <c r="BX209" s="366"/>
      <c r="BY209" s="367"/>
      <c r="BZ209" s="367"/>
      <c r="CA209" s="367"/>
      <c r="CB209" s="367"/>
    </row>
    <row r="210" spans="1:80" ht="15" customHeight="1" x14ac:dyDescent="0.2">
      <c r="A210" s="675"/>
      <c r="B210" s="408"/>
      <c r="C210" s="367"/>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c r="AE210" s="366"/>
      <c r="AF210" s="366"/>
      <c r="AG210" s="366"/>
      <c r="AH210" s="366"/>
      <c r="AI210" s="366"/>
      <c r="AJ210" s="366"/>
      <c r="AK210" s="366"/>
      <c r="AL210" s="366"/>
      <c r="AM210" s="366"/>
      <c r="AN210" s="366"/>
      <c r="AO210" s="366"/>
      <c r="AP210" s="366"/>
      <c r="AQ210" s="366"/>
      <c r="AR210" s="366"/>
      <c r="AS210" s="366"/>
      <c r="AT210" s="366"/>
      <c r="AU210" s="366"/>
      <c r="AV210" s="366"/>
      <c r="AW210" s="366"/>
      <c r="AX210" s="366"/>
      <c r="AY210" s="366"/>
      <c r="AZ210" s="366"/>
      <c r="BA210" s="366"/>
      <c r="BB210" s="366"/>
      <c r="BC210" s="366"/>
      <c r="BD210" s="366"/>
      <c r="BE210" s="366"/>
      <c r="BF210" s="366"/>
      <c r="BG210" s="366"/>
      <c r="BH210" s="366"/>
      <c r="BI210" s="366"/>
      <c r="BJ210" s="366"/>
      <c r="BK210" s="366"/>
      <c r="BL210" s="366"/>
      <c r="BM210" s="366"/>
      <c r="BN210" s="366"/>
      <c r="BO210" s="366"/>
      <c r="BP210" s="366"/>
      <c r="BQ210" s="366"/>
      <c r="BR210" s="366"/>
      <c r="BS210" s="366"/>
      <c r="BT210" s="366"/>
      <c r="BU210" s="366"/>
      <c r="BV210" s="366"/>
      <c r="BW210" s="366"/>
      <c r="BX210" s="366"/>
      <c r="BY210" s="367"/>
      <c r="BZ210" s="367"/>
      <c r="CA210" s="367"/>
      <c r="CB210" s="367"/>
    </row>
    <row r="211" spans="1:80" ht="21.75" customHeight="1" x14ac:dyDescent="0.2">
      <c r="A211" s="529"/>
      <c r="B211" s="408"/>
      <c r="C211" s="367"/>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c r="AE211" s="366"/>
      <c r="AF211" s="366"/>
      <c r="AG211" s="366"/>
      <c r="AH211" s="366"/>
      <c r="AI211" s="366"/>
      <c r="AJ211" s="366"/>
      <c r="AK211" s="366"/>
      <c r="AL211" s="366"/>
      <c r="AM211" s="366"/>
      <c r="AN211" s="366"/>
      <c r="AO211" s="366"/>
      <c r="AP211" s="366"/>
      <c r="AQ211" s="366"/>
      <c r="AR211" s="366"/>
      <c r="AS211" s="366"/>
      <c r="AT211" s="366"/>
      <c r="AU211" s="366"/>
      <c r="AV211" s="366"/>
      <c r="AW211" s="366"/>
      <c r="AX211" s="366"/>
      <c r="AY211" s="366"/>
      <c r="AZ211" s="366"/>
      <c r="BA211" s="366"/>
      <c r="BB211" s="366"/>
      <c r="BC211" s="366"/>
      <c r="BD211" s="366"/>
      <c r="BE211" s="366"/>
      <c r="BF211" s="366"/>
      <c r="BG211" s="366"/>
      <c r="BH211" s="366"/>
      <c r="BI211" s="366"/>
      <c r="BJ211" s="366"/>
      <c r="BK211" s="366"/>
      <c r="BL211" s="366"/>
      <c r="BM211" s="366"/>
      <c r="BN211" s="366"/>
      <c r="BO211" s="366"/>
      <c r="BP211" s="366"/>
      <c r="BQ211" s="366"/>
      <c r="BR211" s="366"/>
      <c r="BS211" s="366"/>
      <c r="BT211" s="366"/>
      <c r="BU211" s="366"/>
      <c r="BV211" s="366"/>
      <c r="BW211" s="366"/>
      <c r="BX211" s="366"/>
      <c r="BY211" s="367"/>
      <c r="BZ211" s="367"/>
      <c r="CA211" s="367"/>
      <c r="CB211" s="367"/>
    </row>
    <row r="212" spans="1:80" ht="15" customHeight="1" x14ac:dyDescent="0.2">
      <c r="A212" s="529"/>
      <c r="B212" s="408"/>
      <c r="C212" s="367"/>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c r="AE212" s="366"/>
      <c r="AF212" s="366"/>
      <c r="AG212" s="366"/>
      <c r="AH212" s="366"/>
      <c r="AI212" s="366"/>
      <c r="AJ212" s="366"/>
      <c r="AK212" s="366"/>
      <c r="AL212" s="366"/>
      <c r="AM212" s="366"/>
      <c r="AN212" s="366"/>
      <c r="AO212" s="366"/>
      <c r="AP212" s="366"/>
      <c r="AQ212" s="366"/>
      <c r="AR212" s="366"/>
      <c r="AS212" s="366"/>
      <c r="AT212" s="366"/>
      <c r="AU212" s="366"/>
      <c r="AV212" s="366"/>
      <c r="AW212" s="366"/>
      <c r="AX212" s="366"/>
      <c r="AY212" s="366"/>
      <c r="AZ212" s="366"/>
      <c r="BA212" s="366"/>
      <c r="BB212" s="366"/>
      <c r="BC212" s="366"/>
      <c r="BD212" s="366"/>
      <c r="BE212" s="366"/>
      <c r="BF212" s="366"/>
      <c r="BG212" s="366"/>
      <c r="BH212" s="366"/>
      <c r="BI212" s="366"/>
      <c r="BJ212" s="366"/>
      <c r="BK212" s="366"/>
      <c r="BL212" s="366"/>
      <c r="BM212" s="366"/>
      <c r="BN212" s="366"/>
      <c r="BO212" s="366"/>
      <c r="BP212" s="366"/>
      <c r="BQ212" s="366"/>
      <c r="BR212" s="366"/>
      <c r="BS212" s="366"/>
      <c r="BT212" s="366"/>
      <c r="BU212" s="366"/>
      <c r="BV212" s="366"/>
      <c r="BW212" s="366"/>
      <c r="BX212" s="366"/>
      <c r="BY212" s="367"/>
      <c r="BZ212" s="367"/>
      <c r="CA212" s="367"/>
      <c r="CB212" s="367"/>
    </row>
    <row r="213" spans="1:80" ht="15" customHeight="1" x14ac:dyDescent="0.2">
      <c r="A213" s="529"/>
      <c r="B213" s="408"/>
      <c r="C213" s="367"/>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c r="AE213" s="366"/>
      <c r="AF213" s="366"/>
      <c r="AG213" s="366"/>
      <c r="AH213" s="366"/>
      <c r="AI213" s="366"/>
      <c r="AJ213" s="366"/>
      <c r="AK213" s="366"/>
      <c r="AL213" s="366"/>
      <c r="AM213" s="366"/>
      <c r="AN213" s="366"/>
      <c r="AO213" s="366"/>
      <c r="AP213" s="366"/>
      <c r="AQ213" s="366"/>
      <c r="AR213" s="366"/>
      <c r="AS213" s="366"/>
      <c r="AT213" s="366"/>
      <c r="AU213" s="366"/>
      <c r="AV213" s="366"/>
      <c r="AW213" s="366"/>
      <c r="AX213" s="366"/>
      <c r="AY213" s="366"/>
      <c r="AZ213" s="366"/>
      <c r="BA213" s="366"/>
      <c r="BB213" s="366"/>
      <c r="BC213" s="366"/>
      <c r="BD213" s="366"/>
      <c r="BE213" s="366"/>
      <c r="BF213" s="366"/>
      <c r="BG213" s="366"/>
      <c r="BH213" s="366"/>
      <c r="BI213" s="366"/>
      <c r="BJ213" s="366"/>
      <c r="BK213" s="366"/>
      <c r="BL213" s="366"/>
      <c r="BM213" s="366"/>
      <c r="BN213" s="366"/>
      <c r="BO213" s="366"/>
      <c r="BP213" s="366"/>
      <c r="BQ213" s="366"/>
      <c r="BR213" s="366"/>
      <c r="BS213" s="366"/>
      <c r="BT213" s="366"/>
      <c r="BU213" s="366"/>
      <c r="BV213" s="366"/>
      <c r="BW213" s="366"/>
      <c r="BX213" s="366"/>
      <c r="BY213" s="367"/>
      <c r="BZ213" s="367"/>
      <c r="CA213" s="367"/>
      <c r="CB213" s="367"/>
    </row>
    <row r="214" spans="1:80" ht="15" customHeight="1" x14ac:dyDescent="0.2">
      <c r="A214" s="529"/>
      <c r="B214" s="408"/>
      <c r="C214" s="367"/>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c r="AE214" s="366"/>
      <c r="AF214" s="366"/>
      <c r="AG214" s="366"/>
      <c r="AH214" s="366"/>
      <c r="AI214" s="366"/>
      <c r="AJ214" s="366"/>
      <c r="AK214" s="366"/>
      <c r="AL214" s="366"/>
      <c r="AM214" s="366"/>
      <c r="AN214" s="366"/>
      <c r="AO214" s="366"/>
      <c r="AP214" s="366"/>
      <c r="AQ214" s="366"/>
      <c r="AR214" s="366"/>
      <c r="AS214" s="366"/>
      <c r="AT214" s="366"/>
      <c r="AU214" s="366"/>
      <c r="AV214" s="366"/>
      <c r="AW214" s="366"/>
      <c r="AX214" s="366"/>
      <c r="AY214" s="366"/>
      <c r="AZ214" s="366"/>
      <c r="BA214" s="366"/>
      <c r="BB214" s="366"/>
      <c r="BC214" s="366"/>
      <c r="BD214" s="366"/>
      <c r="BE214" s="366"/>
      <c r="BF214" s="366"/>
      <c r="BG214" s="366"/>
      <c r="BH214" s="366"/>
      <c r="BI214" s="366"/>
      <c r="BJ214" s="366"/>
      <c r="BK214" s="366"/>
      <c r="BL214" s="366"/>
      <c r="BM214" s="366"/>
      <c r="BN214" s="366"/>
      <c r="BO214" s="366"/>
      <c r="BP214" s="366"/>
      <c r="BQ214" s="366"/>
      <c r="BR214" s="366"/>
      <c r="BS214" s="366"/>
      <c r="BT214" s="366"/>
      <c r="BU214" s="366"/>
      <c r="BV214" s="366"/>
      <c r="BW214" s="366"/>
      <c r="BX214" s="366"/>
      <c r="BY214" s="367"/>
      <c r="BZ214" s="367"/>
      <c r="CA214" s="367"/>
      <c r="CB214" s="367"/>
    </row>
    <row r="215" spans="1:80" ht="23.25" customHeight="1" x14ac:dyDescent="0.2">
      <c r="A215" s="676"/>
      <c r="B215" s="408"/>
      <c r="C215" s="367"/>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c r="AE215" s="366"/>
      <c r="AF215" s="366"/>
      <c r="AG215" s="366"/>
      <c r="AH215" s="366"/>
      <c r="AI215" s="366"/>
      <c r="AJ215" s="366"/>
      <c r="AK215" s="366"/>
      <c r="AL215" s="366"/>
      <c r="AM215" s="366"/>
      <c r="AN215" s="366"/>
      <c r="AO215" s="366"/>
      <c r="AP215" s="366"/>
      <c r="AQ215" s="366"/>
      <c r="AR215" s="366"/>
      <c r="AS215" s="366"/>
      <c r="AT215" s="366"/>
      <c r="AU215" s="366"/>
      <c r="AV215" s="366"/>
      <c r="AW215" s="366"/>
      <c r="AX215" s="366"/>
      <c r="AY215" s="366"/>
      <c r="AZ215" s="366"/>
      <c r="BA215" s="366"/>
      <c r="BB215" s="366"/>
      <c r="BC215" s="366"/>
      <c r="BD215" s="366"/>
      <c r="BE215" s="366"/>
      <c r="BF215" s="366"/>
      <c r="BG215" s="366"/>
      <c r="BH215" s="366"/>
      <c r="BI215" s="366"/>
      <c r="BJ215" s="366"/>
      <c r="BK215" s="366"/>
      <c r="BL215" s="366"/>
      <c r="BM215" s="366"/>
      <c r="BN215" s="366"/>
      <c r="BO215" s="366"/>
      <c r="BP215" s="366"/>
      <c r="BQ215" s="366"/>
      <c r="BR215" s="366"/>
      <c r="BS215" s="366"/>
      <c r="BT215" s="366"/>
      <c r="BU215" s="366"/>
      <c r="BV215" s="366"/>
      <c r="BW215" s="366"/>
      <c r="BX215" s="366"/>
      <c r="BY215" s="367"/>
      <c r="BZ215" s="367"/>
      <c r="CA215" s="367"/>
      <c r="CB215" s="367"/>
    </row>
    <row r="216" spans="1:80" ht="15" customHeight="1" x14ac:dyDescent="0.2">
      <c r="A216" s="675"/>
      <c r="B216" s="408"/>
      <c r="C216" s="367"/>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c r="AE216" s="366"/>
      <c r="AF216" s="366"/>
      <c r="AG216" s="366"/>
      <c r="AH216" s="366"/>
      <c r="AI216" s="366"/>
      <c r="AJ216" s="366"/>
      <c r="AK216" s="366"/>
      <c r="AL216" s="366"/>
      <c r="AM216" s="366"/>
      <c r="AN216" s="366"/>
      <c r="AO216" s="366"/>
      <c r="AP216" s="366"/>
      <c r="AQ216" s="366"/>
      <c r="AR216" s="366"/>
      <c r="AS216" s="366"/>
      <c r="AT216" s="366"/>
      <c r="AU216" s="366"/>
      <c r="AV216" s="366"/>
      <c r="AW216" s="366"/>
      <c r="AX216" s="366"/>
      <c r="AY216" s="366"/>
      <c r="AZ216" s="366"/>
      <c r="BA216" s="366"/>
      <c r="BB216" s="366"/>
      <c r="BC216" s="366"/>
      <c r="BD216" s="366"/>
      <c r="BE216" s="366"/>
      <c r="BF216" s="366"/>
      <c r="BG216" s="366"/>
      <c r="BH216" s="366"/>
      <c r="BI216" s="366"/>
      <c r="BJ216" s="366"/>
      <c r="BK216" s="366"/>
      <c r="BL216" s="366"/>
      <c r="BM216" s="366"/>
      <c r="BN216" s="366"/>
      <c r="BO216" s="366"/>
      <c r="BP216" s="366"/>
      <c r="BQ216" s="366"/>
      <c r="BR216" s="366"/>
      <c r="BS216" s="366"/>
      <c r="BT216" s="366"/>
      <c r="BU216" s="366"/>
      <c r="BV216" s="366"/>
      <c r="BW216" s="366"/>
      <c r="BX216" s="366"/>
      <c r="BY216" s="367"/>
      <c r="BZ216" s="367"/>
      <c r="CA216" s="367"/>
      <c r="CB216" s="367"/>
    </row>
    <row r="217" spans="1:80" ht="15" customHeight="1" x14ac:dyDescent="0.2">
      <c r="A217" s="675"/>
      <c r="B217" s="408"/>
      <c r="C217" s="367"/>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c r="AE217" s="366"/>
      <c r="AF217" s="366"/>
      <c r="AG217" s="366"/>
      <c r="AH217" s="366"/>
      <c r="AI217" s="366"/>
      <c r="AJ217" s="366"/>
      <c r="AK217" s="366"/>
      <c r="AL217" s="366"/>
      <c r="AM217" s="366"/>
      <c r="AN217" s="366"/>
      <c r="AO217" s="366"/>
      <c r="AP217" s="366"/>
      <c r="AQ217" s="366"/>
      <c r="AR217" s="366"/>
      <c r="AS217" s="366"/>
      <c r="AT217" s="366"/>
      <c r="AU217" s="366"/>
      <c r="AV217" s="366"/>
      <c r="AW217" s="366"/>
      <c r="AX217" s="366"/>
      <c r="AY217" s="366"/>
      <c r="AZ217" s="366"/>
      <c r="BA217" s="366"/>
      <c r="BB217" s="366"/>
      <c r="BC217" s="366"/>
      <c r="BD217" s="366"/>
      <c r="BE217" s="366"/>
      <c r="BF217" s="366"/>
      <c r="BG217" s="366"/>
      <c r="BH217" s="366"/>
      <c r="BI217" s="366"/>
      <c r="BJ217" s="366"/>
      <c r="BK217" s="366"/>
      <c r="BL217" s="366"/>
      <c r="BM217" s="366"/>
      <c r="BN217" s="366"/>
      <c r="BO217" s="366"/>
      <c r="BP217" s="366"/>
      <c r="BQ217" s="366"/>
      <c r="BR217" s="366"/>
      <c r="BS217" s="366"/>
      <c r="BT217" s="366"/>
      <c r="BU217" s="366"/>
      <c r="BV217" s="366"/>
      <c r="BW217" s="366"/>
      <c r="BX217" s="366"/>
      <c r="BY217" s="367"/>
      <c r="BZ217" s="367"/>
      <c r="CA217" s="367"/>
      <c r="CB217" s="367"/>
    </row>
    <row r="218" spans="1:80" ht="15" customHeight="1" x14ac:dyDescent="0.2">
      <c r="A218" s="529"/>
      <c r="B218" s="408"/>
      <c r="C218" s="367"/>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c r="AE218" s="366"/>
      <c r="AF218" s="366"/>
      <c r="AG218" s="366"/>
      <c r="AH218" s="366"/>
      <c r="AI218" s="366"/>
      <c r="AJ218" s="366"/>
      <c r="AK218" s="366"/>
      <c r="AL218" s="366"/>
      <c r="AM218" s="366"/>
      <c r="AN218" s="366"/>
      <c r="AO218" s="366"/>
      <c r="AP218" s="366"/>
      <c r="AQ218" s="366"/>
      <c r="AR218" s="366"/>
      <c r="AS218" s="366"/>
      <c r="AT218" s="366"/>
      <c r="AU218" s="366"/>
      <c r="AV218" s="366"/>
      <c r="AW218" s="366"/>
      <c r="AX218" s="366"/>
      <c r="AY218" s="366"/>
      <c r="AZ218" s="366"/>
      <c r="BA218" s="366"/>
      <c r="BB218" s="366"/>
      <c r="BC218" s="366"/>
      <c r="BD218" s="366"/>
      <c r="BE218" s="366"/>
      <c r="BF218" s="366"/>
      <c r="BG218" s="366"/>
      <c r="BH218" s="366"/>
      <c r="BI218" s="366"/>
      <c r="BJ218" s="366"/>
      <c r="BK218" s="366"/>
      <c r="BL218" s="366"/>
      <c r="BM218" s="366"/>
      <c r="BN218" s="366"/>
      <c r="BO218" s="366"/>
      <c r="BP218" s="366"/>
      <c r="BQ218" s="366"/>
      <c r="BR218" s="366"/>
      <c r="BS218" s="366"/>
      <c r="BT218" s="366"/>
      <c r="BU218" s="366"/>
      <c r="BV218" s="366"/>
      <c r="BW218" s="366"/>
      <c r="BX218" s="366"/>
      <c r="BY218" s="367"/>
      <c r="BZ218" s="367"/>
      <c r="CA218" s="367"/>
      <c r="CB218" s="367"/>
    </row>
    <row r="219" spans="1:80" ht="15" customHeight="1" x14ac:dyDescent="0.2">
      <c r="A219" s="676"/>
      <c r="B219" s="408"/>
      <c r="C219" s="367"/>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c r="AE219" s="366"/>
      <c r="AF219" s="366"/>
      <c r="AG219" s="366"/>
      <c r="AH219" s="366"/>
      <c r="AI219" s="366"/>
      <c r="AJ219" s="366"/>
      <c r="AK219" s="366"/>
      <c r="AL219" s="366"/>
      <c r="AM219" s="366"/>
      <c r="AN219" s="366"/>
      <c r="AO219" s="366"/>
      <c r="AP219" s="366"/>
      <c r="AQ219" s="366"/>
      <c r="AR219" s="366"/>
      <c r="AS219" s="366"/>
      <c r="AT219" s="366"/>
      <c r="AU219" s="366"/>
      <c r="AV219" s="366"/>
      <c r="AW219" s="366"/>
      <c r="AX219" s="366"/>
      <c r="AY219" s="366"/>
      <c r="AZ219" s="366"/>
      <c r="BA219" s="366"/>
      <c r="BB219" s="366"/>
      <c r="BC219" s="366"/>
      <c r="BD219" s="366"/>
      <c r="BE219" s="366"/>
      <c r="BF219" s="366"/>
      <c r="BG219" s="366"/>
      <c r="BH219" s="366"/>
      <c r="BI219" s="366"/>
      <c r="BJ219" s="366"/>
      <c r="BK219" s="366"/>
      <c r="BL219" s="366"/>
      <c r="BM219" s="366"/>
      <c r="BN219" s="366"/>
      <c r="BO219" s="366"/>
      <c r="BP219" s="366"/>
      <c r="BQ219" s="366"/>
      <c r="BR219" s="366"/>
      <c r="BS219" s="366"/>
      <c r="BT219" s="366"/>
      <c r="BU219" s="366"/>
      <c r="BV219" s="366"/>
      <c r="BW219" s="366"/>
      <c r="BX219" s="366"/>
      <c r="BY219" s="367"/>
      <c r="BZ219" s="367"/>
      <c r="CA219" s="367"/>
      <c r="CB219" s="367"/>
    </row>
    <row r="220" spans="1:80" ht="15" customHeight="1" x14ac:dyDescent="0.2">
      <c r="A220" s="675"/>
      <c r="B220" s="408"/>
      <c r="C220" s="367"/>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c r="AE220" s="366"/>
      <c r="AF220" s="366"/>
      <c r="AG220" s="366"/>
      <c r="AH220" s="366"/>
      <c r="AI220" s="366"/>
      <c r="AJ220" s="366"/>
      <c r="AK220" s="366"/>
      <c r="AL220" s="366"/>
      <c r="AM220" s="366"/>
      <c r="AN220" s="366"/>
      <c r="AO220" s="366"/>
      <c r="AP220" s="366"/>
      <c r="AQ220" s="366"/>
      <c r="AR220" s="366"/>
      <c r="AS220" s="366"/>
      <c r="AT220" s="366"/>
      <c r="AU220" s="366"/>
      <c r="AV220" s="366"/>
      <c r="AW220" s="366"/>
      <c r="AX220" s="366"/>
      <c r="AY220" s="366"/>
      <c r="AZ220" s="366"/>
      <c r="BA220" s="366"/>
      <c r="BB220" s="366"/>
      <c r="BC220" s="366"/>
      <c r="BD220" s="366"/>
      <c r="BE220" s="366"/>
      <c r="BF220" s="366"/>
      <c r="BG220" s="366"/>
      <c r="BH220" s="366"/>
      <c r="BI220" s="366"/>
      <c r="BJ220" s="366"/>
      <c r="BK220" s="366"/>
      <c r="BL220" s="366"/>
      <c r="BM220" s="366"/>
      <c r="BN220" s="366"/>
      <c r="BO220" s="366"/>
      <c r="BP220" s="366"/>
      <c r="BQ220" s="366"/>
      <c r="BR220" s="366"/>
      <c r="BS220" s="366"/>
      <c r="BT220" s="366"/>
      <c r="BU220" s="366"/>
      <c r="BV220" s="366"/>
      <c r="BW220" s="366"/>
      <c r="BX220" s="366"/>
      <c r="BY220" s="367"/>
      <c r="BZ220" s="367"/>
      <c r="CA220" s="367"/>
      <c r="CB220" s="367"/>
    </row>
    <row r="221" spans="1:80" ht="15" customHeight="1" x14ac:dyDescent="0.2">
      <c r="A221" s="676"/>
      <c r="B221" s="408"/>
      <c r="C221" s="367"/>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c r="AH221" s="366"/>
      <c r="AI221" s="366"/>
      <c r="AJ221" s="366"/>
      <c r="AK221" s="366"/>
      <c r="AL221" s="366"/>
      <c r="AM221" s="366"/>
      <c r="AN221" s="366"/>
      <c r="AO221" s="366"/>
      <c r="AP221" s="366"/>
      <c r="AQ221" s="366"/>
      <c r="AR221" s="366"/>
      <c r="AS221" s="366"/>
      <c r="AT221" s="366"/>
      <c r="AU221" s="366"/>
      <c r="AV221" s="366"/>
      <c r="AW221" s="366"/>
      <c r="AX221" s="366"/>
      <c r="AY221" s="366"/>
      <c r="AZ221" s="366"/>
      <c r="BA221" s="366"/>
      <c r="BB221" s="366"/>
      <c r="BC221" s="366"/>
      <c r="BD221" s="366"/>
      <c r="BE221" s="366"/>
      <c r="BF221" s="366"/>
      <c r="BG221" s="366"/>
      <c r="BH221" s="366"/>
      <c r="BI221" s="366"/>
      <c r="BJ221" s="366"/>
      <c r="BK221" s="366"/>
      <c r="BL221" s="366"/>
      <c r="BM221" s="366"/>
      <c r="BN221" s="366"/>
      <c r="BO221" s="366"/>
      <c r="BP221" s="366"/>
      <c r="BQ221" s="366"/>
      <c r="BR221" s="366"/>
      <c r="BS221" s="366"/>
      <c r="BT221" s="366"/>
      <c r="BU221" s="366"/>
      <c r="BV221" s="366"/>
      <c r="BW221" s="366"/>
      <c r="BX221" s="366"/>
      <c r="BY221" s="367"/>
      <c r="BZ221" s="367"/>
      <c r="CA221" s="367"/>
      <c r="CB221" s="367"/>
    </row>
    <row r="222" spans="1:80" ht="15" customHeight="1" x14ac:dyDescent="0.2">
      <c r="A222" s="677"/>
      <c r="B222" s="408"/>
      <c r="C222" s="367"/>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c r="AE222" s="366"/>
      <c r="AF222" s="366"/>
      <c r="AG222" s="366"/>
      <c r="AH222" s="366"/>
      <c r="AI222" s="366"/>
      <c r="AJ222" s="366"/>
      <c r="AK222" s="366"/>
      <c r="AL222" s="366"/>
      <c r="AM222" s="366"/>
      <c r="AN222" s="366"/>
      <c r="AO222" s="366"/>
      <c r="AP222" s="366"/>
      <c r="AQ222" s="366"/>
      <c r="AR222" s="366"/>
      <c r="AS222" s="366"/>
      <c r="AT222" s="366"/>
      <c r="AU222" s="366"/>
      <c r="AV222" s="366"/>
      <c r="AW222" s="366"/>
      <c r="AX222" s="366"/>
      <c r="AY222" s="366"/>
      <c r="AZ222" s="366"/>
      <c r="BA222" s="366"/>
      <c r="BB222" s="366"/>
      <c r="BC222" s="366"/>
      <c r="BD222" s="366"/>
      <c r="BE222" s="366"/>
      <c r="BF222" s="366"/>
      <c r="BG222" s="366"/>
      <c r="BH222" s="366"/>
      <c r="BI222" s="366"/>
      <c r="BJ222" s="366"/>
      <c r="BK222" s="366"/>
      <c r="BL222" s="366"/>
      <c r="BM222" s="366"/>
      <c r="BN222" s="366"/>
      <c r="BO222" s="366"/>
      <c r="BP222" s="366"/>
      <c r="BQ222" s="366"/>
      <c r="BR222" s="366"/>
      <c r="BS222" s="366"/>
      <c r="BT222" s="366"/>
      <c r="BU222" s="366"/>
      <c r="BV222" s="366"/>
      <c r="BW222" s="366"/>
      <c r="BX222" s="366"/>
      <c r="BY222" s="367"/>
      <c r="BZ222" s="367"/>
      <c r="CA222" s="367"/>
      <c r="CB222" s="367"/>
    </row>
    <row r="223" spans="1:80" ht="14.25" x14ac:dyDescent="0.2">
      <c r="A223" s="529"/>
      <c r="B223" s="408"/>
      <c r="C223" s="367"/>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c r="AE223" s="366"/>
      <c r="AF223" s="366"/>
      <c r="AG223" s="366"/>
      <c r="AH223" s="366"/>
      <c r="AI223" s="366"/>
      <c r="AJ223" s="366"/>
      <c r="AK223" s="366"/>
      <c r="AL223" s="366"/>
      <c r="AM223" s="366"/>
      <c r="AN223" s="366"/>
      <c r="AO223" s="366"/>
      <c r="AP223" s="366"/>
      <c r="AQ223" s="366"/>
      <c r="AR223" s="366"/>
      <c r="AS223" s="366"/>
      <c r="AT223" s="366"/>
      <c r="AU223" s="366"/>
      <c r="AV223" s="366"/>
      <c r="AW223" s="366"/>
      <c r="AX223" s="366"/>
      <c r="AY223" s="366"/>
      <c r="AZ223" s="366"/>
      <c r="BA223" s="366"/>
      <c r="BB223" s="366"/>
      <c r="BC223" s="366"/>
      <c r="BD223" s="366"/>
      <c r="BE223" s="366"/>
      <c r="BF223" s="366"/>
      <c r="BG223" s="366"/>
      <c r="BH223" s="366"/>
      <c r="BI223" s="366"/>
      <c r="BJ223" s="366"/>
      <c r="BK223" s="366"/>
      <c r="BL223" s="366"/>
      <c r="BM223" s="366"/>
      <c r="BN223" s="366"/>
      <c r="BO223" s="366"/>
      <c r="BP223" s="366"/>
      <c r="BQ223" s="366"/>
      <c r="BR223" s="366"/>
      <c r="BS223" s="366"/>
      <c r="BT223" s="366"/>
      <c r="BU223" s="366"/>
      <c r="BV223" s="366"/>
      <c r="BW223" s="366"/>
      <c r="BX223" s="366"/>
      <c r="BY223" s="367"/>
      <c r="BZ223" s="367"/>
      <c r="CA223" s="367"/>
      <c r="CB223" s="367"/>
    </row>
    <row r="224" spans="1:80" ht="14.25" x14ac:dyDescent="0.2">
      <c r="A224" s="675"/>
      <c r="B224" s="408"/>
      <c r="C224" s="367"/>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c r="AE224" s="366"/>
      <c r="AF224" s="366"/>
      <c r="AG224" s="366"/>
      <c r="AH224" s="366"/>
      <c r="AI224" s="366"/>
      <c r="AJ224" s="366"/>
      <c r="AK224" s="366"/>
      <c r="AL224" s="366"/>
      <c r="AM224" s="366"/>
      <c r="AN224" s="366"/>
      <c r="AO224" s="366"/>
      <c r="AP224" s="366"/>
      <c r="AQ224" s="366"/>
      <c r="AR224" s="366"/>
      <c r="AS224" s="366"/>
      <c r="AT224" s="366"/>
      <c r="AU224" s="366"/>
      <c r="AV224" s="366"/>
      <c r="AW224" s="366"/>
      <c r="AX224" s="366"/>
      <c r="AY224" s="366"/>
      <c r="AZ224" s="366"/>
      <c r="BA224" s="366"/>
      <c r="BB224" s="366"/>
      <c r="BC224" s="366"/>
      <c r="BD224" s="366"/>
      <c r="BE224" s="366"/>
      <c r="BF224" s="366"/>
      <c r="BG224" s="366"/>
      <c r="BH224" s="366"/>
      <c r="BI224" s="366"/>
      <c r="BJ224" s="366"/>
      <c r="BK224" s="366"/>
      <c r="BL224" s="366"/>
      <c r="BM224" s="366"/>
      <c r="BN224" s="366"/>
      <c r="BO224" s="366"/>
      <c r="BP224" s="366"/>
      <c r="BQ224" s="366"/>
      <c r="BR224" s="366"/>
      <c r="BS224" s="366"/>
      <c r="BT224" s="366"/>
      <c r="BU224" s="366"/>
      <c r="BV224" s="366"/>
      <c r="BW224" s="366"/>
      <c r="BX224" s="366"/>
      <c r="BY224" s="367"/>
      <c r="BZ224" s="367"/>
      <c r="CA224" s="367"/>
      <c r="CB224" s="367"/>
    </row>
    <row r="225" spans="1:80" ht="14.25" x14ac:dyDescent="0.2">
      <c r="A225" s="529"/>
      <c r="B225" s="408"/>
      <c r="C225" s="367"/>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c r="AE225" s="366"/>
      <c r="AF225" s="366"/>
      <c r="AG225" s="366"/>
      <c r="AH225" s="366"/>
      <c r="AI225" s="366"/>
      <c r="AJ225" s="366"/>
      <c r="AK225" s="366"/>
      <c r="AL225" s="366"/>
      <c r="AM225" s="366"/>
      <c r="AN225" s="366"/>
      <c r="AO225" s="366"/>
      <c r="AP225" s="366"/>
      <c r="AQ225" s="366"/>
      <c r="AR225" s="366"/>
      <c r="AS225" s="366"/>
      <c r="AT225" s="366"/>
      <c r="AU225" s="366"/>
      <c r="AV225" s="366"/>
      <c r="AW225" s="366"/>
      <c r="AX225" s="366"/>
      <c r="AY225" s="366"/>
      <c r="AZ225" s="366"/>
      <c r="BA225" s="366"/>
      <c r="BB225" s="366"/>
      <c r="BC225" s="366"/>
      <c r="BD225" s="366"/>
      <c r="BE225" s="366"/>
      <c r="BF225" s="366"/>
      <c r="BG225" s="366"/>
      <c r="BH225" s="366"/>
      <c r="BI225" s="366"/>
      <c r="BJ225" s="366"/>
      <c r="BK225" s="366"/>
      <c r="BL225" s="366"/>
      <c r="BM225" s="366"/>
      <c r="BN225" s="366"/>
      <c r="BO225" s="366"/>
      <c r="BP225" s="366"/>
      <c r="BQ225" s="366"/>
      <c r="BR225" s="366"/>
      <c r="BS225" s="366"/>
      <c r="BT225" s="366"/>
      <c r="BU225" s="366"/>
      <c r="BV225" s="366"/>
      <c r="BW225" s="366"/>
      <c r="BX225" s="366"/>
      <c r="BY225" s="367"/>
      <c r="BZ225" s="367"/>
      <c r="CA225" s="367"/>
      <c r="CB225" s="367"/>
    </row>
    <row r="226" spans="1:80" ht="14.25" x14ac:dyDescent="0.2">
      <c r="A226" s="675"/>
      <c r="B226" s="408"/>
      <c r="C226" s="367"/>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c r="AE226" s="366"/>
      <c r="AF226" s="366"/>
      <c r="AG226" s="366"/>
      <c r="AH226" s="366"/>
      <c r="AI226" s="366"/>
      <c r="AJ226" s="366"/>
      <c r="AK226" s="366"/>
      <c r="AL226" s="366"/>
      <c r="AM226" s="366"/>
      <c r="AN226" s="366"/>
      <c r="AO226" s="366"/>
      <c r="AP226" s="366"/>
      <c r="AQ226" s="366"/>
      <c r="AR226" s="366"/>
      <c r="AS226" s="366"/>
      <c r="AT226" s="366"/>
      <c r="AU226" s="366"/>
      <c r="AV226" s="366"/>
      <c r="AW226" s="366"/>
      <c r="AX226" s="366"/>
      <c r="AY226" s="366"/>
      <c r="AZ226" s="366"/>
      <c r="BA226" s="366"/>
      <c r="BB226" s="366"/>
      <c r="BC226" s="366"/>
      <c r="BD226" s="366"/>
      <c r="BE226" s="366"/>
      <c r="BF226" s="366"/>
      <c r="BG226" s="366"/>
      <c r="BH226" s="366"/>
      <c r="BI226" s="366"/>
      <c r="BJ226" s="366"/>
      <c r="BK226" s="366"/>
      <c r="BL226" s="366"/>
      <c r="BM226" s="366"/>
      <c r="BN226" s="366"/>
      <c r="BO226" s="366"/>
      <c r="BP226" s="366"/>
      <c r="BQ226" s="366"/>
      <c r="BR226" s="366"/>
      <c r="BS226" s="366"/>
      <c r="BT226" s="366"/>
      <c r="BU226" s="366"/>
      <c r="BV226" s="366"/>
      <c r="BW226" s="366"/>
      <c r="BX226" s="366"/>
      <c r="BY226" s="367"/>
      <c r="BZ226" s="367"/>
      <c r="CA226" s="367"/>
      <c r="CB226" s="367"/>
    </row>
    <row r="227" spans="1:80" ht="14.25" x14ac:dyDescent="0.2">
      <c r="A227" s="529"/>
      <c r="B227" s="408"/>
      <c r="C227" s="367"/>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c r="AE227" s="366"/>
      <c r="AF227" s="366"/>
      <c r="AG227" s="366"/>
      <c r="AH227" s="366"/>
      <c r="AI227" s="366"/>
      <c r="AJ227" s="366"/>
      <c r="AK227" s="366"/>
      <c r="AL227" s="366"/>
      <c r="AM227" s="366"/>
      <c r="AN227" s="366"/>
      <c r="AO227" s="366"/>
      <c r="AP227" s="366"/>
      <c r="AQ227" s="366"/>
      <c r="AR227" s="366"/>
      <c r="AS227" s="366"/>
      <c r="AT227" s="366"/>
      <c r="AU227" s="366"/>
      <c r="AV227" s="366"/>
      <c r="AW227" s="366"/>
      <c r="AX227" s="366"/>
      <c r="AY227" s="366"/>
      <c r="AZ227" s="366"/>
      <c r="BA227" s="366"/>
      <c r="BB227" s="366"/>
      <c r="BC227" s="366"/>
      <c r="BD227" s="366"/>
      <c r="BE227" s="366"/>
      <c r="BF227" s="366"/>
      <c r="BG227" s="366"/>
      <c r="BH227" s="366"/>
      <c r="BI227" s="366"/>
      <c r="BJ227" s="366"/>
      <c r="BK227" s="366"/>
      <c r="BL227" s="366"/>
      <c r="BM227" s="366"/>
      <c r="BN227" s="366"/>
      <c r="BO227" s="366"/>
      <c r="BP227" s="366"/>
      <c r="BQ227" s="366"/>
      <c r="BR227" s="366"/>
      <c r="BS227" s="366"/>
      <c r="BT227" s="366"/>
      <c r="BU227" s="366"/>
      <c r="BV227" s="366"/>
      <c r="BW227" s="366"/>
      <c r="BX227" s="366"/>
      <c r="BY227" s="367"/>
      <c r="BZ227" s="367"/>
      <c r="CA227" s="367"/>
      <c r="CB227" s="367"/>
    </row>
    <row r="228" spans="1:80" ht="14.25" x14ac:dyDescent="0.2">
      <c r="A228" s="529"/>
      <c r="B228" s="408"/>
      <c r="C228" s="367"/>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c r="AE228" s="366"/>
      <c r="AF228" s="366"/>
      <c r="AG228" s="366"/>
      <c r="AH228" s="366"/>
      <c r="AI228" s="366"/>
      <c r="AJ228" s="366"/>
      <c r="AK228" s="366"/>
      <c r="AL228" s="366"/>
      <c r="AM228" s="366"/>
      <c r="AN228" s="366"/>
      <c r="AO228" s="366"/>
      <c r="AP228" s="366"/>
      <c r="AQ228" s="366"/>
      <c r="AR228" s="366"/>
      <c r="AS228" s="366"/>
      <c r="AT228" s="366"/>
      <c r="AU228" s="366"/>
      <c r="AV228" s="366"/>
      <c r="AW228" s="366"/>
      <c r="AX228" s="366"/>
      <c r="AY228" s="366"/>
      <c r="AZ228" s="366"/>
      <c r="BA228" s="366"/>
      <c r="BB228" s="366"/>
      <c r="BC228" s="366"/>
      <c r="BD228" s="366"/>
      <c r="BE228" s="366"/>
      <c r="BF228" s="366"/>
      <c r="BG228" s="366"/>
      <c r="BH228" s="366"/>
      <c r="BI228" s="366"/>
      <c r="BJ228" s="366"/>
      <c r="BK228" s="366"/>
      <c r="BL228" s="366"/>
      <c r="BM228" s="366"/>
      <c r="BN228" s="366"/>
      <c r="BO228" s="366"/>
      <c r="BP228" s="366"/>
      <c r="BQ228" s="366"/>
      <c r="BR228" s="366"/>
      <c r="BS228" s="366"/>
      <c r="BT228" s="366"/>
      <c r="BU228" s="366"/>
      <c r="BV228" s="366"/>
      <c r="BW228" s="366"/>
      <c r="BX228" s="366"/>
      <c r="BY228" s="367"/>
      <c r="BZ228" s="367"/>
      <c r="CA228" s="367"/>
      <c r="CB228" s="367"/>
    </row>
    <row r="229" spans="1:80" ht="14.25" x14ac:dyDescent="0.2">
      <c r="A229" s="676"/>
      <c r="B229" s="408"/>
      <c r="C229" s="367"/>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c r="AH229" s="366"/>
      <c r="AI229" s="366"/>
      <c r="AJ229" s="366"/>
      <c r="AK229" s="366"/>
      <c r="AL229" s="366"/>
      <c r="AM229" s="366"/>
      <c r="AN229" s="366"/>
      <c r="AO229" s="366"/>
      <c r="AP229" s="366"/>
      <c r="AQ229" s="366"/>
      <c r="AR229" s="366"/>
      <c r="AS229" s="366"/>
      <c r="AT229" s="366"/>
      <c r="AU229" s="366"/>
      <c r="AV229" s="366"/>
      <c r="AW229" s="366"/>
      <c r="AX229" s="366"/>
      <c r="AY229" s="366"/>
      <c r="AZ229" s="366"/>
      <c r="BA229" s="366"/>
      <c r="BB229" s="366"/>
      <c r="BC229" s="366"/>
      <c r="BD229" s="366"/>
      <c r="BE229" s="366"/>
      <c r="BF229" s="366"/>
      <c r="BG229" s="366"/>
      <c r="BH229" s="366"/>
      <c r="BI229" s="366"/>
      <c r="BJ229" s="366"/>
      <c r="BK229" s="366"/>
      <c r="BL229" s="366"/>
      <c r="BM229" s="366"/>
      <c r="BN229" s="366"/>
      <c r="BO229" s="366"/>
      <c r="BP229" s="366"/>
      <c r="BQ229" s="366"/>
      <c r="BR229" s="366"/>
      <c r="BS229" s="366"/>
      <c r="BT229" s="366"/>
      <c r="BU229" s="366"/>
      <c r="BV229" s="366"/>
      <c r="BW229" s="366"/>
      <c r="BX229" s="366"/>
      <c r="BY229" s="367"/>
      <c r="BZ229" s="367"/>
      <c r="CA229" s="367"/>
      <c r="CB229" s="367"/>
    </row>
    <row r="230" spans="1:80" ht="14.25" x14ac:dyDescent="0.2">
      <c r="A230" s="678"/>
      <c r="B230" s="425"/>
      <c r="C230" s="367"/>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c r="AH230" s="366"/>
      <c r="AI230" s="366"/>
      <c r="AJ230" s="366"/>
      <c r="AK230" s="366"/>
      <c r="AL230" s="366"/>
      <c r="AM230" s="366"/>
      <c r="AN230" s="366"/>
      <c r="AO230" s="366"/>
      <c r="AP230" s="366"/>
      <c r="AQ230" s="366"/>
      <c r="AR230" s="366"/>
      <c r="AS230" s="366"/>
      <c r="AT230" s="366"/>
      <c r="AU230" s="366"/>
      <c r="AV230" s="366"/>
      <c r="AW230" s="366"/>
      <c r="AX230" s="366"/>
      <c r="AY230" s="366"/>
      <c r="AZ230" s="366"/>
      <c r="BA230" s="366"/>
      <c r="BB230" s="366"/>
      <c r="BC230" s="366"/>
      <c r="BD230" s="366"/>
      <c r="BE230" s="366"/>
      <c r="BF230" s="366"/>
      <c r="BG230" s="366"/>
      <c r="BH230" s="366"/>
      <c r="BI230" s="366"/>
      <c r="BJ230" s="366"/>
      <c r="BK230" s="366"/>
      <c r="BL230" s="366"/>
      <c r="BM230" s="366"/>
      <c r="BN230" s="366"/>
      <c r="BO230" s="366"/>
      <c r="BP230" s="366"/>
      <c r="BQ230" s="366"/>
      <c r="BR230" s="366"/>
      <c r="BS230" s="366"/>
      <c r="BT230" s="366"/>
      <c r="BU230" s="366"/>
      <c r="BV230" s="366"/>
      <c r="BW230" s="366"/>
      <c r="BX230" s="366"/>
      <c r="BY230" s="367"/>
      <c r="BZ230" s="367"/>
      <c r="CA230" s="367"/>
      <c r="CB230" s="367"/>
    </row>
    <row r="231" spans="1:80" s="171" customFormat="1" ht="14.25" x14ac:dyDescent="0.2">
      <c r="A231" s="611"/>
      <c r="B231" s="417"/>
      <c r="C231" s="367"/>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c r="AH231" s="366"/>
      <c r="AI231" s="366"/>
      <c r="AJ231" s="366"/>
      <c r="AK231" s="366"/>
      <c r="AL231" s="366"/>
      <c r="AM231" s="366"/>
      <c r="AN231" s="366"/>
      <c r="AO231" s="366"/>
      <c r="AP231" s="366"/>
      <c r="AQ231" s="366"/>
      <c r="AR231" s="366"/>
      <c r="AS231" s="366"/>
      <c r="AT231" s="366"/>
      <c r="AU231" s="366"/>
      <c r="AV231" s="366"/>
      <c r="AW231" s="366"/>
      <c r="AX231" s="366"/>
      <c r="AY231" s="366"/>
      <c r="AZ231" s="366"/>
      <c r="BA231" s="366"/>
      <c r="BB231" s="366"/>
      <c r="BC231" s="366"/>
      <c r="BD231" s="366"/>
      <c r="BE231" s="366"/>
      <c r="BF231" s="366"/>
      <c r="BG231" s="366"/>
      <c r="BH231" s="366"/>
      <c r="BI231" s="366"/>
      <c r="BJ231" s="366"/>
      <c r="BK231" s="366"/>
      <c r="BL231" s="366"/>
      <c r="BM231" s="366"/>
      <c r="BN231" s="366"/>
      <c r="BO231" s="366"/>
      <c r="BP231" s="366"/>
      <c r="BQ231" s="366"/>
      <c r="BR231" s="366"/>
      <c r="BS231" s="366"/>
      <c r="BT231" s="366"/>
      <c r="BU231" s="366"/>
      <c r="BV231" s="366"/>
      <c r="BW231" s="366"/>
      <c r="BX231" s="366"/>
      <c r="BY231" s="367"/>
      <c r="BZ231" s="367"/>
      <c r="CA231" s="367"/>
      <c r="CB231" s="367"/>
    </row>
    <row r="232" spans="1:80" s="171" customFormat="1" ht="14.25" x14ac:dyDescent="0.2">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c r="AE232" s="366"/>
      <c r="AF232" s="366"/>
      <c r="AG232" s="366"/>
      <c r="AH232" s="366"/>
      <c r="AI232" s="366"/>
      <c r="AJ232" s="366"/>
      <c r="AK232" s="366"/>
      <c r="AL232" s="366"/>
      <c r="AM232" s="366"/>
      <c r="AN232" s="366"/>
      <c r="AO232" s="366"/>
      <c r="AP232" s="366"/>
      <c r="AQ232" s="366"/>
      <c r="AR232" s="366"/>
      <c r="AS232" s="366"/>
      <c r="AT232" s="366"/>
      <c r="AU232" s="366"/>
      <c r="AV232" s="366"/>
      <c r="AW232" s="366"/>
      <c r="AX232" s="366"/>
      <c r="AY232" s="366"/>
      <c r="AZ232" s="366"/>
      <c r="BA232" s="366"/>
      <c r="BB232" s="366"/>
      <c r="BC232" s="366"/>
      <c r="BD232" s="366"/>
      <c r="BE232" s="366"/>
      <c r="BF232" s="366"/>
      <c r="BG232" s="366"/>
      <c r="BH232" s="366"/>
      <c r="BI232" s="366"/>
      <c r="BJ232" s="366"/>
      <c r="BK232" s="366"/>
      <c r="BL232" s="366"/>
      <c r="BM232" s="366"/>
      <c r="BN232" s="366"/>
      <c r="BO232" s="366"/>
      <c r="BP232" s="366"/>
      <c r="BQ232" s="366"/>
      <c r="BR232" s="366"/>
      <c r="BS232" s="366"/>
      <c r="BT232" s="366"/>
      <c r="BU232" s="366"/>
      <c r="BV232" s="366"/>
      <c r="BW232" s="366"/>
      <c r="BX232" s="366"/>
      <c r="BY232" s="367"/>
      <c r="BZ232" s="367"/>
      <c r="CA232" s="367"/>
      <c r="CB232" s="367"/>
    </row>
    <row r="233" spans="1:80" s="171" customFormat="1" ht="14.25" x14ac:dyDescent="0.2">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c r="AE233" s="366"/>
      <c r="AF233" s="366"/>
      <c r="AG233" s="366"/>
      <c r="AH233" s="366"/>
      <c r="AI233" s="366"/>
      <c r="AJ233" s="366"/>
      <c r="AK233" s="366"/>
      <c r="AL233" s="366"/>
      <c r="AM233" s="366"/>
      <c r="AN233" s="366"/>
      <c r="AO233" s="366"/>
      <c r="AP233" s="366"/>
      <c r="AQ233" s="366"/>
      <c r="AR233" s="366"/>
      <c r="AS233" s="366"/>
      <c r="AT233" s="366"/>
      <c r="AU233" s="366"/>
      <c r="AV233" s="366"/>
      <c r="AW233" s="366"/>
      <c r="AX233" s="366"/>
      <c r="AY233" s="366"/>
      <c r="AZ233" s="366"/>
      <c r="BA233" s="366"/>
      <c r="BB233" s="366"/>
      <c r="BC233" s="366"/>
      <c r="BD233" s="366"/>
      <c r="BE233" s="366"/>
      <c r="BF233" s="366"/>
      <c r="BG233" s="366"/>
      <c r="BH233" s="366"/>
      <c r="BI233" s="366"/>
      <c r="BJ233" s="366"/>
      <c r="BK233" s="366"/>
      <c r="BL233" s="366"/>
      <c r="BM233" s="366"/>
      <c r="BN233" s="366"/>
      <c r="BO233" s="366"/>
      <c r="BP233" s="366"/>
      <c r="BQ233" s="366"/>
      <c r="BR233" s="366"/>
      <c r="BS233" s="366"/>
      <c r="BT233" s="366"/>
      <c r="BU233" s="366"/>
      <c r="BV233" s="366"/>
      <c r="BW233" s="366"/>
      <c r="BX233" s="366"/>
      <c r="BY233" s="367"/>
      <c r="BZ233" s="367"/>
      <c r="CA233" s="367"/>
      <c r="CB233" s="367"/>
    </row>
    <row r="234" spans="1:80" s="171" customFormat="1" ht="14.25" x14ac:dyDescent="0.2">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c r="AE234" s="366"/>
      <c r="AF234" s="366"/>
      <c r="AG234" s="366"/>
      <c r="AH234" s="366"/>
      <c r="AI234" s="366"/>
      <c r="AJ234" s="366"/>
      <c r="AK234" s="366"/>
      <c r="AL234" s="366"/>
      <c r="AM234" s="366"/>
      <c r="AN234" s="366"/>
      <c r="AO234" s="366"/>
      <c r="AP234" s="366"/>
      <c r="AQ234" s="366"/>
      <c r="AR234" s="366"/>
      <c r="AS234" s="366"/>
      <c r="AT234" s="366"/>
      <c r="AU234" s="366"/>
      <c r="AV234" s="366"/>
      <c r="AW234" s="366"/>
      <c r="AX234" s="366"/>
      <c r="AY234" s="366"/>
      <c r="AZ234" s="366"/>
      <c r="BA234" s="366"/>
      <c r="BB234" s="366"/>
      <c r="BC234" s="366"/>
      <c r="BD234" s="366"/>
      <c r="BE234" s="366"/>
      <c r="BF234" s="366"/>
      <c r="BG234" s="366"/>
      <c r="BH234" s="366"/>
      <c r="BI234" s="366"/>
      <c r="BJ234" s="366"/>
      <c r="BK234" s="366"/>
      <c r="BL234" s="366"/>
      <c r="BM234" s="366"/>
      <c r="BN234" s="366"/>
      <c r="BO234" s="366"/>
      <c r="BP234" s="366"/>
      <c r="BQ234" s="366"/>
      <c r="BR234" s="366"/>
      <c r="BS234" s="366"/>
      <c r="BT234" s="366"/>
      <c r="BU234" s="366"/>
      <c r="BV234" s="366"/>
      <c r="BW234" s="366"/>
      <c r="BX234" s="366"/>
      <c r="BY234" s="367"/>
      <c r="BZ234" s="367"/>
      <c r="CA234" s="367"/>
      <c r="CB234" s="367"/>
    </row>
    <row r="235" spans="1:80" s="171" customFormat="1" ht="12.75" hidden="1" customHeight="1" x14ac:dyDescent="0.2">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c r="AE235" s="366"/>
      <c r="AF235" s="366"/>
      <c r="AG235" s="366"/>
      <c r="AH235" s="366"/>
      <c r="AI235" s="366"/>
      <c r="AJ235" s="366"/>
      <c r="AK235" s="366"/>
      <c r="AL235" s="366"/>
      <c r="AM235" s="366"/>
      <c r="AN235" s="366"/>
      <c r="AO235" s="366"/>
      <c r="AP235" s="366"/>
      <c r="AQ235" s="366"/>
      <c r="AR235" s="366"/>
      <c r="AS235" s="366"/>
      <c r="AT235" s="366"/>
      <c r="AU235" s="366"/>
      <c r="AV235" s="366"/>
      <c r="AW235" s="366"/>
      <c r="AX235" s="366"/>
      <c r="AY235" s="366"/>
      <c r="AZ235" s="366"/>
      <c r="BA235" s="366"/>
      <c r="BB235" s="366"/>
      <c r="BC235" s="366"/>
      <c r="BD235" s="366"/>
      <c r="BE235" s="366"/>
      <c r="BF235" s="366"/>
      <c r="BG235" s="366"/>
      <c r="BH235" s="366"/>
      <c r="BI235" s="366"/>
      <c r="BJ235" s="366"/>
      <c r="BK235" s="366"/>
      <c r="BL235" s="366"/>
      <c r="BM235" s="366"/>
      <c r="BN235" s="366"/>
      <c r="BO235" s="366"/>
      <c r="BP235" s="366"/>
      <c r="BQ235" s="366"/>
      <c r="BR235" s="366"/>
      <c r="BS235" s="366"/>
      <c r="BT235" s="366"/>
      <c r="BU235" s="366"/>
      <c r="BV235" s="366"/>
      <c r="BW235" s="366"/>
      <c r="BX235" s="366"/>
      <c r="BY235" s="367"/>
      <c r="BZ235" s="367"/>
      <c r="CA235" s="367"/>
      <c r="CB235" s="367"/>
    </row>
    <row r="236" spans="1:80" s="171" customFormat="1" ht="12.75" hidden="1" customHeight="1" x14ac:dyDescent="0.2">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c r="AE236" s="366"/>
      <c r="AF236" s="366"/>
      <c r="AG236" s="366"/>
      <c r="AH236" s="366"/>
      <c r="AI236" s="366"/>
      <c r="AJ236" s="366"/>
      <c r="AK236" s="366"/>
      <c r="AL236" s="366"/>
      <c r="AM236" s="366"/>
      <c r="AN236" s="366"/>
      <c r="AO236" s="366"/>
      <c r="AP236" s="366"/>
      <c r="AQ236" s="366"/>
      <c r="AR236" s="366"/>
      <c r="AS236" s="366"/>
      <c r="AT236" s="366"/>
      <c r="AU236" s="366"/>
      <c r="AV236" s="366"/>
      <c r="AW236" s="366"/>
      <c r="AX236" s="366"/>
      <c r="AY236" s="366"/>
      <c r="AZ236" s="366"/>
      <c r="BA236" s="366"/>
      <c r="BB236" s="366"/>
      <c r="BC236" s="366"/>
      <c r="BD236" s="366"/>
      <c r="BE236" s="366"/>
      <c r="BF236" s="366"/>
      <c r="BG236" s="366"/>
      <c r="BH236" s="366"/>
      <c r="BI236" s="366"/>
      <c r="BJ236" s="366"/>
      <c r="BK236" s="366"/>
      <c r="BL236" s="366"/>
      <c r="BM236" s="366"/>
      <c r="BN236" s="366"/>
      <c r="BO236" s="366"/>
      <c r="BP236" s="366"/>
      <c r="BQ236" s="366"/>
      <c r="BR236" s="366"/>
      <c r="BS236" s="366"/>
      <c r="BT236" s="366"/>
      <c r="BU236" s="366"/>
      <c r="BV236" s="366"/>
      <c r="BW236" s="366"/>
      <c r="BX236" s="366"/>
      <c r="BY236" s="367"/>
      <c r="BZ236" s="367"/>
      <c r="CA236" s="367"/>
      <c r="CB236" s="367"/>
    </row>
    <row r="237" spans="1:80" s="171" customFormat="1" ht="12.75" hidden="1" customHeight="1" x14ac:dyDescent="0.2">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c r="AH237" s="366"/>
      <c r="AI237" s="366"/>
      <c r="AJ237" s="366"/>
      <c r="AK237" s="366"/>
      <c r="AL237" s="366"/>
      <c r="AM237" s="366"/>
      <c r="AN237" s="366"/>
      <c r="AO237" s="366"/>
      <c r="AP237" s="366"/>
      <c r="AQ237" s="366"/>
      <c r="AR237" s="366"/>
      <c r="AS237" s="366"/>
      <c r="AT237" s="366"/>
      <c r="AU237" s="366"/>
      <c r="AV237" s="366"/>
      <c r="AW237" s="366"/>
      <c r="AX237" s="366"/>
      <c r="AY237" s="366"/>
      <c r="AZ237" s="366"/>
      <c r="BA237" s="366"/>
      <c r="BB237" s="366"/>
      <c r="BC237" s="366"/>
      <c r="BD237" s="366"/>
      <c r="BE237" s="366"/>
      <c r="BF237" s="366"/>
      <c r="BG237" s="366"/>
      <c r="BH237" s="366"/>
      <c r="BI237" s="366"/>
      <c r="BJ237" s="366"/>
      <c r="BK237" s="366"/>
      <c r="BL237" s="366"/>
      <c r="BM237" s="366"/>
      <c r="BN237" s="366"/>
      <c r="BO237" s="366"/>
      <c r="BP237" s="366"/>
      <c r="BQ237" s="366"/>
      <c r="BR237" s="366"/>
      <c r="BS237" s="366"/>
      <c r="BT237" s="366"/>
      <c r="BU237" s="366"/>
      <c r="BV237" s="366"/>
      <c r="BW237" s="366"/>
      <c r="BX237" s="366"/>
      <c r="BY237" s="367"/>
      <c r="BZ237" s="367"/>
      <c r="CA237" s="367"/>
      <c r="CB237" s="367"/>
    </row>
    <row r="238" spans="1:80" s="171" customFormat="1" ht="12.75" hidden="1" customHeight="1" x14ac:dyDescent="0.2">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c r="AE238" s="366"/>
      <c r="AF238" s="366"/>
      <c r="AG238" s="366"/>
      <c r="AH238" s="366"/>
      <c r="AI238" s="366"/>
      <c r="AJ238" s="366"/>
      <c r="AK238" s="366"/>
      <c r="AL238" s="366"/>
      <c r="AM238" s="366"/>
      <c r="AN238" s="366"/>
      <c r="AO238" s="366"/>
      <c r="AP238" s="366"/>
      <c r="AQ238" s="366"/>
      <c r="AR238" s="366"/>
      <c r="AS238" s="366"/>
      <c r="AT238" s="366"/>
      <c r="AU238" s="366"/>
      <c r="AV238" s="366"/>
      <c r="AW238" s="366"/>
      <c r="AX238" s="366"/>
      <c r="AY238" s="366"/>
      <c r="AZ238" s="366"/>
      <c r="BA238" s="366"/>
      <c r="BB238" s="366"/>
      <c r="BC238" s="366"/>
      <c r="BD238" s="366"/>
      <c r="BE238" s="366"/>
      <c r="BF238" s="366"/>
      <c r="BG238" s="366"/>
      <c r="BH238" s="366"/>
      <c r="BI238" s="366"/>
      <c r="BJ238" s="366"/>
      <c r="BK238" s="366"/>
      <c r="BL238" s="366"/>
      <c r="BM238" s="366"/>
      <c r="BN238" s="366"/>
      <c r="BO238" s="366"/>
      <c r="BP238" s="366"/>
      <c r="BQ238" s="366"/>
      <c r="BR238" s="366"/>
      <c r="BS238" s="366"/>
      <c r="BT238" s="366"/>
      <c r="BU238" s="366"/>
      <c r="BV238" s="366"/>
      <c r="BW238" s="366"/>
      <c r="BX238" s="366"/>
      <c r="BY238" s="367"/>
      <c r="BZ238" s="367"/>
      <c r="CA238" s="367"/>
      <c r="CB238" s="367"/>
    </row>
    <row r="239" spans="1:80" s="171" customFormat="1" ht="14.25" x14ac:dyDescent="0.2">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c r="AE239" s="366"/>
      <c r="AF239" s="366"/>
      <c r="AG239" s="366"/>
      <c r="AH239" s="366"/>
      <c r="AI239" s="366"/>
      <c r="AJ239" s="366"/>
      <c r="AK239" s="366"/>
      <c r="AL239" s="366"/>
      <c r="AM239" s="366"/>
      <c r="AN239" s="366"/>
      <c r="AO239" s="366"/>
      <c r="AP239" s="366"/>
      <c r="AQ239" s="366"/>
      <c r="AR239" s="366"/>
      <c r="AS239" s="366"/>
      <c r="AT239" s="366"/>
      <c r="AU239" s="366"/>
      <c r="AV239" s="366"/>
      <c r="AW239" s="366"/>
      <c r="AX239" s="366"/>
      <c r="AY239" s="366"/>
      <c r="AZ239" s="366"/>
      <c r="BA239" s="366"/>
      <c r="BB239" s="366"/>
      <c r="BC239" s="366"/>
      <c r="BD239" s="366"/>
      <c r="BE239" s="366"/>
      <c r="BF239" s="366"/>
      <c r="BG239" s="366"/>
      <c r="BH239" s="366"/>
      <c r="BI239" s="366"/>
      <c r="BJ239" s="366"/>
      <c r="BK239" s="366"/>
      <c r="BL239" s="366"/>
      <c r="BM239" s="366"/>
      <c r="BN239" s="366"/>
      <c r="BO239" s="366"/>
      <c r="BP239" s="366"/>
      <c r="BQ239" s="366"/>
      <c r="BR239" s="366"/>
      <c r="BS239" s="366"/>
      <c r="BT239" s="366"/>
      <c r="BU239" s="366"/>
      <c r="BV239" s="366"/>
      <c r="BW239" s="366"/>
      <c r="BX239" s="366"/>
      <c r="BY239" s="367"/>
      <c r="BZ239" s="367"/>
      <c r="CA239" s="367"/>
      <c r="CB239" s="367"/>
    </row>
    <row r="240" spans="1:80" ht="14.25" x14ac:dyDescent="0.2">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c r="AE240" s="366"/>
      <c r="AF240" s="366"/>
      <c r="AG240" s="366"/>
      <c r="AH240" s="366"/>
      <c r="AI240" s="366"/>
      <c r="AJ240" s="366"/>
      <c r="AK240" s="366"/>
      <c r="AL240" s="366"/>
      <c r="AM240" s="366"/>
      <c r="AN240" s="366"/>
      <c r="AO240" s="366"/>
      <c r="AP240" s="366"/>
      <c r="AQ240" s="366"/>
      <c r="AR240" s="366"/>
      <c r="AS240" s="366"/>
      <c r="AT240" s="366"/>
      <c r="AU240" s="366"/>
      <c r="AV240" s="366"/>
      <c r="AW240" s="366"/>
      <c r="AX240" s="366"/>
      <c r="AY240" s="366"/>
      <c r="AZ240" s="366"/>
      <c r="BA240" s="366"/>
      <c r="BB240" s="366"/>
      <c r="BC240" s="366"/>
      <c r="BD240" s="366"/>
      <c r="BE240" s="366"/>
      <c r="BF240" s="366"/>
      <c r="BG240" s="366"/>
      <c r="BH240" s="366"/>
      <c r="BI240" s="366"/>
      <c r="BJ240" s="366"/>
      <c r="BK240" s="366"/>
      <c r="BL240" s="366"/>
      <c r="BM240" s="366"/>
      <c r="BN240" s="366"/>
      <c r="BO240" s="366"/>
      <c r="BP240" s="366"/>
      <c r="BQ240" s="366"/>
      <c r="BR240" s="366"/>
      <c r="BS240" s="366"/>
      <c r="BT240" s="366"/>
      <c r="BU240" s="366"/>
      <c r="BV240" s="366"/>
      <c r="BW240" s="366"/>
      <c r="BX240" s="366"/>
      <c r="BY240" s="367"/>
      <c r="BZ240" s="367"/>
      <c r="CA240" s="367"/>
      <c r="CB240" s="367"/>
    </row>
    <row r="241" spans="1:80" ht="14.25" x14ac:dyDescent="0.2">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c r="AI241" s="366"/>
      <c r="AJ241" s="366"/>
      <c r="AK241" s="366"/>
      <c r="AL241" s="366"/>
      <c r="AM241" s="366"/>
      <c r="AN241" s="366"/>
      <c r="AO241" s="366"/>
      <c r="AP241" s="366"/>
      <c r="AQ241" s="366"/>
      <c r="AR241" s="366"/>
      <c r="AS241" s="366"/>
      <c r="AT241" s="366"/>
      <c r="AU241" s="366"/>
      <c r="AV241" s="366"/>
      <c r="AW241" s="366"/>
      <c r="AX241" s="366"/>
      <c r="AY241" s="366"/>
      <c r="AZ241" s="366"/>
      <c r="BA241" s="366"/>
      <c r="BB241" s="366"/>
      <c r="BC241" s="366"/>
      <c r="BD241" s="366"/>
      <c r="BE241" s="366"/>
      <c r="BF241" s="366"/>
      <c r="BG241" s="366"/>
      <c r="BH241" s="366"/>
      <c r="BI241" s="366"/>
      <c r="BJ241" s="366"/>
      <c r="BK241" s="366"/>
      <c r="BL241" s="366"/>
      <c r="BM241" s="366"/>
      <c r="BN241" s="366"/>
      <c r="BO241" s="366"/>
      <c r="BP241" s="366"/>
      <c r="BQ241" s="366"/>
      <c r="BR241" s="366"/>
      <c r="BS241" s="366"/>
      <c r="BT241" s="366"/>
      <c r="BU241" s="366"/>
      <c r="BV241" s="366"/>
      <c r="BW241" s="366"/>
      <c r="BX241" s="366"/>
      <c r="BY241" s="367"/>
      <c r="BZ241" s="367"/>
      <c r="CA241" s="367"/>
      <c r="CB241" s="367"/>
    </row>
    <row r="242" spans="1:80" ht="14.25" x14ac:dyDescent="0.2">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c r="AE242" s="366"/>
      <c r="AF242" s="366"/>
      <c r="AG242" s="366"/>
      <c r="AH242" s="366"/>
      <c r="AI242" s="366"/>
      <c r="AJ242" s="366"/>
      <c r="AK242" s="366"/>
      <c r="AL242" s="366"/>
      <c r="AM242" s="366"/>
      <c r="AN242" s="366"/>
      <c r="AO242" s="366"/>
      <c r="AP242" s="366"/>
      <c r="AQ242" s="366"/>
      <c r="AR242" s="366"/>
      <c r="AS242" s="366"/>
      <c r="AT242" s="366"/>
      <c r="AU242" s="366"/>
      <c r="AV242" s="366"/>
      <c r="AW242" s="366"/>
      <c r="AX242" s="366"/>
      <c r="AY242" s="366"/>
      <c r="AZ242" s="366"/>
      <c r="BA242" s="366"/>
      <c r="BB242" s="366"/>
      <c r="BC242" s="366"/>
      <c r="BD242" s="366"/>
      <c r="BE242" s="366"/>
      <c r="BF242" s="366"/>
      <c r="BG242" s="366"/>
      <c r="BH242" s="366"/>
      <c r="BI242" s="366"/>
      <c r="BJ242" s="366"/>
      <c r="BK242" s="366"/>
      <c r="BL242" s="366"/>
      <c r="BM242" s="366"/>
      <c r="BN242" s="366"/>
      <c r="BO242" s="366"/>
      <c r="BP242" s="366"/>
      <c r="BQ242" s="366"/>
      <c r="BR242" s="366"/>
      <c r="BS242" s="366"/>
      <c r="BT242" s="366"/>
      <c r="BU242" s="366"/>
      <c r="BV242" s="366"/>
      <c r="BW242" s="366"/>
      <c r="BX242" s="366"/>
      <c r="BY242" s="367"/>
      <c r="BZ242" s="367"/>
      <c r="CA242" s="367"/>
      <c r="CB242" s="367"/>
    </row>
    <row r="243" spans="1:80" ht="14.25" x14ac:dyDescent="0.2">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c r="AE243" s="366"/>
      <c r="AF243" s="366"/>
      <c r="AG243" s="366"/>
      <c r="AH243" s="366"/>
      <c r="AI243" s="366"/>
      <c r="AJ243" s="366"/>
      <c r="AK243" s="366"/>
      <c r="AL243" s="366"/>
      <c r="AM243" s="366"/>
      <c r="AN243" s="366"/>
      <c r="AO243" s="366"/>
      <c r="AP243" s="366"/>
      <c r="AQ243" s="366"/>
      <c r="AR243" s="366"/>
      <c r="AS243" s="366"/>
      <c r="AT243" s="366"/>
      <c r="AU243" s="366"/>
      <c r="AV243" s="366"/>
      <c r="AW243" s="366"/>
      <c r="AX243" s="366"/>
      <c r="AY243" s="366"/>
      <c r="AZ243" s="366"/>
      <c r="BA243" s="366"/>
      <c r="BB243" s="366"/>
      <c r="BC243" s="366"/>
      <c r="BD243" s="366"/>
      <c r="BE243" s="366"/>
      <c r="BF243" s="366"/>
      <c r="BG243" s="366"/>
      <c r="BH243" s="366"/>
      <c r="BI243" s="366"/>
      <c r="BJ243" s="366"/>
      <c r="BK243" s="366"/>
      <c r="BL243" s="366"/>
      <c r="BM243" s="366"/>
      <c r="BN243" s="366"/>
      <c r="BO243" s="366"/>
      <c r="BP243" s="366"/>
      <c r="BQ243" s="366"/>
      <c r="BR243" s="366"/>
      <c r="BS243" s="366"/>
      <c r="BT243" s="366"/>
      <c r="BU243" s="366"/>
      <c r="BV243" s="366"/>
      <c r="BW243" s="366"/>
      <c r="BX243" s="366"/>
      <c r="BY243" s="367"/>
      <c r="BZ243" s="367"/>
      <c r="CA243" s="367"/>
      <c r="CB243" s="367"/>
    </row>
    <row r="244" spans="1:80" ht="14.25" x14ac:dyDescent="0.2">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c r="AE244" s="366"/>
      <c r="AF244" s="366"/>
      <c r="AG244" s="366"/>
      <c r="AH244" s="366"/>
      <c r="AI244" s="366"/>
      <c r="AJ244" s="366"/>
      <c r="AK244" s="366"/>
      <c r="AL244" s="366"/>
      <c r="AM244" s="366"/>
      <c r="AN244" s="366"/>
      <c r="AO244" s="366"/>
      <c r="AP244" s="366"/>
      <c r="AQ244" s="366"/>
      <c r="AR244" s="366"/>
      <c r="AS244" s="366"/>
      <c r="AT244" s="366"/>
      <c r="AU244" s="366"/>
      <c r="AV244" s="366"/>
      <c r="AW244" s="366"/>
      <c r="AX244" s="366"/>
      <c r="AY244" s="366"/>
      <c r="AZ244" s="366"/>
      <c r="BA244" s="366"/>
      <c r="BB244" s="366"/>
      <c r="BC244" s="366"/>
      <c r="BD244" s="366"/>
      <c r="BE244" s="366"/>
      <c r="BF244" s="366"/>
      <c r="BG244" s="366"/>
      <c r="BH244" s="366"/>
      <c r="BI244" s="366"/>
      <c r="BJ244" s="366"/>
      <c r="BK244" s="366"/>
      <c r="BL244" s="366"/>
      <c r="BM244" s="366"/>
      <c r="BN244" s="366"/>
      <c r="BO244" s="366"/>
      <c r="BP244" s="366"/>
      <c r="BQ244" s="366"/>
      <c r="BR244" s="366"/>
      <c r="BS244" s="366"/>
      <c r="BT244" s="366"/>
      <c r="BU244" s="366"/>
      <c r="BV244" s="366"/>
      <c r="BW244" s="366"/>
      <c r="BX244" s="366"/>
      <c r="BY244" s="367"/>
      <c r="BZ244" s="367"/>
      <c r="CA244" s="367"/>
      <c r="CB244" s="367"/>
    </row>
    <row r="245" spans="1:80" ht="14.25" x14ac:dyDescent="0.2">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6"/>
      <c r="AG245" s="366"/>
      <c r="AH245" s="366"/>
      <c r="AI245" s="366"/>
      <c r="AJ245" s="366"/>
      <c r="AK245" s="366"/>
      <c r="AL245" s="366"/>
      <c r="AM245" s="366"/>
      <c r="AN245" s="366"/>
      <c r="AO245" s="366"/>
      <c r="AP245" s="366"/>
      <c r="AQ245" s="366"/>
      <c r="AR245" s="366"/>
      <c r="AS245" s="366"/>
      <c r="AT245" s="366"/>
      <c r="AU245" s="366"/>
      <c r="AV245" s="366"/>
      <c r="AW245" s="366"/>
      <c r="AX245" s="366"/>
      <c r="AY245" s="366"/>
      <c r="AZ245" s="366"/>
      <c r="BA245" s="366"/>
      <c r="BB245" s="366"/>
      <c r="BC245" s="366"/>
      <c r="BD245" s="366"/>
      <c r="BE245" s="366"/>
      <c r="BF245" s="366"/>
      <c r="BG245" s="366"/>
      <c r="BH245" s="366"/>
      <c r="BI245" s="366"/>
      <c r="BJ245" s="366"/>
      <c r="BK245" s="366"/>
      <c r="BL245" s="366"/>
      <c r="BM245" s="366"/>
      <c r="BN245" s="366"/>
      <c r="BO245" s="366"/>
      <c r="BP245" s="366"/>
      <c r="BQ245" s="366"/>
      <c r="BR245" s="366"/>
      <c r="BS245" s="366"/>
      <c r="BT245" s="366"/>
      <c r="BU245" s="366"/>
      <c r="BV245" s="366"/>
      <c r="BW245" s="366"/>
      <c r="BX245" s="366"/>
      <c r="BY245" s="367"/>
      <c r="BZ245" s="367"/>
      <c r="CA245" s="367"/>
      <c r="CB245" s="367"/>
    </row>
    <row r="246" spans="1:80" ht="14.25" x14ac:dyDescent="0.2">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c r="AE246" s="366"/>
      <c r="AF246" s="366"/>
      <c r="AG246" s="366"/>
      <c r="AH246" s="366"/>
      <c r="AI246" s="366"/>
      <c r="AJ246" s="366"/>
      <c r="AK246" s="366"/>
      <c r="AL246" s="366"/>
      <c r="AM246" s="366"/>
      <c r="AN246" s="366"/>
      <c r="AO246" s="366"/>
      <c r="AP246" s="366"/>
      <c r="AQ246" s="366"/>
      <c r="AR246" s="366"/>
      <c r="AS246" s="366"/>
      <c r="AT246" s="366"/>
      <c r="AU246" s="366"/>
      <c r="AV246" s="366"/>
      <c r="AW246" s="366"/>
      <c r="AX246" s="366"/>
      <c r="AY246" s="366"/>
      <c r="AZ246" s="366"/>
      <c r="BA246" s="366"/>
      <c r="BB246" s="366"/>
      <c r="BC246" s="366"/>
      <c r="BD246" s="366"/>
      <c r="BE246" s="366"/>
      <c r="BF246" s="366"/>
      <c r="BG246" s="366"/>
      <c r="BH246" s="366"/>
      <c r="BI246" s="366"/>
      <c r="BJ246" s="366"/>
      <c r="BK246" s="366"/>
      <c r="BL246" s="366"/>
      <c r="BM246" s="366"/>
      <c r="BN246" s="366"/>
      <c r="BO246" s="366"/>
      <c r="BP246" s="366"/>
      <c r="BQ246" s="366"/>
      <c r="BR246" s="366"/>
      <c r="BS246" s="366"/>
      <c r="BT246" s="366"/>
      <c r="BU246" s="366"/>
      <c r="BV246" s="366"/>
      <c r="BW246" s="366"/>
      <c r="BX246" s="366"/>
      <c r="BY246" s="367"/>
      <c r="BZ246" s="367"/>
      <c r="CA246" s="367"/>
      <c r="CB246" s="367"/>
    </row>
    <row r="247" spans="1:80" ht="14.25" x14ac:dyDescent="0.2">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c r="AE247" s="366"/>
      <c r="AF247" s="366"/>
      <c r="AG247" s="366"/>
      <c r="AH247" s="366"/>
      <c r="AI247" s="366"/>
      <c r="AJ247" s="366"/>
      <c r="AK247" s="366"/>
      <c r="AL247" s="366"/>
      <c r="AM247" s="366"/>
      <c r="AN247" s="366"/>
      <c r="AO247" s="366"/>
      <c r="AP247" s="366"/>
      <c r="AQ247" s="366"/>
      <c r="AR247" s="366"/>
      <c r="AS247" s="366"/>
      <c r="AT247" s="366"/>
      <c r="AU247" s="366"/>
      <c r="AV247" s="366"/>
      <c r="AW247" s="366"/>
      <c r="AX247" s="366"/>
      <c r="AY247" s="366"/>
      <c r="AZ247" s="366"/>
      <c r="BA247" s="366"/>
      <c r="BB247" s="366"/>
      <c r="BC247" s="366"/>
      <c r="BD247" s="366"/>
      <c r="BE247" s="366"/>
      <c r="BF247" s="366"/>
      <c r="BG247" s="366"/>
      <c r="BH247" s="366"/>
      <c r="BI247" s="366"/>
      <c r="BJ247" s="366"/>
      <c r="BK247" s="366"/>
      <c r="BL247" s="366"/>
      <c r="BM247" s="366"/>
      <c r="BN247" s="366"/>
      <c r="BO247" s="366"/>
      <c r="BP247" s="366"/>
      <c r="BQ247" s="366"/>
      <c r="BR247" s="366"/>
      <c r="BS247" s="366"/>
      <c r="BT247" s="366"/>
      <c r="BU247" s="366"/>
      <c r="BV247" s="366"/>
      <c r="BW247" s="366"/>
      <c r="BX247" s="366"/>
      <c r="BY247" s="367"/>
      <c r="BZ247" s="367"/>
      <c r="CA247" s="367"/>
      <c r="CB247" s="367"/>
    </row>
    <row r="248" spans="1:80" ht="14.25" x14ac:dyDescent="0.2">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c r="AI248" s="366"/>
      <c r="AJ248" s="366"/>
      <c r="AK248" s="366"/>
      <c r="AL248" s="366"/>
      <c r="AM248" s="366"/>
      <c r="AN248" s="366"/>
      <c r="AO248" s="366"/>
      <c r="AP248" s="366"/>
      <c r="AQ248" s="366"/>
      <c r="AR248" s="366"/>
      <c r="AS248" s="366"/>
      <c r="AT248" s="366"/>
      <c r="AU248" s="366"/>
      <c r="AV248" s="366"/>
      <c r="AW248" s="366"/>
      <c r="AX248" s="366"/>
      <c r="AY248" s="366"/>
      <c r="AZ248" s="366"/>
      <c r="BA248" s="366"/>
      <c r="BB248" s="366"/>
      <c r="BC248" s="366"/>
      <c r="BD248" s="366"/>
      <c r="BE248" s="366"/>
      <c r="BF248" s="366"/>
      <c r="BG248" s="366"/>
      <c r="BH248" s="366"/>
      <c r="BI248" s="366"/>
      <c r="BJ248" s="366"/>
      <c r="BK248" s="366"/>
      <c r="BL248" s="366"/>
      <c r="BM248" s="366"/>
      <c r="BN248" s="366"/>
      <c r="BO248" s="366"/>
      <c r="BP248" s="366"/>
      <c r="BQ248" s="366"/>
      <c r="BR248" s="366"/>
      <c r="BS248" s="366"/>
      <c r="BT248" s="366"/>
      <c r="BU248" s="366"/>
      <c r="BV248" s="366"/>
      <c r="BW248" s="366"/>
      <c r="BX248" s="366"/>
      <c r="BY248" s="367"/>
      <c r="BZ248" s="367"/>
      <c r="CA248" s="367"/>
      <c r="CB248" s="367"/>
    </row>
    <row r="249" spans="1:80" ht="14.25" x14ac:dyDescent="0.2">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c r="AE249" s="366"/>
      <c r="AF249" s="366"/>
      <c r="AG249" s="366"/>
      <c r="AH249" s="366"/>
      <c r="AI249" s="366"/>
      <c r="AJ249" s="366"/>
      <c r="AK249" s="366"/>
      <c r="AL249" s="366"/>
      <c r="AM249" s="366"/>
      <c r="AN249" s="366"/>
      <c r="AO249" s="366"/>
      <c r="AP249" s="366"/>
      <c r="AQ249" s="366"/>
      <c r="AR249" s="366"/>
      <c r="AS249" s="366"/>
      <c r="AT249" s="366"/>
      <c r="AU249" s="366"/>
      <c r="AV249" s="366"/>
      <c r="AW249" s="366"/>
      <c r="AX249" s="366"/>
      <c r="AY249" s="366"/>
      <c r="AZ249" s="366"/>
      <c r="BA249" s="366"/>
      <c r="BB249" s="366"/>
      <c r="BC249" s="366"/>
      <c r="BD249" s="366"/>
      <c r="BE249" s="366"/>
      <c r="BF249" s="366"/>
      <c r="BG249" s="366"/>
      <c r="BH249" s="366"/>
      <c r="BI249" s="366"/>
      <c r="BJ249" s="366"/>
      <c r="BK249" s="366"/>
      <c r="BL249" s="366"/>
      <c r="BM249" s="366"/>
      <c r="BN249" s="366"/>
      <c r="BO249" s="366"/>
      <c r="BP249" s="366"/>
      <c r="BQ249" s="366"/>
      <c r="BR249" s="366"/>
      <c r="BS249" s="366"/>
      <c r="BT249" s="366"/>
      <c r="BU249" s="366"/>
      <c r="BV249" s="366"/>
      <c r="BW249" s="366"/>
      <c r="BX249" s="366"/>
      <c r="BY249" s="367"/>
      <c r="BZ249" s="367"/>
      <c r="CA249" s="367"/>
      <c r="CB249" s="367"/>
    </row>
    <row r="250" spans="1:80" ht="14.25" x14ac:dyDescent="0.2">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c r="AH250" s="366"/>
      <c r="AI250" s="366"/>
      <c r="AJ250" s="366"/>
      <c r="AK250" s="366"/>
      <c r="AL250" s="366"/>
      <c r="AM250" s="366"/>
      <c r="AN250" s="366"/>
      <c r="AO250" s="366"/>
      <c r="AP250" s="366"/>
      <c r="AQ250" s="366"/>
      <c r="AR250" s="366"/>
      <c r="AS250" s="366"/>
      <c r="AT250" s="366"/>
      <c r="AU250" s="366"/>
      <c r="AV250" s="366"/>
      <c r="AW250" s="366"/>
      <c r="AX250" s="366"/>
      <c r="AY250" s="366"/>
      <c r="AZ250" s="366"/>
      <c r="BA250" s="366"/>
      <c r="BB250" s="366"/>
      <c r="BC250" s="366"/>
      <c r="BD250" s="366"/>
      <c r="BE250" s="366"/>
      <c r="BF250" s="366"/>
      <c r="BG250" s="366"/>
      <c r="BH250" s="366"/>
      <c r="BI250" s="366"/>
      <c r="BJ250" s="366"/>
      <c r="BK250" s="366"/>
      <c r="BL250" s="366"/>
      <c r="BM250" s="366"/>
      <c r="BN250" s="366"/>
      <c r="BO250" s="366"/>
      <c r="BP250" s="366"/>
      <c r="BQ250" s="366"/>
      <c r="BR250" s="366"/>
      <c r="BS250" s="366"/>
      <c r="BT250" s="366"/>
      <c r="BU250" s="366"/>
      <c r="BV250" s="366"/>
      <c r="BW250" s="366"/>
      <c r="BX250" s="366"/>
      <c r="BY250" s="367"/>
      <c r="BZ250" s="367"/>
      <c r="CA250" s="367"/>
      <c r="CB250" s="367"/>
    </row>
    <row r="251" spans="1:80" ht="14.25" x14ac:dyDescent="0.2">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c r="AH251" s="366"/>
      <c r="AI251" s="366"/>
      <c r="AJ251" s="366"/>
      <c r="AK251" s="366"/>
      <c r="AL251" s="366"/>
      <c r="AM251" s="366"/>
      <c r="AN251" s="366"/>
      <c r="AO251" s="366"/>
      <c r="AP251" s="366"/>
      <c r="AQ251" s="366"/>
      <c r="AR251" s="366"/>
      <c r="AS251" s="366"/>
      <c r="AT251" s="366"/>
      <c r="AU251" s="366"/>
      <c r="AV251" s="366"/>
      <c r="AW251" s="366"/>
      <c r="AX251" s="366"/>
      <c r="AY251" s="366"/>
      <c r="AZ251" s="366"/>
      <c r="BA251" s="366"/>
      <c r="BB251" s="366"/>
      <c r="BC251" s="366"/>
      <c r="BD251" s="366"/>
      <c r="BE251" s="366"/>
      <c r="BF251" s="366"/>
      <c r="BG251" s="366"/>
      <c r="BH251" s="366"/>
      <c r="BI251" s="366"/>
      <c r="BJ251" s="366"/>
      <c r="BK251" s="366"/>
      <c r="BL251" s="366"/>
      <c r="BM251" s="366"/>
      <c r="BN251" s="366"/>
      <c r="BO251" s="366"/>
      <c r="BP251" s="366"/>
      <c r="BQ251" s="366"/>
      <c r="BR251" s="366"/>
      <c r="BS251" s="366"/>
      <c r="BT251" s="366"/>
      <c r="BU251" s="366"/>
      <c r="BV251" s="366"/>
      <c r="BW251" s="366"/>
      <c r="BX251" s="366"/>
      <c r="BY251" s="367"/>
      <c r="BZ251" s="367"/>
      <c r="CA251" s="367"/>
      <c r="CB251" s="367"/>
    </row>
    <row r="252" spans="1:80" ht="14.25" x14ac:dyDescent="0.2">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c r="AE252" s="366"/>
      <c r="AF252" s="366"/>
      <c r="AG252" s="366"/>
      <c r="AH252" s="366"/>
      <c r="AI252" s="366"/>
      <c r="AJ252" s="366"/>
      <c r="AK252" s="366"/>
      <c r="AL252" s="366"/>
      <c r="AM252" s="366"/>
      <c r="AN252" s="366"/>
      <c r="AO252" s="366"/>
      <c r="AP252" s="366"/>
      <c r="AQ252" s="366"/>
      <c r="AR252" s="366"/>
      <c r="AS252" s="366"/>
      <c r="AT252" s="366"/>
      <c r="AU252" s="366"/>
      <c r="AV252" s="366"/>
      <c r="AW252" s="366"/>
      <c r="AX252" s="366"/>
      <c r="AY252" s="366"/>
      <c r="AZ252" s="366"/>
      <c r="BA252" s="366"/>
      <c r="BB252" s="366"/>
      <c r="BC252" s="366"/>
      <c r="BD252" s="366"/>
      <c r="BE252" s="366"/>
      <c r="BF252" s="366"/>
      <c r="BG252" s="366"/>
      <c r="BH252" s="366"/>
      <c r="BI252" s="366"/>
      <c r="BJ252" s="366"/>
      <c r="BK252" s="366"/>
      <c r="BL252" s="366"/>
      <c r="BM252" s="366"/>
      <c r="BN252" s="366"/>
      <c r="BO252" s="366"/>
      <c r="BP252" s="366"/>
      <c r="BQ252" s="366"/>
      <c r="BR252" s="366"/>
      <c r="BS252" s="366"/>
      <c r="BT252" s="366"/>
      <c r="BU252" s="366"/>
      <c r="BV252" s="366"/>
      <c r="BW252" s="366"/>
      <c r="BX252" s="366"/>
      <c r="BY252" s="367"/>
      <c r="BZ252" s="367"/>
      <c r="CA252" s="367"/>
      <c r="CB252" s="367"/>
    </row>
    <row r="253" spans="1:80" ht="14.25" x14ac:dyDescent="0.2">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c r="AH253" s="366"/>
      <c r="AI253" s="366"/>
      <c r="AJ253" s="366"/>
      <c r="AK253" s="366"/>
      <c r="AL253" s="366"/>
      <c r="AM253" s="366"/>
      <c r="AN253" s="366"/>
      <c r="AO253" s="366"/>
      <c r="AP253" s="366"/>
      <c r="AQ253" s="366"/>
      <c r="AR253" s="366"/>
      <c r="AS253" s="366"/>
      <c r="AT253" s="366"/>
      <c r="AU253" s="366"/>
      <c r="AV253" s="366"/>
      <c r="AW253" s="366"/>
      <c r="AX253" s="366"/>
      <c r="AY253" s="366"/>
      <c r="AZ253" s="366"/>
      <c r="BA253" s="366"/>
      <c r="BB253" s="366"/>
      <c r="BC253" s="366"/>
      <c r="BD253" s="366"/>
      <c r="BE253" s="366"/>
      <c r="BF253" s="366"/>
      <c r="BG253" s="366"/>
      <c r="BH253" s="366"/>
      <c r="BI253" s="366"/>
      <c r="BJ253" s="366"/>
      <c r="BK253" s="366"/>
      <c r="BL253" s="366"/>
      <c r="BM253" s="366"/>
      <c r="BN253" s="366"/>
      <c r="BO253" s="366"/>
      <c r="BP253" s="366"/>
      <c r="BQ253" s="366"/>
      <c r="BR253" s="366"/>
      <c r="BS253" s="366"/>
      <c r="BT253" s="366"/>
      <c r="BU253" s="366"/>
      <c r="BV253" s="366"/>
      <c r="BW253" s="366"/>
      <c r="BX253" s="366"/>
      <c r="BY253" s="367"/>
      <c r="BZ253" s="367"/>
      <c r="CA253" s="367"/>
      <c r="CB253" s="367"/>
    </row>
    <row r="254" spans="1:80" ht="14.25" x14ac:dyDescent="0.2">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c r="AE254" s="366"/>
      <c r="AF254" s="366"/>
      <c r="AG254" s="366"/>
      <c r="AH254" s="366"/>
      <c r="AI254" s="366"/>
      <c r="AJ254" s="366"/>
      <c r="AK254" s="366"/>
      <c r="AL254" s="366"/>
      <c r="AM254" s="366"/>
      <c r="AN254" s="366"/>
      <c r="AO254" s="366"/>
      <c r="AP254" s="366"/>
      <c r="AQ254" s="366"/>
      <c r="AR254" s="366"/>
      <c r="AS254" s="366"/>
      <c r="AT254" s="366"/>
      <c r="AU254" s="366"/>
      <c r="AV254" s="366"/>
      <c r="AW254" s="366"/>
      <c r="AX254" s="366"/>
      <c r="AY254" s="366"/>
      <c r="AZ254" s="366"/>
      <c r="BA254" s="366"/>
      <c r="BB254" s="366"/>
      <c r="BC254" s="366"/>
      <c r="BD254" s="366"/>
      <c r="BE254" s="366"/>
      <c r="BF254" s="366"/>
      <c r="BG254" s="366"/>
      <c r="BH254" s="366"/>
      <c r="BI254" s="366"/>
      <c r="BJ254" s="366"/>
      <c r="BK254" s="366"/>
      <c r="BL254" s="366"/>
      <c r="BM254" s="366"/>
      <c r="BN254" s="366"/>
      <c r="BO254" s="366"/>
      <c r="BP254" s="366"/>
      <c r="BQ254" s="366"/>
      <c r="BR254" s="366"/>
      <c r="BS254" s="366"/>
      <c r="BT254" s="366"/>
      <c r="BU254" s="366"/>
      <c r="BV254" s="366"/>
      <c r="BW254" s="366"/>
      <c r="BX254" s="366"/>
      <c r="BY254" s="367"/>
      <c r="BZ254" s="367"/>
      <c r="CA254" s="367"/>
      <c r="CB254" s="367"/>
    </row>
    <row r="255" spans="1:80" ht="14.25" x14ac:dyDescent="0.2">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c r="AE255" s="366"/>
      <c r="AF255" s="366"/>
      <c r="AG255" s="366"/>
      <c r="AH255" s="366"/>
      <c r="AI255" s="366"/>
      <c r="AJ255" s="366"/>
      <c r="AK255" s="366"/>
      <c r="AL255" s="366"/>
      <c r="AM255" s="366"/>
      <c r="AN255" s="366"/>
      <c r="AO255" s="366"/>
      <c r="AP255" s="366"/>
      <c r="AQ255" s="366"/>
      <c r="AR255" s="366"/>
      <c r="AS255" s="366"/>
      <c r="AT255" s="366"/>
      <c r="AU255" s="366"/>
      <c r="AV255" s="366"/>
      <c r="AW255" s="366"/>
      <c r="AX255" s="366"/>
      <c r="AY255" s="366"/>
      <c r="AZ255" s="366"/>
      <c r="BA255" s="366"/>
      <c r="BB255" s="366"/>
      <c r="BC255" s="366"/>
      <c r="BD255" s="366"/>
      <c r="BE255" s="366"/>
      <c r="BF255" s="366"/>
      <c r="BG255" s="366"/>
      <c r="BH255" s="366"/>
      <c r="BI255" s="366"/>
      <c r="BJ255" s="366"/>
      <c r="BK255" s="366"/>
      <c r="BL255" s="366"/>
      <c r="BM255" s="366"/>
      <c r="BN255" s="366"/>
      <c r="BO255" s="366"/>
      <c r="BP255" s="366"/>
      <c r="BQ255" s="366"/>
      <c r="BR255" s="366"/>
      <c r="BS255" s="366"/>
      <c r="BT255" s="366"/>
      <c r="BU255" s="366"/>
      <c r="BV255" s="366"/>
      <c r="BW255" s="366"/>
      <c r="BX255" s="366"/>
      <c r="BY255" s="367"/>
      <c r="BZ255" s="367"/>
      <c r="CA255" s="367"/>
      <c r="CB255" s="367"/>
    </row>
    <row r="256" spans="1:80" ht="14.25" x14ac:dyDescent="0.2">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c r="AE256" s="366"/>
      <c r="AF256" s="366"/>
      <c r="AG256" s="366"/>
      <c r="AH256" s="366"/>
      <c r="AI256" s="366"/>
      <c r="AJ256" s="366"/>
      <c r="AK256" s="366"/>
      <c r="AL256" s="366"/>
      <c r="AM256" s="366"/>
      <c r="AN256" s="366"/>
      <c r="AO256" s="366"/>
      <c r="AP256" s="366"/>
      <c r="AQ256" s="366"/>
      <c r="AR256" s="366"/>
      <c r="AS256" s="366"/>
      <c r="AT256" s="366"/>
      <c r="AU256" s="366"/>
      <c r="AV256" s="366"/>
      <c r="AW256" s="366"/>
      <c r="AX256" s="366"/>
      <c r="AY256" s="366"/>
      <c r="AZ256" s="366"/>
      <c r="BA256" s="366"/>
      <c r="BB256" s="366"/>
      <c r="BC256" s="366"/>
      <c r="BD256" s="366"/>
      <c r="BE256" s="366"/>
      <c r="BF256" s="366"/>
      <c r="BG256" s="366"/>
      <c r="BH256" s="366"/>
      <c r="BI256" s="366"/>
      <c r="BJ256" s="366"/>
      <c r="BK256" s="366"/>
      <c r="BL256" s="366"/>
      <c r="BM256" s="366"/>
      <c r="BN256" s="366"/>
      <c r="BO256" s="366"/>
      <c r="BP256" s="366"/>
      <c r="BQ256" s="366"/>
      <c r="BR256" s="366"/>
      <c r="BS256" s="366"/>
      <c r="BT256" s="366"/>
      <c r="BU256" s="366"/>
      <c r="BV256" s="366"/>
      <c r="BW256" s="366"/>
      <c r="BX256" s="366"/>
      <c r="BY256" s="367"/>
      <c r="BZ256" s="367"/>
      <c r="CA256" s="367"/>
      <c r="CB256" s="367"/>
    </row>
    <row r="257" spans="1:80" ht="14.25" x14ac:dyDescent="0.2">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c r="AH257" s="366"/>
      <c r="AI257" s="366"/>
      <c r="AJ257" s="366"/>
      <c r="AK257" s="366"/>
      <c r="AL257" s="366"/>
      <c r="AM257" s="366"/>
      <c r="AN257" s="366"/>
      <c r="AO257" s="366"/>
      <c r="AP257" s="366"/>
      <c r="AQ257" s="366"/>
      <c r="AR257" s="366"/>
      <c r="AS257" s="366"/>
      <c r="AT257" s="366"/>
      <c r="AU257" s="366"/>
      <c r="AV257" s="366"/>
      <c r="AW257" s="366"/>
      <c r="AX257" s="366"/>
      <c r="AY257" s="366"/>
      <c r="AZ257" s="366"/>
      <c r="BA257" s="366"/>
      <c r="BB257" s="366"/>
      <c r="BC257" s="366"/>
      <c r="BD257" s="366"/>
      <c r="BE257" s="366"/>
      <c r="BF257" s="366"/>
      <c r="BG257" s="366"/>
      <c r="BH257" s="366"/>
      <c r="BI257" s="366"/>
      <c r="BJ257" s="366"/>
      <c r="BK257" s="366"/>
      <c r="BL257" s="366"/>
      <c r="BM257" s="366"/>
      <c r="BN257" s="366"/>
      <c r="BO257" s="366"/>
      <c r="BP257" s="366"/>
      <c r="BQ257" s="366"/>
      <c r="BR257" s="366"/>
      <c r="BS257" s="366"/>
      <c r="BT257" s="366"/>
      <c r="BU257" s="366"/>
      <c r="BV257" s="366"/>
      <c r="BW257" s="366"/>
      <c r="BX257" s="366"/>
      <c r="BY257" s="367"/>
      <c r="BZ257" s="367"/>
      <c r="CA257" s="367"/>
      <c r="CB257" s="367"/>
    </row>
    <row r="258" spans="1:80" ht="14.25" x14ac:dyDescent="0.2">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c r="AE258" s="366"/>
      <c r="AF258" s="366"/>
      <c r="AG258" s="366"/>
      <c r="AH258" s="366"/>
      <c r="AI258" s="366"/>
      <c r="AJ258" s="366"/>
      <c r="AK258" s="366"/>
      <c r="AL258" s="366"/>
      <c r="AM258" s="366"/>
      <c r="AN258" s="366"/>
      <c r="AO258" s="366"/>
      <c r="AP258" s="366"/>
      <c r="AQ258" s="366"/>
      <c r="AR258" s="366"/>
      <c r="AS258" s="366"/>
      <c r="AT258" s="366"/>
      <c r="AU258" s="366"/>
      <c r="AV258" s="366"/>
      <c r="AW258" s="366"/>
      <c r="AX258" s="366"/>
      <c r="AY258" s="366"/>
      <c r="AZ258" s="366"/>
      <c r="BA258" s="366"/>
      <c r="BB258" s="366"/>
      <c r="BC258" s="366"/>
      <c r="BD258" s="366"/>
      <c r="BE258" s="366"/>
      <c r="BF258" s="366"/>
      <c r="BG258" s="366"/>
      <c r="BH258" s="366"/>
      <c r="BI258" s="366"/>
      <c r="BJ258" s="366"/>
      <c r="BK258" s="366"/>
      <c r="BL258" s="366"/>
      <c r="BM258" s="366"/>
      <c r="BN258" s="366"/>
      <c r="BO258" s="366"/>
      <c r="BP258" s="366"/>
      <c r="BQ258" s="366"/>
      <c r="BR258" s="366"/>
      <c r="BS258" s="366"/>
      <c r="BT258" s="366"/>
      <c r="BU258" s="366"/>
      <c r="BV258" s="366"/>
      <c r="BW258" s="366"/>
      <c r="BX258" s="366"/>
      <c r="BY258" s="367"/>
      <c r="BZ258" s="367"/>
      <c r="CA258" s="367"/>
      <c r="CB258" s="367"/>
    </row>
    <row r="259" spans="1:80" ht="14.25" x14ac:dyDescent="0.2">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c r="AE259" s="366"/>
      <c r="AF259" s="366"/>
      <c r="AG259" s="366"/>
      <c r="AH259" s="366"/>
      <c r="AI259" s="366"/>
      <c r="AJ259" s="366"/>
      <c r="AK259" s="366"/>
      <c r="AL259" s="366"/>
      <c r="AM259" s="366"/>
      <c r="AN259" s="366"/>
      <c r="AO259" s="366"/>
      <c r="AP259" s="366"/>
      <c r="AQ259" s="366"/>
      <c r="AR259" s="366"/>
      <c r="AS259" s="366"/>
      <c r="AT259" s="366"/>
      <c r="AU259" s="366"/>
      <c r="AV259" s="366"/>
      <c r="AW259" s="366"/>
      <c r="AX259" s="366"/>
      <c r="AY259" s="366"/>
      <c r="AZ259" s="366"/>
      <c r="BA259" s="366"/>
      <c r="BB259" s="366"/>
      <c r="BC259" s="366"/>
      <c r="BD259" s="366"/>
      <c r="BE259" s="366"/>
      <c r="BF259" s="366"/>
      <c r="BG259" s="366"/>
      <c r="BH259" s="366"/>
      <c r="BI259" s="366"/>
      <c r="BJ259" s="366"/>
      <c r="BK259" s="366"/>
      <c r="BL259" s="366"/>
      <c r="BM259" s="366"/>
      <c r="BN259" s="366"/>
      <c r="BO259" s="366"/>
      <c r="BP259" s="366"/>
      <c r="BQ259" s="366"/>
      <c r="BR259" s="366"/>
      <c r="BS259" s="366"/>
      <c r="BT259" s="366"/>
      <c r="BU259" s="366"/>
      <c r="BV259" s="366"/>
      <c r="BW259" s="366"/>
      <c r="BX259" s="366"/>
      <c r="BY259" s="367"/>
      <c r="BZ259" s="367"/>
      <c r="CA259" s="367"/>
      <c r="CB259" s="367"/>
    </row>
    <row r="260" spans="1:80" ht="14.25" x14ac:dyDescent="0.2">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c r="AI260" s="366"/>
      <c r="AJ260" s="366"/>
      <c r="AK260" s="366"/>
      <c r="AL260" s="366"/>
      <c r="AM260" s="366"/>
      <c r="AN260" s="366"/>
      <c r="AO260" s="366"/>
      <c r="AP260" s="366"/>
      <c r="AQ260" s="366"/>
      <c r="AR260" s="366"/>
      <c r="AS260" s="366"/>
      <c r="AT260" s="366"/>
      <c r="AU260" s="366"/>
      <c r="AV260" s="366"/>
      <c r="AW260" s="366"/>
      <c r="AX260" s="366"/>
      <c r="AY260" s="366"/>
      <c r="AZ260" s="366"/>
      <c r="BA260" s="366"/>
      <c r="BB260" s="366"/>
      <c r="BC260" s="366"/>
      <c r="BD260" s="366"/>
      <c r="BE260" s="366"/>
      <c r="BF260" s="366"/>
      <c r="BG260" s="366"/>
      <c r="BH260" s="366"/>
      <c r="BI260" s="366"/>
      <c r="BJ260" s="366"/>
      <c r="BK260" s="366"/>
      <c r="BL260" s="366"/>
      <c r="BM260" s="366"/>
      <c r="BN260" s="366"/>
      <c r="BO260" s="366"/>
      <c r="BP260" s="366"/>
      <c r="BQ260" s="366"/>
      <c r="BR260" s="366"/>
      <c r="BS260" s="366"/>
      <c r="BT260" s="366"/>
      <c r="BU260" s="366"/>
      <c r="BV260" s="366"/>
      <c r="BW260" s="366"/>
      <c r="BX260" s="366"/>
      <c r="BY260" s="367"/>
      <c r="BZ260" s="367"/>
      <c r="CA260" s="367"/>
      <c r="CB260" s="367"/>
    </row>
    <row r="261" spans="1:80" ht="14.25" x14ac:dyDescent="0.2">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c r="AE261" s="366"/>
      <c r="AF261" s="366"/>
      <c r="AG261" s="366"/>
      <c r="AH261" s="366"/>
      <c r="AI261" s="366"/>
      <c r="AJ261" s="366"/>
      <c r="AK261" s="366"/>
      <c r="AL261" s="366"/>
      <c r="AM261" s="366"/>
      <c r="AN261" s="366"/>
      <c r="AO261" s="366"/>
      <c r="AP261" s="366"/>
      <c r="AQ261" s="366"/>
      <c r="AR261" s="366"/>
      <c r="AS261" s="366"/>
      <c r="AT261" s="366"/>
      <c r="AU261" s="366"/>
      <c r="AV261" s="366"/>
      <c r="AW261" s="366"/>
      <c r="AX261" s="366"/>
      <c r="AY261" s="366"/>
      <c r="AZ261" s="366"/>
      <c r="BA261" s="366"/>
      <c r="BB261" s="366"/>
      <c r="BC261" s="366"/>
      <c r="BD261" s="366"/>
      <c r="BE261" s="366"/>
      <c r="BF261" s="366"/>
      <c r="BG261" s="366"/>
      <c r="BH261" s="366"/>
      <c r="BI261" s="366"/>
      <c r="BJ261" s="366"/>
      <c r="BK261" s="366"/>
      <c r="BL261" s="366"/>
      <c r="BM261" s="366"/>
      <c r="BN261" s="366"/>
      <c r="BO261" s="366"/>
      <c r="BP261" s="366"/>
      <c r="BQ261" s="366"/>
      <c r="BR261" s="366"/>
      <c r="BS261" s="366"/>
      <c r="BT261" s="366"/>
      <c r="BU261" s="366"/>
      <c r="BV261" s="366"/>
      <c r="BW261" s="366"/>
      <c r="BX261" s="366"/>
      <c r="BY261" s="367"/>
      <c r="BZ261" s="367"/>
      <c r="CA261" s="367"/>
      <c r="CB261" s="367"/>
    </row>
    <row r="262" spans="1:80" ht="14.25" x14ac:dyDescent="0.2">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c r="AE262" s="366"/>
      <c r="AF262" s="366"/>
      <c r="AG262" s="366"/>
      <c r="AH262" s="366"/>
      <c r="AI262" s="366"/>
      <c r="AJ262" s="366"/>
      <c r="AK262" s="366"/>
      <c r="AL262" s="366"/>
      <c r="AM262" s="366"/>
      <c r="AN262" s="366"/>
      <c r="AO262" s="366"/>
      <c r="AP262" s="366"/>
      <c r="AQ262" s="366"/>
      <c r="AR262" s="366"/>
      <c r="AS262" s="366"/>
      <c r="AT262" s="366"/>
      <c r="AU262" s="366"/>
      <c r="AV262" s="366"/>
      <c r="AW262" s="366"/>
      <c r="AX262" s="366"/>
      <c r="AY262" s="366"/>
      <c r="AZ262" s="366"/>
      <c r="BA262" s="366"/>
      <c r="BB262" s="366"/>
      <c r="BC262" s="366"/>
      <c r="BD262" s="366"/>
      <c r="BE262" s="366"/>
      <c r="BF262" s="366"/>
      <c r="BG262" s="366"/>
      <c r="BH262" s="366"/>
      <c r="BI262" s="366"/>
      <c r="BJ262" s="366"/>
      <c r="BK262" s="366"/>
      <c r="BL262" s="366"/>
      <c r="BM262" s="366"/>
      <c r="BN262" s="366"/>
      <c r="BO262" s="366"/>
      <c r="BP262" s="366"/>
      <c r="BQ262" s="366"/>
      <c r="BR262" s="366"/>
      <c r="BS262" s="366"/>
      <c r="BT262" s="366"/>
      <c r="BU262" s="366"/>
      <c r="BV262" s="366"/>
      <c r="BW262" s="366"/>
      <c r="BX262" s="366"/>
      <c r="BY262" s="367"/>
      <c r="BZ262" s="367"/>
      <c r="CA262" s="367"/>
      <c r="CB262" s="367"/>
    </row>
    <row r="263" spans="1:80" ht="14.25" x14ac:dyDescent="0.2">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c r="AE263" s="366"/>
      <c r="AF263" s="366"/>
      <c r="AG263" s="366"/>
      <c r="AH263" s="366"/>
      <c r="AI263" s="366"/>
      <c r="AJ263" s="366"/>
      <c r="AK263" s="366"/>
      <c r="AL263" s="366"/>
      <c r="AM263" s="366"/>
      <c r="AN263" s="366"/>
      <c r="AO263" s="366"/>
      <c r="AP263" s="366"/>
      <c r="AQ263" s="366"/>
      <c r="AR263" s="366"/>
      <c r="AS263" s="366"/>
      <c r="AT263" s="366"/>
      <c r="AU263" s="366"/>
      <c r="AV263" s="366"/>
      <c r="AW263" s="366"/>
      <c r="AX263" s="366"/>
      <c r="AY263" s="366"/>
      <c r="AZ263" s="366"/>
      <c r="BA263" s="366"/>
      <c r="BB263" s="366"/>
      <c r="BC263" s="366"/>
      <c r="BD263" s="366"/>
      <c r="BE263" s="366"/>
      <c r="BF263" s="366"/>
      <c r="BG263" s="366"/>
      <c r="BH263" s="366"/>
      <c r="BI263" s="366"/>
      <c r="BJ263" s="366"/>
      <c r="BK263" s="366"/>
      <c r="BL263" s="366"/>
      <c r="BM263" s="366"/>
      <c r="BN263" s="366"/>
      <c r="BO263" s="366"/>
      <c r="BP263" s="366"/>
      <c r="BQ263" s="366"/>
      <c r="BR263" s="366"/>
      <c r="BS263" s="366"/>
      <c r="BT263" s="366"/>
      <c r="BU263" s="366"/>
      <c r="BV263" s="366"/>
      <c r="BW263" s="366"/>
      <c r="BX263" s="366"/>
      <c r="BY263" s="367"/>
      <c r="BZ263" s="367"/>
      <c r="CA263" s="367"/>
      <c r="CB263" s="367"/>
    </row>
    <row r="264" spans="1:80" ht="14.25" x14ac:dyDescent="0.2">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c r="AE264" s="366"/>
      <c r="AF264" s="366"/>
      <c r="AG264" s="366"/>
      <c r="AH264" s="366"/>
      <c r="AI264" s="366"/>
      <c r="AJ264" s="366"/>
      <c r="AK264" s="366"/>
      <c r="AL264" s="366"/>
      <c r="AM264" s="366"/>
      <c r="AN264" s="366"/>
      <c r="AO264" s="366"/>
      <c r="AP264" s="366"/>
      <c r="AQ264" s="366"/>
      <c r="AR264" s="366"/>
      <c r="AS264" s="366"/>
      <c r="AT264" s="366"/>
      <c r="AU264" s="366"/>
      <c r="AV264" s="366"/>
      <c r="AW264" s="366"/>
      <c r="AX264" s="366"/>
      <c r="AY264" s="366"/>
      <c r="AZ264" s="366"/>
      <c r="BA264" s="366"/>
      <c r="BB264" s="366"/>
      <c r="BC264" s="366"/>
      <c r="BD264" s="366"/>
      <c r="BE264" s="366"/>
      <c r="BF264" s="366"/>
      <c r="BG264" s="366"/>
      <c r="BH264" s="366"/>
      <c r="BI264" s="366"/>
      <c r="BJ264" s="366"/>
      <c r="BK264" s="366"/>
      <c r="BL264" s="366"/>
      <c r="BM264" s="366"/>
      <c r="BN264" s="366"/>
      <c r="BO264" s="366"/>
      <c r="BP264" s="366"/>
      <c r="BQ264" s="366"/>
      <c r="BR264" s="366"/>
      <c r="BS264" s="366"/>
      <c r="BT264" s="366"/>
      <c r="BU264" s="366"/>
      <c r="BV264" s="366"/>
      <c r="BW264" s="366"/>
      <c r="BX264" s="366"/>
      <c r="BY264" s="367"/>
      <c r="BZ264" s="367"/>
      <c r="CA264" s="367"/>
      <c r="CB264" s="367"/>
    </row>
    <row r="265" spans="1:80" ht="14.25" x14ac:dyDescent="0.2">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c r="AE265" s="366"/>
      <c r="AF265" s="366"/>
      <c r="AG265" s="366"/>
      <c r="AH265" s="366"/>
      <c r="AI265" s="366"/>
      <c r="AJ265" s="366"/>
      <c r="AK265" s="366"/>
      <c r="AL265" s="366"/>
      <c r="AM265" s="366"/>
      <c r="AN265" s="366"/>
      <c r="AO265" s="366"/>
      <c r="AP265" s="366"/>
      <c r="AQ265" s="366"/>
      <c r="AR265" s="366"/>
      <c r="AS265" s="366"/>
      <c r="AT265" s="366"/>
      <c r="AU265" s="366"/>
      <c r="AV265" s="366"/>
      <c r="AW265" s="366"/>
      <c r="AX265" s="366"/>
      <c r="AY265" s="366"/>
      <c r="AZ265" s="366"/>
      <c r="BA265" s="366"/>
      <c r="BB265" s="366"/>
      <c r="BC265" s="366"/>
      <c r="BD265" s="366"/>
      <c r="BE265" s="366"/>
      <c r="BF265" s="366"/>
      <c r="BG265" s="366"/>
      <c r="BH265" s="366"/>
      <c r="BI265" s="366"/>
      <c r="BJ265" s="366"/>
      <c r="BK265" s="366"/>
      <c r="BL265" s="366"/>
      <c r="BM265" s="366"/>
      <c r="BN265" s="366"/>
      <c r="BO265" s="366"/>
      <c r="BP265" s="366"/>
      <c r="BQ265" s="366"/>
      <c r="BR265" s="366"/>
      <c r="BS265" s="366"/>
      <c r="BT265" s="366"/>
      <c r="BU265" s="366"/>
      <c r="BV265" s="366"/>
      <c r="BW265" s="366"/>
      <c r="BX265" s="366"/>
      <c r="BY265" s="367"/>
      <c r="BZ265" s="367"/>
      <c r="CA265" s="367"/>
      <c r="CB265" s="367"/>
    </row>
    <row r="266" spans="1:80" ht="14.25" x14ac:dyDescent="0.2">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c r="AE266" s="366"/>
      <c r="AF266" s="366"/>
      <c r="AG266" s="366"/>
      <c r="AH266" s="366"/>
      <c r="AI266" s="366"/>
      <c r="AJ266" s="366"/>
      <c r="AK266" s="366"/>
      <c r="AL266" s="366"/>
      <c r="AM266" s="366"/>
      <c r="AN266" s="366"/>
      <c r="AO266" s="366"/>
      <c r="AP266" s="366"/>
      <c r="AQ266" s="366"/>
      <c r="AR266" s="366"/>
      <c r="AS266" s="366"/>
      <c r="AT266" s="366"/>
      <c r="AU266" s="366"/>
      <c r="AV266" s="366"/>
      <c r="AW266" s="366"/>
      <c r="AX266" s="366"/>
      <c r="AY266" s="366"/>
      <c r="AZ266" s="366"/>
      <c r="BA266" s="366"/>
      <c r="BB266" s="366"/>
      <c r="BC266" s="366"/>
      <c r="BD266" s="366"/>
      <c r="BE266" s="366"/>
      <c r="BF266" s="366"/>
      <c r="BG266" s="366"/>
      <c r="BH266" s="366"/>
      <c r="BI266" s="366"/>
      <c r="BJ266" s="366"/>
      <c r="BK266" s="366"/>
      <c r="BL266" s="366"/>
      <c r="BM266" s="366"/>
      <c r="BN266" s="366"/>
      <c r="BO266" s="366"/>
      <c r="BP266" s="366"/>
      <c r="BQ266" s="366"/>
      <c r="BR266" s="366"/>
      <c r="BS266" s="366"/>
      <c r="BT266" s="366"/>
      <c r="BU266" s="366"/>
      <c r="BV266" s="366"/>
      <c r="BW266" s="366"/>
      <c r="BX266" s="366"/>
      <c r="BY266" s="367"/>
      <c r="BZ266" s="367"/>
      <c r="CA266" s="367"/>
      <c r="CB266" s="367"/>
    </row>
    <row r="267" spans="1:80" ht="14.25" x14ac:dyDescent="0.2">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c r="AE267" s="366"/>
      <c r="AF267" s="366"/>
      <c r="AG267" s="366"/>
      <c r="AH267" s="366"/>
      <c r="AI267" s="366"/>
      <c r="AJ267" s="366"/>
      <c r="AK267" s="366"/>
      <c r="AL267" s="366"/>
      <c r="AM267" s="366"/>
      <c r="AN267" s="366"/>
      <c r="AO267" s="366"/>
      <c r="AP267" s="366"/>
      <c r="AQ267" s="366"/>
      <c r="AR267" s="366"/>
      <c r="AS267" s="366"/>
      <c r="AT267" s="366"/>
      <c r="AU267" s="366"/>
      <c r="AV267" s="366"/>
      <c r="AW267" s="366"/>
      <c r="AX267" s="366"/>
      <c r="AY267" s="366"/>
      <c r="AZ267" s="366"/>
      <c r="BA267" s="366"/>
      <c r="BB267" s="366"/>
      <c r="BC267" s="366"/>
      <c r="BD267" s="366"/>
      <c r="BE267" s="366"/>
      <c r="BF267" s="366"/>
      <c r="BG267" s="366"/>
      <c r="BH267" s="366"/>
      <c r="BI267" s="366"/>
      <c r="BJ267" s="366"/>
      <c r="BK267" s="366"/>
      <c r="BL267" s="366"/>
      <c r="BM267" s="366"/>
      <c r="BN267" s="366"/>
      <c r="BO267" s="366"/>
      <c r="BP267" s="366"/>
      <c r="BQ267" s="366"/>
      <c r="BR267" s="366"/>
      <c r="BS267" s="366"/>
      <c r="BT267" s="366"/>
      <c r="BU267" s="366"/>
      <c r="BV267" s="366"/>
      <c r="BW267" s="366"/>
      <c r="BX267" s="366"/>
      <c r="BY267" s="367"/>
      <c r="BZ267" s="367"/>
      <c r="CA267" s="367"/>
      <c r="CB267" s="367"/>
    </row>
    <row r="268" spans="1:80" ht="14.25" x14ac:dyDescent="0.2">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c r="AH268" s="366"/>
      <c r="AI268" s="366"/>
      <c r="AJ268" s="366"/>
      <c r="AK268" s="366"/>
      <c r="AL268" s="366"/>
      <c r="AM268" s="366"/>
      <c r="AN268" s="366"/>
      <c r="AO268" s="366"/>
      <c r="AP268" s="366"/>
      <c r="AQ268" s="366"/>
      <c r="AR268" s="366"/>
      <c r="AS268" s="366"/>
      <c r="AT268" s="366"/>
      <c r="AU268" s="366"/>
      <c r="AV268" s="366"/>
      <c r="AW268" s="366"/>
      <c r="AX268" s="366"/>
      <c r="AY268" s="366"/>
      <c r="AZ268" s="366"/>
      <c r="BA268" s="366"/>
      <c r="BB268" s="366"/>
      <c r="BC268" s="366"/>
      <c r="BD268" s="366"/>
      <c r="BE268" s="366"/>
      <c r="BF268" s="366"/>
      <c r="BG268" s="366"/>
      <c r="BH268" s="366"/>
      <c r="BI268" s="366"/>
      <c r="BJ268" s="366"/>
      <c r="BK268" s="366"/>
      <c r="BL268" s="366"/>
      <c r="BM268" s="366"/>
      <c r="BN268" s="366"/>
      <c r="BO268" s="366"/>
      <c r="BP268" s="366"/>
      <c r="BQ268" s="366"/>
      <c r="BR268" s="366"/>
      <c r="BS268" s="366"/>
      <c r="BT268" s="366"/>
      <c r="BU268" s="366"/>
      <c r="BV268" s="366"/>
      <c r="BW268" s="366"/>
      <c r="BX268" s="366"/>
      <c r="BY268" s="367"/>
      <c r="BZ268" s="367"/>
      <c r="CA268" s="367"/>
      <c r="CB268" s="367"/>
    </row>
    <row r="269" spans="1:80" ht="14.25" x14ac:dyDescent="0.2">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c r="AE269" s="366"/>
      <c r="AF269" s="366"/>
      <c r="AG269" s="366"/>
      <c r="AH269" s="366"/>
      <c r="AI269" s="366"/>
      <c r="AJ269" s="366"/>
      <c r="AK269" s="366"/>
      <c r="AL269" s="366"/>
      <c r="AM269" s="366"/>
      <c r="AN269" s="366"/>
      <c r="AO269" s="366"/>
      <c r="AP269" s="366"/>
      <c r="AQ269" s="366"/>
      <c r="AR269" s="366"/>
      <c r="AS269" s="366"/>
      <c r="AT269" s="366"/>
      <c r="AU269" s="366"/>
      <c r="AV269" s="366"/>
      <c r="AW269" s="366"/>
      <c r="AX269" s="366"/>
      <c r="AY269" s="366"/>
      <c r="AZ269" s="366"/>
      <c r="BA269" s="366"/>
      <c r="BB269" s="366"/>
      <c r="BC269" s="366"/>
      <c r="BD269" s="366"/>
      <c r="BE269" s="366"/>
      <c r="BF269" s="366"/>
      <c r="BG269" s="366"/>
      <c r="BH269" s="366"/>
      <c r="BI269" s="366"/>
      <c r="BJ269" s="366"/>
      <c r="BK269" s="366"/>
      <c r="BL269" s="366"/>
      <c r="BM269" s="366"/>
      <c r="BN269" s="366"/>
      <c r="BO269" s="366"/>
      <c r="BP269" s="366"/>
      <c r="BQ269" s="366"/>
      <c r="BR269" s="366"/>
      <c r="BS269" s="366"/>
      <c r="BT269" s="366"/>
      <c r="BU269" s="366"/>
      <c r="BV269" s="366"/>
      <c r="BW269" s="366"/>
      <c r="BX269" s="366"/>
      <c r="BY269" s="367"/>
      <c r="BZ269" s="367"/>
      <c r="CA269" s="367"/>
      <c r="CB269" s="367"/>
    </row>
    <row r="270" spans="1:80" ht="14.25" x14ac:dyDescent="0.2">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c r="AE270" s="366"/>
      <c r="AF270" s="366"/>
      <c r="AG270" s="366"/>
      <c r="AH270" s="366"/>
      <c r="AI270" s="366"/>
      <c r="AJ270" s="366"/>
      <c r="AK270" s="366"/>
      <c r="AL270" s="366"/>
      <c r="AM270" s="366"/>
      <c r="AN270" s="366"/>
      <c r="AO270" s="366"/>
      <c r="AP270" s="366"/>
      <c r="AQ270" s="366"/>
      <c r="AR270" s="366"/>
      <c r="AS270" s="366"/>
      <c r="AT270" s="366"/>
      <c r="AU270" s="366"/>
      <c r="AV270" s="366"/>
      <c r="AW270" s="366"/>
      <c r="AX270" s="366"/>
      <c r="AY270" s="366"/>
      <c r="AZ270" s="366"/>
      <c r="BA270" s="366"/>
      <c r="BB270" s="366"/>
      <c r="BC270" s="366"/>
      <c r="BD270" s="366"/>
      <c r="BE270" s="366"/>
      <c r="BF270" s="366"/>
      <c r="BG270" s="366"/>
      <c r="BH270" s="366"/>
      <c r="BI270" s="366"/>
      <c r="BJ270" s="366"/>
      <c r="BK270" s="366"/>
      <c r="BL270" s="366"/>
      <c r="BM270" s="366"/>
      <c r="BN270" s="366"/>
      <c r="BO270" s="366"/>
      <c r="BP270" s="366"/>
      <c r="BQ270" s="366"/>
      <c r="BR270" s="366"/>
      <c r="BS270" s="366"/>
      <c r="BT270" s="366"/>
      <c r="BU270" s="366"/>
      <c r="BV270" s="366"/>
      <c r="BW270" s="366"/>
      <c r="BX270" s="366"/>
      <c r="BY270" s="367"/>
      <c r="BZ270" s="367"/>
      <c r="CA270" s="367"/>
      <c r="CB270" s="367"/>
    </row>
    <row r="271" spans="1:80" ht="14.25" x14ac:dyDescent="0.2">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c r="AI271" s="366"/>
      <c r="AJ271" s="366"/>
      <c r="AK271" s="366"/>
      <c r="AL271" s="366"/>
      <c r="AM271" s="366"/>
      <c r="AN271" s="366"/>
      <c r="AO271" s="366"/>
      <c r="AP271" s="366"/>
      <c r="AQ271" s="366"/>
      <c r="AR271" s="366"/>
      <c r="AS271" s="366"/>
      <c r="AT271" s="366"/>
      <c r="AU271" s="366"/>
      <c r="AV271" s="366"/>
      <c r="AW271" s="366"/>
      <c r="AX271" s="366"/>
      <c r="AY271" s="366"/>
      <c r="AZ271" s="366"/>
      <c r="BA271" s="366"/>
      <c r="BB271" s="366"/>
      <c r="BC271" s="366"/>
      <c r="BD271" s="366"/>
      <c r="BE271" s="366"/>
      <c r="BF271" s="366"/>
      <c r="BG271" s="366"/>
      <c r="BH271" s="366"/>
      <c r="BI271" s="366"/>
      <c r="BJ271" s="366"/>
      <c r="BK271" s="366"/>
      <c r="BL271" s="366"/>
      <c r="BM271" s="366"/>
      <c r="BN271" s="366"/>
      <c r="BO271" s="366"/>
      <c r="BP271" s="366"/>
      <c r="BQ271" s="366"/>
      <c r="BR271" s="366"/>
      <c r="BS271" s="366"/>
      <c r="BT271" s="366"/>
      <c r="BU271" s="366"/>
      <c r="BV271" s="366"/>
      <c r="BW271" s="366"/>
      <c r="BX271" s="366"/>
      <c r="BY271" s="367"/>
      <c r="BZ271" s="367"/>
      <c r="CA271" s="367"/>
      <c r="CB271" s="367"/>
    </row>
    <row r="272" spans="1:80" ht="14.25" x14ac:dyDescent="0.2">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c r="AE272" s="366"/>
      <c r="AF272" s="366"/>
      <c r="AG272" s="366"/>
      <c r="AH272" s="366"/>
      <c r="AI272" s="366"/>
      <c r="AJ272" s="366"/>
      <c r="AK272" s="366"/>
      <c r="AL272" s="366"/>
      <c r="AM272" s="366"/>
      <c r="AN272" s="366"/>
      <c r="AO272" s="366"/>
      <c r="AP272" s="366"/>
      <c r="AQ272" s="366"/>
      <c r="AR272" s="366"/>
      <c r="AS272" s="366"/>
      <c r="AT272" s="366"/>
      <c r="AU272" s="366"/>
      <c r="AV272" s="366"/>
      <c r="AW272" s="366"/>
      <c r="AX272" s="366"/>
      <c r="AY272" s="366"/>
      <c r="AZ272" s="366"/>
      <c r="BA272" s="366"/>
      <c r="BB272" s="366"/>
      <c r="BC272" s="366"/>
      <c r="BD272" s="366"/>
      <c r="BE272" s="366"/>
      <c r="BF272" s="366"/>
      <c r="BG272" s="366"/>
      <c r="BH272" s="366"/>
      <c r="BI272" s="366"/>
      <c r="BJ272" s="366"/>
      <c r="BK272" s="366"/>
      <c r="BL272" s="366"/>
      <c r="BM272" s="366"/>
      <c r="BN272" s="366"/>
      <c r="BO272" s="366"/>
      <c r="BP272" s="366"/>
      <c r="BQ272" s="366"/>
      <c r="BR272" s="366"/>
      <c r="BS272" s="366"/>
      <c r="BT272" s="366"/>
      <c r="BU272" s="366"/>
      <c r="BV272" s="366"/>
      <c r="BW272" s="366"/>
      <c r="BX272" s="366"/>
      <c r="BY272" s="367"/>
      <c r="BZ272" s="367"/>
      <c r="CA272" s="367"/>
      <c r="CB272" s="367"/>
    </row>
    <row r="273" spans="1:80" ht="14.25" x14ac:dyDescent="0.2">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c r="AI273" s="366"/>
      <c r="AJ273" s="366"/>
      <c r="AK273" s="366"/>
      <c r="AL273" s="366"/>
      <c r="AM273" s="366"/>
      <c r="AN273" s="366"/>
      <c r="AO273" s="366"/>
      <c r="AP273" s="366"/>
      <c r="AQ273" s="366"/>
      <c r="AR273" s="366"/>
      <c r="AS273" s="366"/>
      <c r="AT273" s="366"/>
      <c r="AU273" s="366"/>
      <c r="AV273" s="366"/>
      <c r="AW273" s="366"/>
      <c r="AX273" s="366"/>
      <c r="AY273" s="366"/>
      <c r="AZ273" s="366"/>
      <c r="BA273" s="366"/>
      <c r="BB273" s="366"/>
      <c r="BC273" s="366"/>
      <c r="BD273" s="366"/>
      <c r="BE273" s="366"/>
      <c r="BF273" s="366"/>
      <c r="BG273" s="366"/>
      <c r="BH273" s="366"/>
      <c r="BI273" s="366"/>
      <c r="BJ273" s="366"/>
      <c r="BK273" s="366"/>
      <c r="BL273" s="366"/>
      <c r="BM273" s="366"/>
      <c r="BN273" s="366"/>
      <c r="BO273" s="366"/>
      <c r="BP273" s="366"/>
      <c r="BQ273" s="366"/>
      <c r="BR273" s="366"/>
      <c r="BS273" s="366"/>
      <c r="BT273" s="366"/>
      <c r="BU273" s="366"/>
      <c r="BV273" s="366"/>
      <c r="BW273" s="366"/>
      <c r="BX273" s="366"/>
      <c r="BY273" s="367"/>
      <c r="BZ273" s="367"/>
      <c r="CA273" s="367"/>
      <c r="CB273" s="367"/>
    </row>
    <row r="274" spans="1:80" ht="14.25" x14ac:dyDescent="0.2">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c r="AI274" s="366"/>
      <c r="AJ274" s="366"/>
      <c r="AK274" s="366"/>
      <c r="AL274" s="366"/>
      <c r="AM274" s="366"/>
      <c r="AN274" s="366"/>
      <c r="AO274" s="366"/>
      <c r="AP274" s="366"/>
      <c r="AQ274" s="366"/>
      <c r="AR274" s="366"/>
      <c r="AS274" s="366"/>
      <c r="AT274" s="366"/>
      <c r="AU274" s="366"/>
      <c r="AV274" s="366"/>
      <c r="AW274" s="366"/>
      <c r="AX274" s="366"/>
      <c r="AY274" s="366"/>
      <c r="AZ274" s="366"/>
      <c r="BA274" s="366"/>
      <c r="BB274" s="366"/>
      <c r="BC274" s="366"/>
      <c r="BD274" s="366"/>
      <c r="BE274" s="366"/>
      <c r="BF274" s="366"/>
      <c r="BG274" s="366"/>
      <c r="BH274" s="366"/>
      <c r="BI274" s="366"/>
      <c r="BJ274" s="366"/>
      <c r="BK274" s="366"/>
      <c r="BL274" s="366"/>
      <c r="BM274" s="366"/>
      <c r="BN274" s="366"/>
      <c r="BO274" s="366"/>
      <c r="BP274" s="366"/>
      <c r="BQ274" s="366"/>
      <c r="BR274" s="366"/>
      <c r="BS274" s="366"/>
      <c r="BT274" s="366"/>
      <c r="BU274" s="366"/>
      <c r="BV274" s="366"/>
      <c r="BW274" s="366"/>
      <c r="BX274" s="366"/>
      <c r="BY274" s="367"/>
      <c r="BZ274" s="367"/>
      <c r="CA274" s="367"/>
      <c r="CB274" s="367"/>
    </row>
    <row r="275" spans="1:80" ht="14.25" x14ac:dyDescent="0.2">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66"/>
      <c r="AR275" s="366"/>
      <c r="AS275" s="366"/>
      <c r="AT275" s="366"/>
      <c r="AU275" s="366"/>
      <c r="AV275" s="366"/>
      <c r="AW275" s="366"/>
      <c r="AX275" s="366"/>
      <c r="AY275" s="366"/>
      <c r="AZ275" s="366"/>
      <c r="BA275" s="366"/>
      <c r="BB275" s="366"/>
      <c r="BC275" s="366"/>
      <c r="BD275" s="366"/>
      <c r="BE275" s="366"/>
      <c r="BF275" s="366"/>
      <c r="BG275" s="366"/>
      <c r="BH275" s="366"/>
      <c r="BI275" s="366"/>
      <c r="BJ275" s="366"/>
      <c r="BK275" s="366"/>
      <c r="BL275" s="366"/>
      <c r="BM275" s="366"/>
      <c r="BN275" s="366"/>
      <c r="BO275" s="366"/>
      <c r="BP275" s="366"/>
      <c r="BQ275" s="366"/>
      <c r="BR275" s="366"/>
      <c r="BS275" s="366"/>
      <c r="BT275" s="366"/>
      <c r="BU275" s="366"/>
      <c r="BV275" s="366"/>
      <c r="BW275" s="366"/>
      <c r="BX275" s="366"/>
      <c r="BY275" s="367"/>
      <c r="BZ275" s="367"/>
      <c r="CA275" s="367"/>
      <c r="CB275" s="367"/>
    </row>
    <row r="276" spans="1:80" ht="14.25" x14ac:dyDescent="0.2">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c r="AE276" s="366"/>
      <c r="AF276" s="366"/>
      <c r="AG276" s="366"/>
      <c r="AH276" s="366"/>
      <c r="AI276" s="366"/>
      <c r="AJ276" s="366"/>
      <c r="AK276" s="366"/>
      <c r="AL276" s="366"/>
      <c r="AM276" s="366"/>
      <c r="AN276" s="366"/>
      <c r="AO276" s="366"/>
      <c r="AP276" s="366"/>
      <c r="AQ276" s="366"/>
      <c r="AR276" s="366"/>
      <c r="AS276" s="366"/>
      <c r="AT276" s="366"/>
      <c r="AU276" s="366"/>
      <c r="AV276" s="366"/>
      <c r="AW276" s="366"/>
      <c r="AX276" s="366"/>
      <c r="AY276" s="366"/>
      <c r="AZ276" s="366"/>
      <c r="BA276" s="366"/>
      <c r="BB276" s="366"/>
      <c r="BC276" s="366"/>
      <c r="BD276" s="366"/>
      <c r="BE276" s="366"/>
      <c r="BF276" s="366"/>
      <c r="BG276" s="366"/>
      <c r="BH276" s="366"/>
      <c r="BI276" s="366"/>
      <c r="BJ276" s="366"/>
      <c r="BK276" s="366"/>
      <c r="BL276" s="366"/>
      <c r="BM276" s="366"/>
      <c r="BN276" s="366"/>
      <c r="BO276" s="366"/>
      <c r="BP276" s="366"/>
      <c r="BQ276" s="366"/>
      <c r="BR276" s="366"/>
      <c r="BS276" s="366"/>
      <c r="BT276" s="366"/>
      <c r="BU276" s="366"/>
      <c r="BV276" s="366"/>
      <c r="BW276" s="366"/>
      <c r="BX276" s="366"/>
      <c r="BY276" s="367"/>
      <c r="BZ276" s="367"/>
      <c r="CA276" s="367"/>
      <c r="CB276" s="367"/>
    </row>
    <row r="277" spans="1:80" ht="14.25" x14ac:dyDescent="0.2">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c r="AE277" s="366"/>
      <c r="AF277" s="366"/>
      <c r="AG277" s="366"/>
      <c r="AH277" s="366"/>
      <c r="AI277" s="366"/>
      <c r="AJ277" s="366"/>
      <c r="AK277" s="366"/>
      <c r="AL277" s="366"/>
      <c r="AM277" s="366"/>
      <c r="AN277" s="366"/>
      <c r="AO277" s="366"/>
      <c r="AP277" s="366"/>
      <c r="AQ277" s="366"/>
      <c r="AR277" s="366"/>
      <c r="AS277" s="366"/>
      <c r="AT277" s="366"/>
      <c r="AU277" s="366"/>
      <c r="AV277" s="366"/>
      <c r="AW277" s="366"/>
      <c r="AX277" s="366"/>
      <c r="AY277" s="366"/>
      <c r="AZ277" s="366"/>
      <c r="BA277" s="366"/>
      <c r="BB277" s="366"/>
      <c r="BC277" s="366"/>
      <c r="BD277" s="366"/>
      <c r="BE277" s="366"/>
      <c r="BF277" s="366"/>
      <c r="BG277" s="366"/>
      <c r="BH277" s="366"/>
      <c r="BI277" s="366"/>
      <c r="BJ277" s="366"/>
      <c r="BK277" s="366"/>
      <c r="BL277" s="366"/>
      <c r="BM277" s="366"/>
      <c r="BN277" s="366"/>
      <c r="BO277" s="366"/>
      <c r="BP277" s="366"/>
      <c r="BQ277" s="366"/>
      <c r="BR277" s="366"/>
      <c r="BS277" s="366"/>
      <c r="BT277" s="366"/>
      <c r="BU277" s="366"/>
      <c r="BV277" s="366"/>
      <c r="BW277" s="366"/>
      <c r="BX277" s="366"/>
      <c r="BY277" s="367"/>
      <c r="BZ277" s="367"/>
      <c r="CA277" s="367"/>
      <c r="CB277" s="367"/>
    </row>
    <row r="278" spans="1:80" ht="14.25" x14ac:dyDescent="0.2">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c r="AE278" s="366"/>
      <c r="AF278" s="366"/>
      <c r="AG278" s="366"/>
      <c r="AH278" s="366"/>
      <c r="AI278" s="366"/>
      <c r="AJ278" s="366"/>
      <c r="AK278" s="366"/>
      <c r="AL278" s="366"/>
      <c r="AM278" s="366"/>
      <c r="AN278" s="366"/>
      <c r="AO278" s="366"/>
      <c r="AP278" s="366"/>
      <c r="AQ278" s="366"/>
      <c r="AR278" s="366"/>
      <c r="AS278" s="366"/>
      <c r="AT278" s="366"/>
      <c r="AU278" s="366"/>
      <c r="AV278" s="366"/>
      <c r="AW278" s="366"/>
      <c r="AX278" s="366"/>
      <c r="AY278" s="366"/>
      <c r="AZ278" s="366"/>
      <c r="BA278" s="366"/>
      <c r="BB278" s="366"/>
      <c r="BC278" s="366"/>
      <c r="BD278" s="366"/>
      <c r="BE278" s="366"/>
      <c r="BF278" s="366"/>
      <c r="BG278" s="366"/>
      <c r="BH278" s="366"/>
      <c r="BI278" s="366"/>
      <c r="BJ278" s="366"/>
      <c r="BK278" s="366"/>
      <c r="BL278" s="366"/>
      <c r="BM278" s="366"/>
      <c r="BN278" s="366"/>
      <c r="BO278" s="366"/>
      <c r="BP278" s="366"/>
      <c r="BQ278" s="366"/>
      <c r="BR278" s="366"/>
      <c r="BS278" s="366"/>
      <c r="BT278" s="366"/>
      <c r="BU278" s="366"/>
      <c r="BV278" s="366"/>
      <c r="BW278" s="366"/>
      <c r="BX278" s="366"/>
      <c r="BY278" s="367"/>
      <c r="BZ278" s="367"/>
      <c r="CA278" s="367"/>
      <c r="CB278" s="367"/>
    </row>
    <row r="279" spans="1:80" ht="14.25" x14ac:dyDescent="0.2">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c r="AE279" s="366"/>
      <c r="AF279" s="366"/>
      <c r="AG279" s="366"/>
      <c r="AH279" s="366"/>
      <c r="AI279" s="366"/>
      <c r="AJ279" s="366"/>
      <c r="AK279" s="366"/>
      <c r="AL279" s="366"/>
      <c r="AM279" s="366"/>
      <c r="AN279" s="366"/>
      <c r="AO279" s="366"/>
      <c r="AP279" s="366"/>
      <c r="AQ279" s="366"/>
      <c r="AR279" s="366"/>
      <c r="AS279" s="366"/>
      <c r="AT279" s="366"/>
      <c r="AU279" s="366"/>
      <c r="AV279" s="366"/>
      <c r="AW279" s="366"/>
      <c r="AX279" s="366"/>
      <c r="AY279" s="366"/>
      <c r="AZ279" s="366"/>
      <c r="BA279" s="366"/>
      <c r="BB279" s="366"/>
      <c r="BC279" s="366"/>
      <c r="BD279" s="366"/>
      <c r="BE279" s="366"/>
      <c r="BF279" s="366"/>
      <c r="BG279" s="366"/>
      <c r="BH279" s="366"/>
      <c r="BI279" s="366"/>
      <c r="BJ279" s="366"/>
      <c r="BK279" s="366"/>
      <c r="BL279" s="366"/>
      <c r="BM279" s="366"/>
      <c r="BN279" s="366"/>
      <c r="BO279" s="366"/>
      <c r="BP279" s="366"/>
      <c r="BQ279" s="366"/>
      <c r="BR279" s="366"/>
      <c r="BS279" s="366"/>
      <c r="BT279" s="366"/>
      <c r="BU279" s="366"/>
      <c r="BV279" s="366"/>
      <c r="BW279" s="366"/>
      <c r="BX279" s="366"/>
      <c r="BY279" s="367"/>
      <c r="BZ279" s="367"/>
      <c r="CA279" s="367"/>
      <c r="CB279" s="367"/>
    </row>
    <row r="280" spans="1:80" ht="14.25" x14ac:dyDescent="0.2">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c r="AI280" s="366"/>
      <c r="AJ280" s="366"/>
      <c r="AK280" s="366"/>
      <c r="AL280" s="366"/>
      <c r="AM280" s="366"/>
      <c r="AN280" s="366"/>
      <c r="AO280" s="366"/>
      <c r="AP280" s="366"/>
      <c r="AQ280" s="366"/>
      <c r="AR280" s="366"/>
      <c r="AS280" s="366"/>
      <c r="AT280" s="366"/>
      <c r="AU280" s="366"/>
      <c r="AV280" s="366"/>
      <c r="AW280" s="366"/>
      <c r="AX280" s="366"/>
      <c r="AY280" s="366"/>
      <c r="AZ280" s="366"/>
      <c r="BA280" s="366"/>
      <c r="BB280" s="366"/>
      <c r="BC280" s="366"/>
      <c r="BD280" s="366"/>
      <c r="BE280" s="366"/>
      <c r="BF280" s="366"/>
      <c r="BG280" s="366"/>
      <c r="BH280" s="366"/>
      <c r="BI280" s="366"/>
      <c r="BJ280" s="366"/>
      <c r="BK280" s="366"/>
      <c r="BL280" s="366"/>
      <c r="BM280" s="366"/>
      <c r="BN280" s="366"/>
      <c r="BO280" s="366"/>
      <c r="BP280" s="366"/>
      <c r="BQ280" s="366"/>
      <c r="BR280" s="366"/>
      <c r="BS280" s="366"/>
      <c r="BT280" s="366"/>
      <c r="BU280" s="366"/>
      <c r="BV280" s="366"/>
      <c r="BW280" s="366"/>
      <c r="BX280" s="366"/>
      <c r="BY280" s="367"/>
      <c r="BZ280" s="367"/>
      <c r="CA280" s="367"/>
      <c r="CB280" s="367"/>
    </row>
    <row r="281" spans="1:80" ht="14.25" x14ac:dyDescent="0.2">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c r="AE281" s="366"/>
      <c r="AF281" s="366"/>
      <c r="AG281" s="366"/>
      <c r="AH281" s="366"/>
      <c r="AI281" s="366"/>
      <c r="AJ281" s="366"/>
      <c r="AK281" s="366"/>
      <c r="AL281" s="366"/>
      <c r="AM281" s="366"/>
      <c r="AN281" s="366"/>
      <c r="AO281" s="366"/>
      <c r="AP281" s="366"/>
      <c r="AQ281" s="366"/>
      <c r="AR281" s="366"/>
      <c r="AS281" s="366"/>
      <c r="AT281" s="366"/>
      <c r="AU281" s="366"/>
      <c r="AV281" s="366"/>
      <c r="AW281" s="366"/>
      <c r="AX281" s="366"/>
      <c r="AY281" s="366"/>
      <c r="AZ281" s="366"/>
      <c r="BA281" s="366"/>
      <c r="BB281" s="366"/>
      <c r="BC281" s="366"/>
      <c r="BD281" s="366"/>
      <c r="BE281" s="366"/>
      <c r="BF281" s="366"/>
      <c r="BG281" s="366"/>
      <c r="BH281" s="366"/>
      <c r="BI281" s="366"/>
      <c r="BJ281" s="366"/>
      <c r="BK281" s="366"/>
      <c r="BL281" s="366"/>
      <c r="BM281" s="366"/>
      <c r="BN281" s="366"/>
      <c r="BO281" s="366"/>
      <c r="BP281" s="366"/>
      <c r="BQ281" s="366"/>
      <c r="BR281" s="366"/>
      <c r="BS281" s="366"/>
      <c r="BT281" s="366"/>
      <c r="BU281" s="366"/>
      <c r="BV281" s="366"/>
      <c r="BW281" s="366"/>
      <c r="BX281" s="366"/>
      <c r="BY281" s="367"/>
      <c r="BZ281" s="367"/>
      <c r="CA281" s="367"/>
      <c r="CB281" s="367"/>
    </row>
    <row r="282" spans="1:80" ht="14.25" x14ac:dyDescent="0.2">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c r="AH282" s="366"/>
      <c r="AI282" s="366"/>
      <c r="AJ282" s="366"/>
      <c r="AK282" s="366"/>
      <c r="AL282" s="366"/>
      <c r="AM282" s="366"/>
      <c r="AN282" s="366"/>
      <c r="AO282" s="366"/>
      <c r="AP282" s="366"/>
      <c r="AQ282" s="366"/>
      <c r="AR282" s="366"/>
      <c r="AS282" s="366"/>
      <c r="AT282" s="366"/>
      <c r="AU282" s="366"/>
      <c r="AV282" s="366"/>
      <c r="AW282" s="366"/>
      <c r="AX282" s="366"/>
      <c r="AY282" s="366"/>
      <c r="AZ282" s="366"/>
      <c r="BA282" s="366"/>
      <c r="BB282" s="366"/>
      <c r="BC282" s="366"/>
      <c r="BD282" s="366"/>
      <c r="BE282" s="366"/>
      <c r="BF282" s="366"/>
      <c r="BG282" s="366"/>
      <c r="BH282" s="366"/>
      <c r="BI282" s="366"/>
      <c r="BJ282" s="366"/>
      <c r="BK282" s="366"/>
      <c r="BL282" s="366"/>
      <c r="BM282" s="366"/>
      <c r="BN282" s="366"/>
      <c r="BO282" s="366"/>
      <c r="BP282" s="366"/>
      <c r="BQ282" s="366"/>
      <c r="BR282" s="366"/>
      <c r="BS282" s="366"/>
      <c r="BT282" s="366"/>
      <c r="BU282" s="366"/>
      <c r="BV282" s="366"/>
      <c r="BW282" s="366"/>
      <c r="BX282" s="366"/>
      <c r="BY282" s="367"/>
      <c r="BZ282" s="367"/>
      <c r="CA282" s="367"/>
      <c r="CB282" s="367"/>
    </row>
    <row r="283" spans="1:80" ht="14.25" x14ac:dyDescent="0.2">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c r="AE283" s="366"/>
      <c r="AF283" s="366"/>
      <c r="AG283" s="366"/>
      <c r="AH283" s="366"/>
      <c r="AI283" s="366"/>
      <c r="AJ283" s="366"/>
      <c r="AK283" s="366"/>
      <c r="AL283" s="366"/>
      <c r="AM283" s="366"/>
      <c r="AN283" s="366"/>
      <c r="AO283" s="366"/>
      <c r="AP283" s="366"/>
      <c r="AQ283" s="366"/>
      <c r="AR283" s="366"/>
      <c r="AS283" s="366"/>
      <c r="AT283" s="366"/>
      <c r="AU283" s="366"/>
      <c r="AV283" s="366"/>
      <c r="AW283" s="366"/>
      <c r="AX283" s="366"/>
      <c r="AY283" s="366"/>
      <c r="AZ283" s="366"/>
      <c r="BA283" s="366"/>
      <c r="BB283" s="366"/>
      <c r="BC283" s="366"/>
      <c r="BD283" s="366"/>
      <c r="BE283" s="366"/>
      <c r="BF283" s="366"/>
      <c r="BG283" s="366"/>
      <c r="BH283" s="366"/>
      <c r="BI283" s="366"/>
      <c r="BJ283" s="366"/>
      <c r="BK283" s="366"/>
      <c r="BL283" s="366"/>
      <c r="BM283" s="366"/>
      <c r="BN283" s="366"/>
      <c r="BO283" s="366"/>
      <c r="BP283" s="366"/>
      <c r="BQ283" s="366"/>
      <c r="BR283" s="366"/>
      <c r="BS283" s="366"/>
      <c r="BT283" s="366"/>
      <c r="BU283" s="366"/>
      <c r="BV283" s="366"/>
      <c r="BW283" s="366"/>
      <c r="BX283" s="366"/>
      <c r="BY283" s="367"/>
      <c r="BZ283" s="367"/>
      <c r="CA283" s="367"/>
      <c r="CB283" s="367"/>
    </row>
    <row r="284" spans="1:80" ht="14.25" x14ac:dyDescent="0.2">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c r="AE284" s="366"/>
      <c r="AF284" s="366"/>
      <c r="AG284" s="366"/>
      <c r="AH284" s="366"/>
      <c r="AI284" s="366"/>
      <c r="AJ284" s="366"/>
      <c r="AK284" s="366"/>
      <c r="AL284" s="366"/>
      <c r="AM284" s="366"/>
      <c r="AN284" s="366"/>
      <c r="AO284" s="366"/>
      <c r="AP284" s="366"/>
      <c r="AQ284" s="366"/>
      <c r="AR284" s="366"/>
      <c r="AS284" s="366"/>
      <c r="AT284" s="366"/>
      <c r="AU284" s="366"/>
      <c r="AV284" s="366"/>
      <c r="AW284" s="366"/>
      <c r="AX284" s="366"/>
      <c r="AY284" s="366"/>
      <c r="AZ284" s="366"/>
      <c r="BA284" s="366"/>
      <c r="BB284" s="366"/>
      <c r="BC284" s="366"/>
      <c r="BD284" s="366"/>
      <c r="BE284" s="366"/>
      <c r="BF284" s="366"/>
      <c r="BG284" s="366"/>
      <c r="BH284" s="366"/>
      <c r="BI284" s="366"/>
      <c r="BJ284" s="366"/>
      <c r="BK284" s="366"/>
      <c r="BL284" s="366"/>
      <c r="BM284" s="366"/>
      <c r="BN284" s="366"/>
      <c r="BO284" s="366"/>
      <c r="BP284" s="366"/>
      <c r="BQ284" s="366"/>
      <c r="BR284" s="366"/>
      <c r="BS284" s="366"/>
      <c r="BT284" s="366"/>
      <c r="BU284" s="366"/>
      <c r="BV284" s="366"/>
      <c r="BW284" s="366"/>
      <c r="BX284" s="366"/>
      <c r="BY284" s="367"/>
      <c r="BZ284" s="367"/>
      <c r="CA284" s="367"/>
      <c r="CB284" s="367"/>
    </row>
    <row r="285" spans="1:80" ht="14.25" x14ac:dyDescent="0.2">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c r="AE285" s="366"/>
      <c r="AF285" s="366"/>
      <c r="AG285" s="366"/>
      <c r="AH285" s="366"/>
      <c r="AI285" s="366"/>
      <c r="AJ285" s="366"/>
      <c r="AK285" s="366"/>
      <c r="AL285" s="366"/>
      <c r="AM285" s="366"/>
      <c r="AN285" s="366"/>
      <c r="AO285" s="366"/>
      <c r="AP285" s="366"/>
      <c r="AQ285" s="366"/>
      <c r="AR285" s="366"/>
      <c r="AS285" s="366"/>
      <c r="AT285" s="366"/>
      <c r="AU285" s="366"/>
      <c r="AV285" s="366"/>
      <c r="AW285" s="366"/>
      <c r="AX285" s="366"/>
      <c r="AY285" s="366"/>
      <c r="AZ285" s="366"/>
      <c r="BA285" s="366"/>
      <c r="BB285" s="366"/>
      <c r="BC285" s="366"/>
      <c r="BD285" s="366"/>
      <c r="BE285" s="366"/>
      <c r="BF285" s="366"/>
      <c r="BG285" s="366"/>
      <c r="BH285" s="366"/>
      <c r="BI285" s="366"/>
      <c r="BJ285" s="366"/>
      <c r="BK285" s="366"/>
      <c r="BL285" s="366"/>
      <c r="BM285" s="366"/>
      <c r="BN285" s="366"/>
      <c r="BO285" s="366"/>
      <c r="BP285" s="366"/>
      <c r="BQ285" s="366"/>
      <c r="BR285" s="366"/>
      <c r="BS285" s="366"/>
      <c r="BT285" s="366"/>
      <c r="BU285" s="366"/>
      <c r="BV285" s="366"/>
      <c r="BW285" s="366"/>
      <c r="BX285" s="366"/>
      <c r="BY285" s="367"/>
      <c r="BZ285" s="367"/>
      <c r="CA285" s="367"/>
      <c r="CB285" s="367"/>
    </row>
    <row r="286" spans="1:80" ht="14.25" x14ac:dyDescent="0.2">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366"/>
      <c r="AF286" s="366"/>
      <c r="AG286" s="366"/>
      <c r="AH286" s="366"/>
      <c r="AI286" s="366"/>
      <c r="AJ286" s="366"/>
      <c r="AK286" s="366"/>
      <c r="AL286" s="366"/>
      <c r="AM286" s="366"/>
      <c r="AN286" s="366"/>
      <c r="AO286" s="366"/>
      <c r="AP286" s="366"/>
      <c r="AQ286" s="366"/>
      <c r="AR286" s="366"/>
      <c r="AS286" s="366"/>
      <c r="AT286" s="366"/>
      <c r="AU286" s="366"/>
      <c r="AV286" s="366"/>
      <c r="AW286" s="366"/>
      <c r="AX286" s="366"/>
      <c r="AY286" s="366"/>
      <c r="AZ286" s="366"/>
      <c r="BA286" s="366"/>
      <c r="BB286" s="366"/>
      <c r="BC286" s="366"/>
      <c r="BD286" s="366"/>
      <c r="BE286" s="366"/>
      <c r="BF286" s="366"/>
      <c r="BG286" s="366"/>
      <c r="BH286" s="366"/>
      <c r="BI286" s="366"/>
      <c r="BJ286" s="366"/>
      <c r="BK286" s="366"/>
      <c r="BL286" s="366"/>
      <c r="BM286" s="366"/>
      <c r="BN286" s="366"/>
      <c r="BO286" s="366"/>
      <c r="BP286" s="366"/>
      <c r="BQ286" s="366"/>
      <c r="BR286" s="366"/>
      <c r="BS286" s="366"/>
      <c r="BT286" s="366"/>
      <c r="BU286" s="366"/>
      <c r="BV286" s="366"/>
      <c r="BW286" s="366"/>
      <c r="BX286" s="366"/>
      <c r="BY286" s="367"/>
      <c r="BZ286" s="367"/>
      <c r="CA286" s="367"/>
      <c r="CB286" s="367"/>
    </row>
    <row r="287" spans="1:80" ht="14.25" x14ac:dyDescent="0.2">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366"/>
      <c r="AF287" s="366"/>
      <c r="AG287" s="366"/>
      <c r="AH287" s="366"/>
      <c r="AI287" s="366"/>
      <c r="AJ287" s="366"/>
      <c r="AK287" s="366"/>
      <c r="AL287" s="366"/>
      <c r="AM287" s="366"/>
      <c r="AN287" s="366"/>
      <c r="AO287" s="366"/>
      <c r="AP287" s="366"/>
      <c r="AQ287" s="366"/>
      <c r="AR287" s="366"/>
      <c r="AS287" s="366"/>
      <c r="AT287" s="366"/>
      <c r="AU287" s="366"/>
      <c r="AV287" s="366"/>
      <c r="AW287" s="366"/>
      <c r="AX287" s="366"/>
      <c r="AY287" s="366"/>
      <c r="AZ287" s="366"/>
      <c r="BA287" s="366"/>
      <c r="BB287" s="366"/>
      <c r="BC287" s="366"/>
      <c r="BD287" s="366"/>
      <c r="BE287" s="366"/>
      <c r="BF287" s="366"/>
      <c r="BG287" s="366"/>
      <c r="BH287" s="366"/>
      <c r="BI287" s="366"/>
      <c r="BJ287" s="366"/>
      <c r="BK287" s="366"/>
      <c r="BL287" s="366"/>
      <c r="BM287" s="366"/>
      <c r="BN287" s="366"/>
      <c r="BO287" s="366"/>
      <c r="BP287" s="366"/>
      <c r="BQ287" s="366"/>
      <c r="BR287" s="366"/>
      <c r="BS287" s="366"/>
      <c r="BT287" s="366"/>
      <c r="BU287" s="366"/>
      <c r="BV287" s="366"/>
      <c r="BW287" s="366"/>
      <c r="BX287" s="366"/>
      <c r="BY287" s="367"/>
      <c r="BZ287" s="367"/>
      <c r="CA287" s="367"/>
      <c r="CB287" s="367"/>
    </row>
    <row r="288" spans="1:80" ht="14.25" x14ac:dyDescent="0.2">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c r="AE288" s="366"/>
      <c r="AF288" s="366"/>
      <c r="AG288" s="366"/>
      <c r="AH288" s="366"/>
      <c r="AI288" s="366"/>
      <c r="AJ288" s="366"/>
      <c r="AK288" s="366"/>
      <c r="AL288" s="366"/>
      <c r="AM288" s="366"/>
      <c r="AN288" s="366"/>
      <c r="AO288" s="366"/>
      <c r="AP288" s="366"/>
      <c r="AQ288" s="366"/>
      <c r="AR288" s="366"/>
      <c r="AS288" s="366"/>
      <c r="AT288" s="366"/>
      <c r="AU288" s="366"/>
      <c r="AV288" s="366"/>
      <c r="AW288" s="366"/>
      <c r="AX288" s="366"/>
      <c r="AY288" s="366"/>
      <c r="AZ288" s="366"/>
      <c r="BA288" s="366"/>
      <c r="BB288" s="366"/>
      <c r="BC288" s="366"/>
      <c r="BD288" s="366"/>
      <c r="BE288" s="366"/>
      <c r="BF288" s="366"/>
      <c r="BG288" s="366"/>
      <c r="BH288" s="366"/>
      <c r="BI288" s="366"/>
      <c r="BJ288" s="366"/>
      <c r="BK288" s="366"/>
      <c r="BL288" s="366"/>
      <c r="BM288" s="366"/>
      <c r="BN288" s="366"/>
      <c r="BO288" s="366"/>
      <c r="BP288" s="366"/>
      <c r="BQ288" s="366"/>
      <c r="BR288" s="366"/>
      <c r="BS288" s="366"/>
      <c r="BT288" s="366"/>
      <c r="BU288" s="366"/>
      <c r="BV288" s="366"/>
      <c r="BW288" s="366"/>
      <c r="BX288" s="366"/>
      <c r="BY288" s="367"/>
      <c r="BZ288" s="367"/>
      <c r="CA288" s="367"/>
      <c r="CB288" s="367"/>
    </row>
    <row r="289" spans="1:80" ht="14.25" x14ac:dyDescent="0.2">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c r="AE289" s="366"/>
      <c r="AF289" s="366"/>
      <c r="AG289" s="366"/>
      <c r="AH289" s="366"/>
      <c r="AI289" s="366"/>
      <c r="AJ289" s="366"/>
      <c r="AK289" s="366"/>
      <c r="AL289" s="366"/>
      <c r="AM289" s="366"/>
      <c r="AN289" s="366"/>
      <c r="AO289" s="366"/>
      <c r="AP289" s="366"/>
      <c r="AQ289" s="366"/>
      <c r="AR289" s="366"/>
      <c r="AS289" s="366"/>
      <c r="AT289" s="366"/>
      <c r="AU289" s="366"/>
      <c r="AV289" s="366"/>
      <c r="AW289" s="366"/>
      <c r="AX289" s="366"/>
      <c r="AY289" s="366"/>
      <c r="AZ289" s="366"/>
      <c r="BA289" s="366"/>
      <c r="BB289" s="366"/>
      <c r="BC289" s="366"/>
      <c r="BD289" s="366"/>
      <c r="BE289" s="366"/>
      <c r="BF289" s="366"/>
      <c r="BG289" s="366"/>
      <c r="BH289" s="366"/>
      <c r="BI289" s="366"/>
      <c r="BJ289" s="366"/>
      <c r="BK289" s="366"/>
      <c r="BL289" s="366"/>
      <c r="BM289" s="366"/>
      <c r="BN289" s="366"/>
      <c r="BO289" s="366"/>
      <c r="BP289" s="366"/>
      <c r="BQ289" s="366"/>
      <c r="BR289" s="366"/>
      <c r="BS289" s="366"/>
      <c r="BT289" s="366"/>
      <c r="BU289" s="366"/>
      <c r="BV289" s="366"/>
      <c r="BW289" s="366"/>
      <c r="BX289" s="366"/>
      <c r="BY289" s="367"/>
      <c r="BZ289" s="367"/>
      <c r="CA289" s="367"/>
      <c r="CB289" s="367"/>
    </row>
    <row r="290" spans="1:80" ht="14.25" x14ac:dyDescent="0.2">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c r="AF290" s="366"/>
      <c r="AG290" s="366"/>
      <c r="AH290" s="366"/>
      <c r="AI290" s="366"/>
      <c r="AJ290" s="366"/>
      <c r="AK290" s="366"/>
      <c r="AL290" s="366"/>
      <c r="AM290" s="366"/>
      <c r="AN290" s="366"/>
      <c r="AO290" s="366"/>
      <c r="AP290" s="366"/>
      <c r="AQ290" s="366"/>
      <c r="AR290" s="366"/>
      <c r="AS290" s="366"/>
      <c r="AT290" s="366"/>
      <c r="AU290" s="366"/>
      <c r="AV290" s="366"/>
      <c r="AW290" s="366"/>
      <c r="AX290" s="366"/>
      <c r="AY290" s="366"/>
      <c r="AZ290" s="366"/>
      <c r="BA290" s="366"/>
      <c r="BB290" s="366"/>
      <c r="BC290" s="366"/>
      <c r="BD290" s="366"/>
      <c r="BE290" s="366"/>
      <c r="BF290" s="366"/>
      <c r="BG290" s="366"/>
      <c r="BH290" s="366"/>
      <c r="BI290" s="366"/>
      <c r="BJ290" s="366"/>
      <c r="BK290" s="366"/>
      <c r="BL290" s="366"/>
      <c r="BM290" s="366"/>
      <c r="BN290" s="366"/>
      <c r="BO290" s="366"/>
      <c r="BP290" s="366"/>
      <c r="BQ290" s="366"/>
      <c r="BR290" s="366"/>
      <c r="BS290" s="366"/>
      <c r="BT290" s="366"/>
      <c r="BU290" s="366"/>
      <c r="BV290" s="366"/>
      <c r="BW290" s="366"/>
      <c r="BX290" s="366"/>
      <c r="BY290" s="367"/>
      <c r="BZ290" s="367"/>
      <c r="CA290" s="367"/>
      <c r="CB290" s="367"/>
    </row>
    <row r="291" spans="1:80" ht="14.25" x14ac:dyDescent="0.2">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c r="AI291" s="366"/>
      <c r="AJ291" s="366"/>
      <c r="AK291" s="366"/>
      <c r="AL291" s="366"/>
      <c r="AM291" s="366"/>
      <c r="AN291" s="366"/>
      <c r="AO291" s="366"/>
      <c r="AP291" s="366"/>
      <c r="AQ291" s="366"/>
      <c r="AR291" s="366"/>
      <c r="AS291" s="366"/>
      <c r="AT291" s="366"/>
      <c r="AU291" s="366"/>
      <c r="AV291" s="366"/>
      <c r="AW291" s="366"/>
      <c r="AX291" s="366"/>
      <c r="AY291" s="366"/>
      <c r="AZ291" s="366"/>
      <c r="BA291" s="366"/>
      <c r="BB291" s="366"/>
      <c r="BC291" s="366"/>
      <c r="BD291" s="366"/>
      <c r="BE291" s="366"/>
      <c r="BF291" s="366"/>
      <c r="BG291" s="366"/>
      <c r="BH291" s="366"/>
      <c r="BI291" s="366"/>
      <c r="BJ291" s="366"/>
      <c r="BK291" s="366"/>
      <c r="BL291" s="366"/>
      <c r="BM291" s="366"/>
      <c r="BN291" s="366"/>
      <c r="BO291" s="366"/>
      <c r="BP291" s="366"/>
      <c r="BQ291" s="366"/>
      <c r="BR291" s="366"/>
      <c r="BS291" s="366"/>
      <c r="BT291" s="366"/>
      <c r="BU291" s="366"/>
      <c r="BV291" s="366"/>
      <c r="BW291" s="366"/>
      <c r="BX291" s="366"/>
      <c r="BY291" s="367"/>
      <c r="BZ291" s="367"/>
      <c r="CA291" s="367"/>
      <c r="CB291" s="367"/>
    </row>
    <row r="292" spans="1:80" ht="14.25" x14ac:dyDescent="0.2">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366"/>
      <c r="AF292" s="366"/>
      <c r="AG292" s="366"/>
      <c r="AH292" s="366"/>
      <c r="AI292" s="366"/>
      <c r="AJ292" s="366"/>
      <c r="AK292" s="366"/>
      <c r="AL292" s="366"/>
      <c r="AM292" s="366"/>
      <c r="AN292" s="366"/>
      <c r="AO292" s="366"/>
      <c r="AP292" s="366"/>
      <c r="AQ292" s="366"/>
      <c r="AR292" s="366"/>
      <c r="AS292" s="366"/>
      <c r="AT292" s="366"/>
      <c r="AU292" s="366"/>
      <c r="AV292" s="366"/>
      <c r="AW292" s="366"/>
      <c r="AX292" s="366"/>
      <c r="AY292" s="366"/>
      <c r="AZ292" s="366"/>
      <c r="BA292" s="366"/>
      <c r="BB292" s="366"/>
      <c r="BC292" s="366"/>
      <c r="BD292" s="366"/>
      <c r="BE292" s="366"/>
      <c r="BF292" s="366"/>
      <c r="BG292" s="366"/>
      <c r="BH292" s="366"/>
      <c r="BI292" s="366"/>
      <c r="BJ292" s="366"/>
      <c r="BK292" s="366"/>
      <c r="BL292" s="366"/>
      <c r="BM292" s="366"/>
      <c r="BN292" s="366"/>
      <c r="BO292" s="366"/>
      <c r="BP292" s="366"/>
      <c r="BQ292" s="366"/>
      <c r="BR292" s="366"/>
      <c r="BS292" s="366"/>
      <c r="BT292" s="366"/>
      <c r="BU292" s="366"/>
      <c r="BV292" s="366"/>
      <c r="BW292" s="366"/>
      <c r="BX292" s="366"/>
      <c r="BY292" s="367"/>
      <c r="BZ292" s="367"/>
      <c r="CA292" s="367"/>
      <c r="CB292" s="367"/>
    </row>
    <row r="293" spans="1:80" ht="14.25" x14ac:dyDescent="0.2">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366"/>
      <c r="AF293" s="366"/>
      <c r="AG293" s="366"/>
      <c r="AH293" s="366"/>
      <c r="AI293" s="366"/>
      <c r="AJ293" s="366"/>
      <c r="AK293" s="366"/>
      <c r="AL293" s="366"/>
      <c r="AM293" s="366"/>
      <c r="AN293" s="366"/>
      <c r="AO293" s="366"/>
      <c r="AP293" s="366"/>
      <c r="AQ293" s="366"/>
      <c r="AR293" s="366"/>
      <c r="AS293" s="366"/>
      <c r="AT293" s="366"/>
      <c r="AU293" s="366"/>
      <c r="AV293" s="366"/>
      <c r="AW293" s="366"/>
      <c r="AX293" s="366"/>
      <c r="AY293" s="366"/>
      <c r="AZ293" s="366"/>
      <c r="BA293" s="366"/>
      <c r="BB293" s="366"/>
      <c r="BC293" s="366"/>
      <c r="BD293" s="366"/>
      <c r="BE293" s="366"/>
      <c r="BF293" s="366"/>
      <c r="BG293" s="366"/>
      <c r="BH293" s="366"/>
      <c r="BI293" s="366"/>
      <c r="BJ293" s="366"/>
      <c r="BK293" s="366"/>
      <c r="BL293" s="366"/>
      <c r="BM293" s="366"/>
      <c r="BN293" s="366"/>
      <c r="BO293" s="366"/>
      <c r="BP293" s="366"/>
      <c r="BQ293" s="366"/>
      <c r="BR293" s="366"/>
      <c r="BS293" s="366"/>
      <c r="BT293" s="366"/>
      <c r="BU293" s="366"/>
      <c r="BV293" s="366"/>
      <c r="BW293" s="366"/>
      <c r="BX293" s="366"/>
      <c r="BY293" s="367"/>
      <c r="BZ293" s="367"/>
      <c r="CA293" s="367"/>
      <c r="CB293" s="367"/>
    </row>
    <row r="294" spans="1:80" ht="14.25" x14ac:dyDescent="0.2">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c r="AH294" s="366"/>
      <c r="AI294" s="366"/>
      <c r="AJ294" s="366"/>
      <c r="AK294" s="366"/>
      <c r="AL294" s="366"/>
      <c r="AM294" s="366"/>
      <c r="AN294" s="366"/>
      <c r="AO294" s="366"/>
      <c r="AP294" s="366"/>
      <c r="AQ294" s="366"/>
      <c r="AR294" s="366"/>
      <c r="AS294" s="366"/>
      <c r="AT294" s="366"/>
      <c r="AU294" s="366"/>
      <c r="AV294" s="366"/>
      <c r="AW294" s="366"/>
      <c r="AX294" s="366"/>
      <c r="AY294" s="366"/>
      <c r="AZ294" s="366"/>
      <c r="BA294" s="366"/>
      <c r="BB294" s="366"/>
      <c r="BC294" s="366"/>
      <c r="BD294" s="366"/>
      <c r="BE294" s="366"/>
      <c r="BF294" s="366"/>
      <c r="BG294" s="366"/>
      <c r="BH294" s="366"/>
      <c r="BI294" s="366"/>
      <c r="BJ294" s="366"/>
      <c r="BK294" s="366"/>
      <c r="BL294" s="366"/>
      <c r="BM294" s="366"/>
      <c r="BN294" s="366"/>
      <c r="BO294" s="366"/>
      <c r="BP294" s="366"/>
      <c r="BQ294" s="366"/>
      <c r="BR294" s="366"/>
      <c r="BS294" s="366"/>
      <c r="BT294" s="366"/>
      <c r="BU294" s="366"/>
      <c r="BV294" s="366"/>
      <c r="BW294" s="366"/>
      <c r="BX294" s="366"/>
      <c r="BY294" s="367"/>
      <c r="BZ294" s="367"/>
      <c r="CA294" s="367"/>
      <c r="CB294" s="367"/>
    </row>
    <row r="295" spans="1:80" ht="14.25" x14ac:dyDescent="0.2">
      <c r="A295" s="679"/>
      <c r="B295" s="679"/>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c r="AE295" s="366"/>
      <c r="AF295" s="366"/>
      <c r="AG295" s="366"/>
      <c r="AH295" s="366"/>
      <c r="AI295" s="366"/>
      <c r="AJ295" s="366"/>
      <c r="AK295" s="366"/>
      <c r="AL295" s="366"/>
      <c r="AM295" s="366"/>
      <c r="AN295" s="366"/>
      <c r="AO295" s="366"/>
      <c r="AP295" s="366"/>
      <c r="AQ295" s="366"/>
      <c r="AR295" s="366"/>
      <c r="AS295" s="366"/>
      <c r="AT295" s="366"/>
      <c r="AU295" s="366"/>
      <c r="AV295" s="366"/>
      <c r="AW295" s="366"/>
      <c r="AX295" s="366"/>
      <c r="AY295" s="366"/>
      <c r="AZ295" s="366"/>
      <c r="BA295" s="366"/>
      <c r="BB295" s="366"/>
      <c r="BC295" s="366"/>
      <c r="BD295" s="366"/>
      <c r="BE295" s="366"/>
      <c r="BF295" s="366"/>
      <c r="BG295" s="366"/>
      <c r="BH295" s="366"/>
      <c r="BI295" s="366"/>
      <c r="BJ295" s="366"/>
      <c r="BK295" s="366"/>
      <c r="BL295" s="366"/>
      <c r="BM295" s="366"/>
      <c r="BN295" s="366"/>
      <c r="BO295" s="366"/>
      <c r="BP295" s="366"/>
      <c r="BQ295" s="366"/>
      <c r="BR295" s="366"/>
      <c r="BS295" s="366"/>
      <c r="BT295" s="366"/>
      <c r="BU295" s="366"/>
      <c r="BV295" s="366"/>
      <c r="BW295" s="366"/>
      <c r="BX295" s="366"/>
      <c r="BY295" s="367"/>
      <c r="BZ295" s="367"/>
      <c r="CA295" s="367"/>
      <c r="CB295" s="367"/>
    </row>
    <row r="296" spans="1:80" ht="14.25" x14ac:dyDescent="0.2">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66"/>
      <c r="AR296" s="366"/>
      <c r="AS296" s="366"/>
      <c r="AT296" s="366"/>
      <c r="AU296" s="366"/>
      <c r="AV296" s="366"/>
      <c r="AW296" s="366"/>
      <c r="AX296" s="366"/>
      <c r="AY296" s="366"/>
      <c r="AZ296" s="366"/>
      <c r="BA296" s="366"/>
      <c r="BB296" s="366"/>
      <c r="BC296" s="366"/>
      <c r="BD296" s="366"/>
      <c r="BE296" s="366"/>
      <c r="BF296" s="366"/>
      <c r="BG296" s="366"/>
      <c r="BH296" s="366"/>
      <c r="BI296" s="366"/>
      <c r="BJ296" s="366"/>
      <c r="BK296" s="366"/>
      <c r="BL296" s="366"/>
      <c r="BM296" s="366"/>
      <c r="BN296" s="366"/>
      <c r="BO296" s="366"/>
      <c r="BP296" s="366"/>
      <c r="BQ296" s="366"/>
      <c r="BR296" s="366"/>
      <c r="BS296" s="366"/>
      <c r="BT296" s="366"/>
      <c r="BU296" s="366"/>
      <c r="BV296" s="366"/>
      <c r="BW296" s="366"/>
      <c r="BX296" s="366"/>
      <c r="BY296" s="367"/>
      <c r="BZ296" s="367"/>
      <c r="CA296" s="367"/>
      <c r="CB296" s="367"/>
    </row>
  </sheetData>
  <mergeCells count="158">
    <mergeCell ref="A10:A12"/>
    <mergeCell ref="B10:D11"/>
    <mergeCell ref="E10:AP10"/>
    <mergeCell ref="AG11:AH11"/>
    <mergeCell ref="AI11:AJ11"/>
    <mergeCell ref="AK11:AL11"/>
    <mergeCell ref="AM11:AN11"/>
    <mergeCell ref="AO11:AP11"/>
    <mergeCell ref="A6:N6"/>
    <mergeCell ref="A52:A54"/>
    <mergeCell ref="B52:D53"/>
    <mergeCell ref="E52:AP52"/>
    <mergeCell ref="B43:C43"/>
    <mergeCell ref="B44:C44"/>
    <mergeCell ref="B45:C45"/>
    <mergeCell ref="B29:C29"/>
    <mergeCell ref="B31:C31"/>
    <mergeCell ref="B32:C32"/>
    <mergeCell ref="B33:C33"/>
    <mergeCell ref="B34:C34"/>
    <mergeCell ref="B35:C35"/>
    <mergeCell ref="B36:C36"/>
    <mergeCell ref="B37:C37"/>
    <mergeCell ref="B38:C38"/>
    <mergeCell ref="B39:C39"/>
    <mergeCell ref="B42:C42"/>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A112:B112"/>
    <mergeCell ref="A113:B113"/>
    <mergeCell ref="B46:C46"/>
    <mergeCell ref="A44:A46"/>
    <mergeCell ref="A47:A49"/>
    <mergeCell ref="B47:C47"/>
    <mergeCell ref="B48:C48"/>
    <mergeCell ref="B49:C49"/>
    <mergeCell ref="B50:C50"/>
    <mergeCell ref="AT53:AT54"/>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40:C40"/>
    <mergeCell ref="B41:C4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G53:AH53"/>
    <mergeCell ref="AQ52:AQ54"/>
    <mergeCell ref="AR52:AT52"/>
    <mergeCell ref="AI53:AJ53"/>
    <mergeCell ref="AK53:AL53"/>
    <mergeCell ref="AM53:AN53"/>
    <mergeCell ref="AO53:AP53"/>
    <mergeCell ref="AR53:AR54"/>
    <mergeCell ref="AS53:AS54"/>
    <mergeCell ref="A128:A131"/>
    <mergeCell ref="A132:A136"/>
    <mergeCell ref="A137:A142"/>
    <mergeCell ref="A143:A144"/>
    <mergeCell ref="A147:A149"/>
    <mergeCell ref="L120:L121"/>
    <mergeCell ref="A126:A127"/>
    <mergeCell ref="B126:B127"/>
    <mergeCell ref="C126:D126"/>
    <mergeCell ref="E126:F126"/>
    <mergeCell ref="G126:H126"/>
    <mergeCell ref="I126:J126"/>
    <mergeCell ref="B147:D148"/>
    <mergeCell ref="E147:AP147"/>
    <mergeCell ref="K120:K121"/>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R148:AS148"/>
    <mergeCell ref="AI148:AJ148"/>
    <mergeCell ref="AK148:AL148"/>
    <mergeCell ref="AM148:AN148"/>
    <mergeCell ref="AO148:AP148"/>
    <mergeCell ref="AQ148:AQ149"/>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W177:X177"/>
    <mergeCell ref="AI177:AJ177"/>
    <mergeCell ref="AK177:AL177"/>
    <mergeCell ref="AM177:AN177"/>
    <mergeCell ref="AO177:AP177"/>
    <mergeCell ref="Y177:Z177"/>
    <mergeCell ref="AA177:AB177"/>
    <mergeCell ref="AC177:AD177"/>
    <mergeCell ref="AE177:AF177"/>
    <mergeCell ref="AG177:AH177"/>
  </mergeCells>
  <dataValidations count="2">
    <dataValidation type="whole" allowBlank="1" showInputMessage="1" showErrorMessage="1" errorTitle="ERROR" error="Por favor ingrese solo Números." sqref="A27:A296 A1:A24 AV151:AV296 AT152:AT296 AV1:AV149 B1:D296 E176:AP296 CB151:CB296 AQ1:AS296 AU1:AU296 AT1:AT150 AW1:CA29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Z297:AA1048576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TKS983135:TKS983159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TUO983135:TUO983159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UEK983135:UEK983159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UOG983135:UOG983159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UYC983135:UYC983159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VHY983135:VHY983159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VRU983135:VRU983159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A297:A65536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WBQ983135:WBQ983159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WLM983135:WLM983159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WVI983135:WVI983159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xm:sqref>
        </x14:dataValidation>
        <x14:dataValidation type="whole" allowBlank="1" showInputMessage="1" showErrorMessage="1" errorTitle="Error" error="Por favor ingrese números enteros">
          <x14:formula1>
            <xm:f>0</xm:f>
          </x14:formula1>
          <x14:formula2>
            <xm:f>1000000000</xm:f>
          </x14:formula2>
          <xm:sqref>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OWW983161:OWX983177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I297:I65562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PGS983161:PGT983177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BP297:CB65650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PQO983161:PQP983177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CC1:IV65650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QAK983161:QAL983177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QKG983161:QKH983177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QUC983161:QUD983177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RDY983161:RDZ983177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RNU983161:RNV983177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RXQ983161:RXR983177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SHM983161:SHN983177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SRI983161:SRJ983177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TBE983161:TBF983177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TLA983161:TLB983177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TUW983161:TUX983177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B297:H65536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UES983161:UET983177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UOO983161:UOP983177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UYK983161:UYL983177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VIG983161:VIH983177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VSC983161:VSD983177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WBY983161:WBZ983177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J297:Y65536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WLU983161:WLV983177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WVQ983161:WVR983177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AB297:AW65650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E21" sqref="E21"/>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73" width="11.42578125" style="194"/>
    <col min="74" max="74" width="0" style="194" hidden="1" customWidth="1"/>
    <col min="75" max="76" width="49.140625" style="194" hidden="1" customWidth="1"/>
    <col min="77" max="94" width="49.140625" style="195" hidden="1" customWidth="1"/>
    <col min="95" max="96" width="0" style="195" hidden="1" customWidth="1"/>
    <col min="97" max="102" width="11.42578125" style="195"/>
    <col min="103" max="16384" width="11.42578125" style="194"/>
  </cols>
  <sheetData>
    <row r="1" spans="1:47" x14ac:dyDescent="0.2">
      <c r="A1" s="193" t="s">
        <v>0</v>
      </c>
    </row>
    <row r="2" spans="1:47" x14ac:dyDescent="0.2">
      <c r="A2" s="193" t="str">
        <f>CONCATENATE("COMUNA: ",[2]NOMBRE!B2," - ","( ",[2]NOMBRE!C2,[2]NOMBRE!D2,[2]NOMBRE!E2,[2]NOMBRE!F2,[2]NOMBRE!G2," )")</f>
        <v>COMUNA: Linares - ( 07401 )</v>
      </c>
    </row>
    <row r="3" spans="1:47" x14ac:dyDescent="0.2">
      <c r="A3" s="193" t="str">
        <f>CONCATENATE("ESTABLECIMIENTO/ESTRATEGIA: ",[2]NOMBRE!B3," - ","( ",[2]NOMBRE!C3,[2]NOMBRE!D3,[2]NOMBRE!E3,[2]NOMBRE!F3,[2]NOMBRE!G3,[2]NOMBRE!H3," )")</f>
        <v>ESTABLECIMIENTO/ESTRATEGIA: Hospital Presidente Carlos Ibáñez del Campo - ( 116108 )</v>
      </c>
    </row>
    <row r="4" spans="1:47" x14ac:dyDescent="0.2">
      <c r="A4" s="193" t="str">
        <f>CONCATENATE("MES: ",[2]NOMBRE!B6," - ","( ",[2]NOMBRE!C6,[2]NOMBRE!D6," )")</f>
        <v>MES: ENERO - ( 01 )</v>
      </c>
    </row>
    <row r="5" spans="1:47" x14ac:dyDescent="0.2">
      <c r="A5" s="193" t="str">
        <f>CONCATENATE("AÑO: ",[2]NOMBRE!B7)</f>
        <v>AÑO: 2017</v>
      </c>
    </row>
    <row r="6" spans="1:47" ht="15" x14ac:dyDescent="0.2">
      <c r="A6" s="859" t="s">
        <v>92</v>
      </c>
      <c r="B6" s="859"/>
      <c r="C6" s="859"/>
      <c r="D6" s="859"/>
      <c r="E6" s="859"/>
      <c r="F6" s="859"/>
      <c r="G6" s="859"/>
      <c r="H6" s="859"/>
      <c r="I6" s="859"/>
      <c r="J6" s="859"/>
      <c r="K6" s="859"/>
      <c r="L6" s="859"/>
      <c r="M6" s="859"/>
      <c r="N6" s="859"/>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821" t="s">
        <v>16</v>
      </c>
      <c r="B10" s="813" t="s">
        <v>1</v>
      </c>
      <c r="C10" s="814"/>
      <c r="D10" s="783"/>
      <c r="E10" s="790" t="s">
        <v>17</v>
      </c>
      <c r="F10" s="796"/>
      <c r="G10" s="796"/>
      <c r="H10" s="796"/>
      <c r="I10" s="796"/>
      <c r="J10" s="796"/>
      <c r="K10" s="796"/>
      <c r="L10" s="796"/>
      <c r="M10" s="796"/>
      <c r="N10" s="796"/>
      <c r="O10" s="796"/>
      <c r="P10" s="796"/>
      <c r="Q10" s="796"/>
      <c r="R10" s="796"/>
      <c r="S10" s="796"/>
      <c r="T10" s="79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1"/>
      <c r="AQ10" s="830" t="s">
        <v>33</v>
      </c>
      <c r="AR10" s="831"/>
      <c r="AS10" s="831"/>
      <c r="AT10" s="821" t="s">
        <v>13</v>
      </c>
      <c r="AU10" s="198"/>
    </row>
    <row r="11" spans="1:47" x14ac:dyDescent="0.2">
      <c r="A11" s="822"/>
      <c r="B11" s="867"/>
      <c r="C11" s="868"/>
      <c r="D11" s="784"/>
      <c r="E11" s="786" t="s">
        <v>19</v>
      </c>
      <c r="F11" s="787"/>
      <c r="G11" s="786" t="s">
        <v>20</v>
      </c>
      <c r="H11" s="787"/>
      <c r="I11" s="788" t="s">
        <v>21</v>
      </c>
      <c r="J11" s="789"/>
      <c r="K11" s="788" t="s">
        <v>22</v>
      </c>
      <c r="L11" s="789"/>
      <c r="M11" s="788" t="s">
        <v>23</v>
      </c>
      <c r="N11" s="789"/>
      <c r="O11" s="786" t="s">
        <v>24</v>
      </c>
      <c r="P11" s="787"/>
      <c r="Q11" s="786" t="s">
        <v>25</v>
      </c>
      <c r="R11" s="787"/>
      <c r="S11" s="786" t="s">
        <v>26</v>
      </c>
      <c r="T11" s="787"/>
      <c r="U11" s="786" t="s">
        <v>27</v>
      </c>
      <c r="V11" s="787"/>
      <c r="W11" s="786" t="s">
        <v>2</v>
      </c>
      <c r="X11" s="787"/>
      <c r="Y11" s="786" t="s">
        <v>3</v>
      </c>
      <c r="Z11" s="787"/>
      <c r="AA11" s="786" t="s">
        <v>28</v>
      </c>
      <c r="AB11" s="787"/>
      <c r="AC11" s="786" t="s">
        <v>4</v>
      </c>
      <c r="AD11" s="787"/>
      <c r="AE11" s="786" t="s">
        <v>5</v>
      </c>
      <c r="AF11" s="787"/>
      <c r="AG11" s="786" t="s">
        <v>6</v>
      </c>
      <c r="AH11" s="787"/>
      <c r="AI11" s="786" t="s">
        <v>7</v>
      </c>
      <c r="AJ11" s="787"/>
      <c r="AK11" s="786" t="s">
        <v>8</v>
      </c>
      <c r="AL11" s="787"/>
      <c r="AM11" s="786" t="s">
        <v>9</v>
      </c>
      <c r="AN11" s="787"/>
      <c r="AO11" s="790" t="s">
        <v>10</v>
      </c>
      <c r="AP11" s="791"/>
      <c r="AQ11" s="826" t="s">
        <v>35</v>
      </c>
      <c r="AR11" s="828" t="s">
        <v>36</v>
      </c>
      <c r="AS11" s="832" t="s">
        <v>37</v>
      </c>
      <c r="AT11" s="822"/>
    </row>
    <row r="12" spans="1:47" ht="21" customHeight="1" x14ac:dyDescent="0.2">
      <c r="A12" s="823"/>
      <c r="B12" s="185" t="s">
        <v>94</v>
      </c>
      <c r="C12" s="185" t="s">
        <v>11</v>
      </c>
      <c r="D12" s="185" t="s">
        <v>12</v>
      </c>
      <c r="E12" s="39" t="s">
        <v>11</v>
      </c>
      <c r="F12" s="41" t="s">
        <v>12</v>
      </c>
      <c r="G12" s="39" t="s">
        <v>11</v>
      </c>
      <c r="H12" s="41" t="s">
        <v>12</v>
      </c>
      <c r="I12" s="39" t="s">
        <v>11</v>
      </c>
      <c r="J12" s="41" t="s">
        <v>12</v>
      </c>
      <c r="K12" s="39" t="s">
        <v>11</v>
      </c>
      <c r="L12" s="41" t="s">
        <v>12</v>
      </c>
      <c r="M12" s="39" t="s">
        <v>11</v>
      </c>
      <c r="N12" s="41" t="s">
        <v>12</v>
      </c>
      <c r="O12" s="39" t="s">
        <v>11</v>
      </c>
      <c r="P12" s="41" t="s">
        <v>12</v>
      </c>
      <c r="Q12" s="39" t="s">
        <v>11</v>
      </c>
      <c r="R12" s="41" t="s">
        <v>12</v>
      </c>
      <c r="S12" s="39" t="s">
        <v>11</v>
      </c>
      <c r="T12" s="41" t="s">
        <v>12</v>
      </c>
      <c r="U12" s="39" t="s">
        <v>11</v>
      </c>
      <c r="V12" s="41" t="s">
        <v>12</v>
      </c>
      <c r="W12" s="39" t="s">
        <v>11</v>
      </c>
      <c r="X12" s="41" t="s">
        <v>12</v>
      </c>
      <c r="Y12" s="39" t="s">
        <v>11</v>
      </c>
      <c r="Z12" s="41" t="s">
        <v>12</v>
      </c>
      <c r="AA12" s="39" t="s">
        <v>11</v>
      </c>
      <c r="AB12" s="41" t="s">
        <v>12</v>
      </c>
      <c r="AC12" s="39" t="s">
        <v>11</v>
      </c>
      <c r="AD12" s="41" t="s">
        <v>12</v>
      </c>
      <c r="AE12" s="39" t="s">
        <v>11</v>
      </c>
      <c r="AF12" s="41" t="s">
        <v>12</v>
      </c>
      <c r="AG12" s="39" t="s">
        <v>11</v>
      </c>
      <c r="AH12" s="41" t="s">
        <v>12</v>
      </c>
      <c r="AI12" s="39" t="s">
        <v>11</v>
      </c>
      <c r="AJ12" s="41" t="s">
        <v>12</v>
      </c>
      <c r="AK12" s="39" t="s">
        <v>11</v>
      </c>
      <c r="AL12" s="41" t="s">
        <v>12</v>
      </c>
      <c r="AM12" s="39" t="s">
        <v>11</v>
      </c>
      <c r="AN12" s="41" t="s">
        <v>12</v>
      </c>
      <c r="AO12" s="39" t="s">
        <v>11</v>
      </c>
      <c r="AP12" s="41" t="s">
        <v>12</v>
      </c>
      <c r="AQ12" s="827"/>
      <c r="AR12" s="829"/>
      <c r="AS12" s="833"/>
      <c r="AT12" s="823"/>
    </row>
    <row r="13" spans="1:47" x14ac:dyDescent="0.2">
      <c r="A13" s="2" t="s">
        <v>29</v>
      </c>
      <c r="B13" s="199">
        <f t="shared" ref="B13:B20" si="0">SUM(C13+D13)</f>
        <v>0</v>
      </c>
      <c r="C13" s="199">
        <f t="shared" ref="C13:D19" si="1">SUM(E13+G13+I13+K13+M13+O13+Q13+S13+U13+W13+Y13+AA13+AC13+AE13+AG13+AI13+AK13+AM13+AO13)</f>
        <v>0</v>
      </c>
      <c r="D13" s="199">
        <f t="shared" si="1"/>
        <v>0</v>
      </c>
      <c r="E13" s="4"/>
      <c r="F13" s="53"/>
      <c r="G13" s="4"/>
      <c r="H13" s="5"/>
      <c r="I13" s="4"/>
      <c r="J13" s="5"/>
      <c r="K13" s="4"/>
      <c r="L13" s="5"/>
      <c r="M13" s="4"/>
      <c r="N13" s="5"/>
      <c r="O13" s="4"/>
      <c r="P13" s="5"/>
      <c r="Q13" s="4"/>
      <c r="R13" s="5"/>
      <c r="S13" s="4"/>
      <c r="T13" s="5"/>
      <c r="U13" s="4"/>
      <c r="V13" s="5"/>
      <c r="W13" s="4"/>
      <c r="X13" s="5"/>
      <c r="Y13" s="4"/>
      <c r="Z13" s="5"/>
      <c r="AA13" s="4"/>
      <c r="AB13" s="5"/>
      <c r="AC13" s="4"/>
      <c r="AD13" s="5"/>
      <c r="AE13" s="4"/>
      <c r="AF13" s="5"/>
      <c r="AG13" s="4"/>
      <c r="AH13" s="5"/>
      <c r="AI13" s="4"/>
      <c r="AJ13" s="5"/>
      <c r="AK13" s="4"/>
      <c r="AL13" s="5"/>
      <c r="AM13" s="4"/>
      <c r="AN13" s="5"/>
      <c r="AO13" s="200"/>
      <c r="AP13" s="5"/>
      <c r="AQ13" s="4"/>
      <c r="AR13" s="5"/>
      <c r="AS13" s="5"/>
      <c r="AT13" s="5"/>
      <c r="AU13" s="195"/>
    </row>
    <row r="14" spans="1:47" x14ac:dyDescent="0.2">
      <c r="A14" s="54" t="s">
        <v>30</v>
      </c>
      <c r="B14" s="201">
        <f t="shared" si="0"/>
        <v>0</v>
      </c>
      <c r="C14" s="201">
        <f t="shared" si="1"/>
        <v>0</v>
      </c>
      <c r="D14" s="202">
        <f t="shared" si="1"/>
        <v>0</v>
      </c>
      <c r="E14" s="8"/>
      <c r="F14" s="203"/>
      <c r="G14" s="8"/>
      <c r="H14" s="9"/>
      <c r="I14" s="8"/>
      <c r="J14" s="9"/>
      <c r="K14" s="8"/>
      <c r="L14" s="9"/>
      <c r="M14" s="8"/>
      <c r="N14" s="9"/>
      <c r="O14" s="8"/>
      <c r="P14" s="9"/>
      <c r="Q14" s="8"/>
      <c r="R14" s="9"/>
      <c r="S14" s="8"/>
      <c r="T14" s="9"/>
      <c r="U14" s="8"/>
      <c r="V14" s="9"/>
      <c r="W14" s="8"/>
      <c r="X14" s="9"/>
      <c r="Y14" s="8"/>
      <c r="Z14" s="9"/>
      <c r="AA14" s="8"/>
      <c r="AB14" s="9"/>
      <c r="AC14" s="8"/>
      <c r="AD14" s="9"/>
      <c r="AE14" s="8"/>
      <c r="AF14" s="9"/>
      <c r="AG14" s="8"/>
      <c r="AH14" s="9"/>
      <c r="AI14" s="8"/>
      <c r="AJ14" s="9"/>
      <c r="AK14" s="8"/>
      <c r="AL14" s="9"/>
      <c r="AM14" s="8"/>
      <c r="AN14" s="9"/>
      <c r="AO14" s="204"/>
      <c r="AP14" s="9"/>
      <c r="AQ14" s="8"/>
      <c r="AR14" s="9"/>
      <c r="AS14" s="9"/>
      <c r="AT14" s="9"/>
      <c r="AU14" s="195"/>
    </row>
    <row r="15" spans="1:47" ht="21" x14ac:dyDescent="0.2">
      <c r="A15" s="55" t="s">
        <v>95</v>
      </c>
      <c r="B15" s="205">
        <f t="shared" si="0"/>
        <v>0</v>
      </c>
      <c r="C15" s="205">
        <f t="shared" si="1"/>
        <v>0</v>
      </c>
      <c r="D15" s="206">
        <f t="shared" si="1"/>
        <v>0</v>
      </c>
      <c r="E15" s="207"/>
      <c r="F15" s="208"/>
      <c r="G15" s="207"/>
      <c r="H15" s="56"/>
      <c r="I15" s="207"/>
      <c r="J15" s="56"/>
      <c r="K15" s="207"/>
      <c r="L15" s="56"/>
      <c r="M15" s="207"/>
      <c r="N15" s="56"/>
      <c r="O15" s="207"/>
      <c r="P15" s="56"/>
      <c r="Q15" s="12"/>
      <c r="R15" s="13"/>
      <c r="S15" s="12"/>
      <c r="T15" s="13"/>
      <c r="U15" s="12"/>
      <c r="V15" s="13"/>
      <c r="W15" s="12"/>
      <c r="X15" s="13"/>
      <c r="Y15" s="12"/>
      <c r="Z15" s="13"/>
      <c r="AA15" s="12"/>
      <c r="AB15" s="13"/>
      <c r="AC15" s="12"/>
      <c r="AD15" s="13"/>
      <c r="AE15" s="12"/>
      <c r="AF15" s="13"/>
      <c r="AG15" s="12"/>
      <c r="AH15" s="13"/>
      <c r="AI15" s="12"/>
      <c r="AJ15" s="13"/>
      <c r="AK15" s="12"/>
      <c r="AL15" s="13"/>
      <c r="AM15" s="12"/>
      <c r="AN15" s="13"/>
      <c r="AO15" s="136"/>
      <c r="AP15" s="13"/>
      <c r="AQ15" s="12"/>
      <c r="AR15" s="13"/>
      <c r="AS15" s="13"/>
      <c r="AT15" s="13"/>
      <c r="AU15" s="195"/>
    </row>
    <row r="16" spans="1:47" x14ac:dyDescent="0.2">
      <c r="A16" s="57" t="s">
        <v>31</v>
      </c>
      <c r="B16" s="209">
        <f t="shared" si="0"/>
        <v>0</v>
      </c>
      <c r="C16" s="210">
        <f t="shared" si="1"/>
        <v>0</v>
      </c>
      <c r="D16" s="211">
        <f t="shared" si="1"/>
        <v>0</v>
      </c>
      <c r="E16" s="12"/>
      <c r="F16" s="27"/>
      <c r="G16" s="12"/>
      <c r="H16" s="13"/>
      <c r="I16" s="12"/>
      <c r="J16" s="13"/>
      <c r="K16" s="12"/>
      <c r="L16" s="13"/>
      <c r="M16" s="12"/>
      <c r="N16" s="13"/>
      <c r="O16" s="12"/>
      <c r="P16" s="13"/>
      <c r="Q16" s="12"/>
      <c r="R16" s="13"/>
      <c r="S16" s="12"/>
      <c r="T16" s="13"/>
      <c r="U16" s="12"/>
      <c r="V16" s="13"/>
      <c r="W16" s="12"/>
      <c r="X16" s="13"/>
      <c r="Y16" s="12"/>
      <c r="Z16" s="13"/>
      <c r="AA16" s="12"/>
      <c r="AB16" s="13"/>
      <c r="AC16" s="12"/>
      <c r="AD16" s="13"/>
      <c r="AE16" s="12"/>
      <c r="AF16" s="13"/>
      <c r="AG16" s="12"/>
      <c r="AH16" s="13"/>
      <c r="AI16" s="12"/>
      <c r="AJ16" s="13"/>
      <c r="AK16" s="12"/>
      <c r="AL16" s="13"/>
      <c r="AM16" s="12"/>
      <c r="AN16" s="13"/>
      <c r="AO16" s="136"/>
      <c r="AP16" s="13"/>
      <c r="AQ16" s="12"/>
      <c r="AR16" s="13"/>
      <c r="AS16" s="13"/>
      <c r="AT16" s="13"/>
      <c r="AU16" s="195"/>
    </row>
    <row r="17" spans="1:88" x14ac:dyDescent="0.2">
      <c r="A17" s="57" t="s">
        <v>32</v>
      </c>
      <c r="B17" s="212">
        <f t="shared" si="0"/>
        <v>0</v>
      </c>
      <c r="C17" s="210">
        <f t="shared" si="1"/>
        <v>0</v>
      </c>
      <c r="D17" s="211">
        <f t="shared" si="1"/>
        <v>0</v>
      </c>
      <c r="E17" s="213"/>
      <c r="F17" s="37"/>
      <c r="G17" s="213"/>
      <c r="H17" s="214"/>
      <c r="I17" s="213"/>
      <c r="J17" s="214"/>
      <c r="K17" s="213"/>
      <c r="L17" s="214"/>
      <c r="M17" s="213"/>
      <c r="N17" s="214"/>
      <c r="O17" s="213"/>
      <c r="P17" s="214"/>
      <c r="Q17" s="213"/>
      <c r="R17" s="214"/>
      <c r="S17" s="213"/>
      <c r="T17" s="214"/>
      <c r="U17" s="213"/>
      <c r="V17" s="214"/>
      <c r="W17" s="213"/>
      <c r="X17" s="214"/>
      <c r="Y17" s="213"/>
      <c r="Z17" s="214"/>
      <c r="AA17" s="213"/>
      <c r="AB17" s="214"/>
      <c r="AC17" s="213"/>
      <c r="AD17" s="214"/>
      <c r="AE17" s="213"/>
      <c r="AF17" s="214"/>
      <c r="AG17" s="213"/>
      <c r="AH17" s="214"/>
      <c r="AI17" s="213"/>
      <c r="AJ17" s="214"/>
      <c r="AK17" s="213"/>
      <c r="AL17" s="214"/>
      <c r="AM17" s="213"/>
      <c r="AN17" s="214"/>
      <c r="AO17" s="143"/>
      <c r="AP17" s="214"/>
      <c r="AQ17" s="213"/>
      <c r="AR17" s="214"/>
      <c r="AS17" s="22"/>
      <c r="AT17" s="214"/>
      <c r="AU17" s="195"/>
    </row>
    <row r="18" spans="1:88" x14ac:dyDescent="0.2">
      <c r="A18" s="55" t="s">
        <v>96</v>
      </c>
      <c r="B18" s="210">
        <f t="shared" si="0"/>
        <v>0</v>
      </c>
      <c r="C18" s="210">
        <f t="shared" si="1"/>
        <v>0</v>
      </c>
      <c r="D18" s="206">
        <f t="shared" si="1"/>
        <v>0</v>
      </c>
      <c r="E18" s="14"/>
      <c r="F18" s="27"/>
      <c r="G18" s="12"/>
      <c r="H18" s="13"/>
      <c r="I18" s="12"/>
      <c r="J18" s="13"/>
      <c r="K18" s="12"/>
      <c r="L18" s="13"/>
      <c r="M18" s="12"/>
      <c r="N18" s="13"/>
      <c r="O18" s="12"/>
      <c r="P18" s="13"/>
      <c r="Q18" s="12"/>
      <c r="R18" s="13"/>
      <c r="S18" s="12"/>
      <c r="T18" s="13"/>
      <c r="U18" s="12"/>
      <c r="V18" s="13"/>
      <c r="W18" s="12"/>
      <c r="X18" s="13"/>
      <c r="Y18" s="12"/>
      <c r="Z18" s="13"/>
      <c r="AA18" s="12"/>
      <c r="AB18" s="13"/>
      <c r="AC18" s="12"/>
      <c r="AD18" s="13"/>
      <c r="AE18" s="12"/>
      <c r="AF18" s="13"/>
      <c r="AG18" s="12"/>
      <c r="AH18" s="13"/>
      <c r="AI18" s="12"/>
      <c r="AJ18" s="13"/>
      <c r="AK18" s="12"/>
      <c r="AL18" s="13"/>
      <c r="AM18" s="12"/>
      <c r="AN18" s="13"/>
      <c r="AO18" s="136"/>
      <c r="AP18" s="13"/>
      <c r="AQ18" s="12"/>
      <c r="AR18" s="214"/>
      <c r="AS18" s="215"/>
      <c r="AT18" s="23"/>
      <c r="AU18" s="195"/>
    </row>
    <row r="19" spans="1:88" x14ac:dyDescent="0.2">
      <c r="A19" s="55" t="s">
        <v>97</v>
      </c>
      <c r="B19" s="210">
        <f t="shared" si="0"/>
        <v>0</v>
      </c>
      <c r="C19" s="209">
        <f t="shared" si="1"/>
        <v>0</v>
      </c>
      <c r="D19" s="216">
        <f t="shared" si="1"/>
        <v>0</v>
      </c>
      <c r="E19" s="217"/>
      <c r="F19" s="13"/>
      <c r="G19" s="12"/>
      <c r="H19" s="13"/>
      <c r="I19" s="12"/>
      <c r="J19" s="13"/>
      <c r="K19" s="12"/>
      <c r="L19" s="13"/>
      <c r="M19" s="12"/>
      <c r="N19" s="13"/>
      <c r="O19" s="12"/>
      <c r="P19" s="13"/>
      <c r="Q19" s="12"/>
      <c r="R19" s="13"/>
      <c r="S19" s="12"/>
      <c r="T19" s="13"/>
      <c r="U19" s="12"/>
      <c r="V19" s="13"/>
      <c r="W19" s="12"/>
      <c r="X19" s="13"/>
      <c r="Y19" s="12"/>
      <c r="Z19" s="13"/>
      <c r="AA19" s="12"/>
      <c r="AB19" s="13"/>
      <c r="AC19" s="12"/>
      <c r="AD19" s="13"/>
      <c r="AE19" s="12"/>
      <c r="AF19" s="13"/>
      <c r="AG19" s="12"/>
      <c r="AH19" s="13"/>
      <c r="AI19" s="12"/>
      <c r="AJ19" s="13"/>
      <c r="AK19" s="12"/>
      <c r="AL19" s="13"/>
      <c r="AM19" s="12"/>
      <c r="AN19" s="13"/>
      <c r="AO19" s="136"/>
      <c r="AP19" s="13"/>
      <c r="AQ19" s="12"/>
      <c r="AR19" s="11"/>
      <c r="AS19" s="37"/>
      <c r="AT19" s="23"/>
      <c r="AU19" s="195"/>
    </row>
    <row r="20" spans="1:88" x14ac:dyDescent="0.2">
      <c r="A20" s="55" t="s">
        <v>18</v>
      </c>
      <c r="B20" s="218">
        <f t="shared" si="0"/>
        <v>0</v>
      </c>
      <c r="C20" s="219">
        <f>SUM(O20+Q20+S20+U20+W20+Y20+AA20+AC20+AE20+AG20+AI20+AK20+AM20+AO20)</f>
        <v>0</v>
      </c>
      <c r="D20" s="220">
        <f>SUM(P20+R20+T20+V20+X20+Z20+AB20+AD20+AF20+AH20+AJ20+AL20+AN20+AP20)</f>
        <v>0</v>
      </c>
      <c r="E20" s="221"/>
      <c r="F20" s="222"/>
      <c r="G20" s="223"/>
      <c r="H20" s="224"/>
      <c r="I20" s="223"/>
      <c r="J20" s="224"/>
      <c r="K20" s="223"/>
      <c r="L20" s="224"/>
      <c r="M20" s="223"/>
      <c r="N20" s="224"/>
      <c r="O20" s="32"/>
      <c r="P20" s="33"/>
      <c r="Q20" s="32"/>
      <c r="R20" s="33"/>
      <c r="S20" s="32"/>
      <c r="T20" s="33"/>
      <c r="U20" s="32"/>
      <c r="V20" s="33"/>
      <c r="W20" s="32"/>
      <c r="X20" s="33"/>
      <c r="Y20" s="32"/>
      <c r="Z20" s="33"/>
      <c r="AA20" s="32"/>
      <c r="AB20" s="33"/>
      <c r="AC20" s="32"/>
      <c r="AD20" s="33"/>
      <c r="AE20" s="32"/>
      <c r="AF20" s="33"/>
      <c r="AG20" s="32"/>
      <c r="AH20" s="33"/>
      <c r="AI20" s="32"/>
      <c r="AJ20" s="33"/>
      <c r="AK20" s="32"/>
      <c r="AL20" s="33"/>
      <c r="AM20" s="32"/>
      <c r="AN20" s="33"/>
      <c r="AO20" s="225"/>
      <c r="AP20" s="33"/>
      <c r="AQ20" s="32"/>
      <c r="AR20" s="33"/>
      <c r="AS20" s="26"/>
      <c r="AT20" s="26"/>
      <c r="AU20" s="195"/>
    </row>
    <row r="21" spans="1:88" x14ac:dyDescent="0.2">
      <c r="A21" s="2" t="s">
        <v>98</v>
      </c>
      <c r="B21" s="218">
        <f>SUM(B22:B27)</f>
        <v>0</v>
      </c>
      <c r="C21" s="218">
        <f>SUM(C22:C27)</f>
        <v>0</v>
      </c>
      <c r="D21" s="199">
        <f>SUM(D22:D27)</f>
        <v>0</v>
      </c>
      <c r="E21" s="226"/>
      <c r="F21" s="227">
        <f t="shared" ref="F21:AT21" si="2">SUM(F22:F24)</f>
        <v>0</v>
      </c>
      <c r="G21" s="226">
        <f t="shared" si="2"/>
        <v>0</v>
      </c>
      <c r="H21" s="228">
        <f t="shared" si="2"/>
        <v>0</v>
      </c>
      <c r="I21" s="226">
        <f t="shared" si="2"/>
        <v>0</v>
      </c>
      <c r="J21" s="228">
        <f t="shared" si="2"/>
        <v>0</v>
      </c>
      <c r="K21" s="226">
        <f t="shared" si="2"/>
        <v>0</v>
      </c>
      <c r="L21" s="228">
        <f t="shared" si="2"/>
        <v>0</v>
      </c>
      <c r="M21" s="226">
        <f t="shared" si="2"/>
        <v>0</v>
      </c>
      <c r="N21" s="228">
        <f t="shared" si="2"/>
        <v>0</v>
      </c>
      <c r="O21" s="226">
        <f t="shared" si="2"/>
        <v>0</v>
      </c>
      <c r="P21" s="228">
        <f t="shared" si="2"/>
        <v>0</v>
      </c>
      <c r="Q21" s="226">
        <f t="shared" si="2"/>
        <v>0</v>
      </c>
      <c r="R21" s="228">
        <f t="shared" si="2"/>
        <v>0</v>
      </c>
      <c r="S21" s="226">
        <f t="shared" si="2"/>
        <v>0</v>
      </c>
      <c r="T21" s="228">
        <f t="shared" si="2"/>
        <v>0</v>
      </c>
      <c r="U21" s="226">
        <f t="shared" si="2"/>
        <v>0</v>
      </c>
      <c r="V21" s="228">
        <f t="shared" si="2"/>
        <v>0</v>
      </c>
      <c r="W21" s="226">
        <f t="shared" si="2"/>
        <v>0</v>
      </c>
      <c r="X21" s="228">
        <f t="shared" si="2"/>
        <v>0</v>
      </c>
      <c r="Y21" s="226">
        <f t="shared" si="2"/>
        <v>0</v>
      </c>
      <c r="Z21" s="228">
        <f t="shared" si="2"/>
        <v>0</v>
      </c>
      <c r="AA21" s="226">
        <f t="shared" si="2"/>
        <v>0</v>
      </c>
      <c r="AB21" s="228">
        <f t="shared" si="2"/>
        <v>0</v>
      </c>
      <c r="AC21" s="226">
        <f t="shared" si="2"/>
        <v>0</v>
      </c>
      <c r="AD21" s="228">
        <f t="shared" si="2"/>
        <v>0</v>
      </c>
      <c r="AE21" s="226">
        <f t="shared" si="2"/>
        <v>0</v>
      </c>
      <c r="AF21" s="228">
        <f t="shared" si="2"/>
        <v>0</v>
      </c>
      <c r="AG21" s="226">
        <f t="shared" si="2"/>
        <v>0</v>
      </c>
      <c r="AH21" s="228">
        <f t="shared" si="2"/>
        <v>0</v>
      </c>
      <c r="AI21" s="226">
        <f t="shared" si="2"/>
        <v>0</v>
      </c>
      <c r="AJ21" s="228">
        <f t="shared" si="2"/>
        <v>0</v>
      </c>
      <c r="AK21" s="226">
        <f t="shared" si="2"/>
        <v>0</v>
      </c>
      <c r="AL21" s="228">
        <f t="shared" si="2"/>
        <v>0</v>
      </c>
      <c r="AM21" s="226">
        <f t="shared" si="2"/>
        <v>0</v>
      </c>
      <c r="AN21" s="228">
        <f t="shared" si="2"/>
        <v>0</v>
      </c>
      <c r="AO21" s="229">
        <f t="shared" si="2"/>
        <v>0</v>
      </c>
      <c r="AP21" s="228">
        <f t="shared" si="2"/>
        <v>0</v>
      </c>
      <c r="AQ21" s="226">
        <f t="shared" si="2"/>
        <v>0</v>
      </c>
      <c r="AR21" s="228">
        <f t="shared" si="2"/>
        <v>0</v>
      </c>
      <c r="AS21" s="228">
        <f t="shared" si="2"/>
        <v>0</v>
      </c>
      <c r="AT21" s="228">
        <f t="shared" si="2"/>
        <v>0</v>
      </c>
      <c r="AU21" s="195"/>
    </row>
    <row r="22" spans="1:88" x14ac:dyDescent="0.2">
      <c r="A22" s="58" t="s">
        <v>38</v>
      </c>
      <c r="B22" s="218">
        <f t="shared" ref="B22:B27" si="3">SUM(C22+D22)</f>
        <v>0</v>
      </c>
      <c r="C22" s="218">
        <f t="shared" ref="C22:D27" si="4">SUM(E22+G22+I22+K22+M22+O22+Q22+S22+U22+W22+Y22+AA22+AC22+AE22+AG22+AI22+AK22+AM22+AO22)</f>
        <v>0</v>
      </c>
      <c r="D22" s="230">
        <f t="shared" si="4"/>
        <v>0</v>
      </c>
      <c r="E22" s="213"/>
      <c r="F22" s="37"/>
      <c r="G22" s="213"/>
      <c r="H22" s="214"/>
      <c r="I22" s="213"/>
      <c r="J22" s="214"/>
      <c r="K22" s="213"/>
      <c r="L22" s="214"/>
      <c r="M22" s="213"/>
      <c r="N22" s="214"/>
      <c r="O22" s="213"/>
      <c r="P22" s="214"/>
      <c r="Q22" s="213"/>
      <c r="R22" s="214"/>
      <c r="S22" s="213"/>
      <c r="T22" s="214"/>
      <c r="U22" s="213"/>
      <c r="V22" s="214"/>
      <c r="W22" s="213"/>
      <c r="X22" s="214"/>
      <c r="Y22" s="213"/>
      <c r="Z22" s="214"/>
      <c r="AA22" s="213"/>
      <c r="AB22" s="214"/>
      <c r="AC22" s="213"/>
      <c r="AD22" s="214"/>
      <c r="AE22" s="213"/>
      <c r="AF22" s="214"/>
      <c r="AG22" s="213"/>
      <c r="AH22" s="214"/>
      <c r="AI22" s="213"/>
      <c r="AJ22" s="214"/>
      <c r="AK22" s="213"/>
      <c r="AL22" s="214"/>
      <c r="AM22" s="213"/>
      <c r="AN22" s="214"/>
      <c r="AO22" s="143"/>
      <c r="AP22" s="214"/>
      <c r="AQ22" s="214"/>
      <c r="AR22" s="214"/>
      <c r="AS22" s="214"/>
      <c r="AT22" s="231"/>
      <c r="AU22" s="195"/>
    </row>
    <row r="23" spans="1:88" x14ac:dyDescent="0.2">
      <c r="A23" s="55" t="s">
        <v>39</v>
      </c>
      <c r="B23" s="218">
        <f t="shared" si="3"/>
        <v>0</v>
      </c>
      <c r="C23" s="218">
        <f t="shared" si="4"/>
        <v>0</v>
      </c>
      <c r="D23" s="206">
        <f t="shared" si="4"/>
        <v>0</v>
      </c>
      <c r="E23" s="12"/>
      <c r="F23" s="27"/>
      <c r="G23" s="12"/>
      <c r="H23" s="13"/>
      <c r="I23" s="12"/>
      <c r="J23" s="13"/>
      <c r="K23" s="12"/>
      <c r="L23" s="13"/>
      <c r="M23" s="12"/>
      <c r="N23" s="13"/>
      <c r="O23" s="12"/>
      <c r="P23" s="13"/>
      <c r="Q23" s="12"/>
      <c r="R23" s="13"/>
      <c r="S23" s="12"/>
      <c r="T23" s="13"/>
      <c r="U23" s="12"/>
      <c r="V23" s="13"/>
      <c r="W23" s="12"/>
      <c r="X23" s="13"/>
      <c r="Y23" s="12"/>
      <c r="Z23" s="13"/>
      <c r="AA23" s="12"/>
      <c r="AB23" s="13"/>
      <c r="AC23" s="12"/>
      <c r="AD23" s="13"/>
      <c r="AE23" s="12"/>
      <c r="AF23" s="13"/>
      <c r="AG23" s="12"/>
      <c r="AH23" s="13"/>
      <c r="AI23" s="12"/>
      <c r="AJ23" s="13"/>
      <c r="AK23" s="12"/>
      <c r="AL23" s="13"/>
      <c r="AM23" s="12"/>
      <c r="AN23" s="13"/>
      <c r="AO23" s="136"/>
      <c r="AP23" s="13"/>
      <c r="AQ23" s="13"/>
      <c r="AR23" s="13"/>
      <c r="AS23" s="13"/>
      <c r="AT23" s="22"/>
      <c r="AU23" s="195"/>
    </row>
    <row r="24" spans="1:88" x14ac:dyDescent="0.2">
      <c r="A24" s="59" t="s">
        <v>40</v>
      </c>
      <c r="B24" s="212">
        <f t="shared" si="3"/>
        <v>0</v>
      </c>
      <c r="C24" s="212">
        <f t="shared" si="4"/>
        <v>0</v>
      </c>
      <c r="D24" s="216">
        <f t="shared" si="4"/>
        <v>0</v>
      </c>
      <c r="E24" s="217"/>
      <c r="F24" s="150"/>
      <c r="G24" s="217"/>
      <c r="H24" s="215"/>
      <c r="I24" s="217"/>
      <c r="J24" s="215"/>
      <c r="K24" s="217"/>
      <c r="L24" s="215"/>
      <c r="M24" s="217"/>
      <c r="N24" s="215"/>
      <c r="O24" s="217"/>
      <c r="P24" s="215"/>
      <c r="Q24" s="217"/>
      <c r="R24" s="215"/>
      <c r="S24" s="217"/>
      <c r="T24" s="215"/>
      <c r="U24" s="217"/>
      <c r="V24" s="215"/>
      <c r="W24" s="217"/>
      <c r="X24" s="215"/>
      <c r="Y24" s="217"/>
      <c r="Z24" s="215"/>
      <c r="AA24" s="217"/>
      <c r="AB24" s="215"/>
      <c r="AC24" s="217"/>
      <c r="AD24" s="215"/>
      <c r="AE24" s="217"/>
      <c r="AF24" s="215"/>
      <c r="AG24" s="217"/>
      <c r="AH24" s="215"/>
      <c r="AI24" s="217"/>
      <c r="AJ24" s="215"/>
      <c r="AK24" s="217"/>
      <c r="AL24" s="215"/>
      <c r="AM24" s="217"/>
      <c r="AN24" s="215"/>
      <c r="AO24" s="147"/>
      <c r="AP24" s="215"/>
      <c r="AQ24" s="215"/>
      <c r="AR24" s="215"/>
      <c r="AS24" s="215"/>
      <c r="AT24" s="146"/>
      <c r="AU24" s="195"/>
    </row>
    <row r="25" spans="1:88" x14ac:dyDescent="0.2">
      <c r="A25" s="232" t="s">
        <v>99</v>
      </c>
      <c r="B25" s="209">
        <f t="shared" si="3"/>
        <v>0</v>
      </c>
      <c r="C25" s="209">
        <f t="shared" si="4"/>
        <v>0</v>
      </c>
      <c r="D25" s="206">
        <f t="shared" si="4"/>
        <v>0</v>
      </c>
      <c r="E25" s="12"/>
      <c r="F25" s="27"/>
      <c r="G25" s="12"/>
      <c r="H25" s="13"/>
      <c r="I25" s="12"/>
      <c r="J25" s="13"/>
      <c r="K25" s="12"/>
      <c r="L25" s="13"/>
      <c r="M25" s="12"/>
      <c r="N25" s="13"/>
      <c r="O25" s="12"/>
      <c r="P25" s="13"/>
      <c r="Q25" s="12"/>
      <c r="R25" s="13"/>
      <c r="S25" s="12"/>
      <c r="T25" s="13"/>
      <c r="U25" s="12"/>
      <c r="V25" s="13"/>
      <c r="W25" s="12"/>
      <c r="X25" s="13"/>
      <c r="Y25" s="12"/>
      <c r="Z25" s="13"/>
      <c r="AA25" s="12"/>
      <c r="AB25" s="13"/>
      <c r="AC25" s="12"/>
      <c r="AD25" s="13"/>
      <c r="AE25" s="12"/>
      <c r="AF25" s="13"/>
      <c r="AG25" s="12"/>
      <c r="AH25" s="13"/>
      <c r="AI25" s="12"/>
      <c r="AJ25" s="13"/>
      <c r="AK25" s="12"/>
      <c r="AL25" s="13"/>
      <c r="AM25" s="12"/>
      <c r="AN25" s="13"/>
      <c r="AO25" s="136"/>
      <c r="AP25" s="13"/>
      <c r="AQ25" s="13"/>
      <c r="AR25" s="13"/>
      <c r="AS25" s="13"/>
      <c r="AT25" s="22"/>
      <c r="AU25" s="195"/>
    </row>
    <row r="26" spans="1:88" x14ac:dyDescent="0.2">
      <c r="A26" s="233" t="s">
        <v>13</v>
      </c>
      <c r="B26" s="209">
        <f t="shared" si="3"/>
        <v>0</v>
      </c>
      <c r="C26" s="209">
        <f t="shared" si="4"/>
        <v>0</v>
      </c>
      <c r="D26" s="206">
        <f t="shared" si="4"/>
        <v>0</v>
      </c>
      <c r="E26" s="12"/>
      <c r="F26" s="27"/>
      <c r="G26" s="12"/>
      <c r="H26" s="13"/>
      <c r="I26" s="12"/>
      <c r="J26" s="13"/>
      <c r="K26" s="12"/>
      <c r="L26" s="13"/>
      <c r="M26" s="12"/>
      <c r="N26" s="13"/>
      <c r="O26" s="12"/>
      <c r="P26" s="13"/>
      <c r="Q26" s="12"/>
      <c r="R26" s="13"/>
      <c r="S26" s="12"/>
      <c r="T26" s="13"/>
      <c r="U26" s="12"/>
      <c r="V26" s="13"/>
      <c r="W26" s="12"/>
      <c r="X26" s="13"/>
      <c r="Y26" s="12"/>
      <c r="Z26" s="13"/>
      <c r="AA26" s="12"/>
      <c r="AB26" s="13"/>
      <c r="AC26" s="12"/>
      <c r="AD26" s="13"/>
      <c r="AE26" s="12"/>
      <c r="AF26" s="13"/>
      <c r="AG26" s="12"/>
      <c r="AH26" s="13"/>
      <c r="AI26" s="12"/>
      <c r="AJ26" s="13"/>
      <c r="AK26" s="12"/>
      <c r="AL26" s="13"/>
      <c r="AM26" s="12"/>
      <c r="AN26" s="13"/>
      <c r="AO26" s="136"/>
      <c r="AP26" s="13"/>
      <c r="AQ26" s="13"/>
      <c r="AR26" s="13"/>
      <c r="AS26" s="13"/>
      <c r="AT26" s="22"/>
      <c r="AU26" s="195"/>
    </row>
    <row r="27" spans="1:88" x14ac:dyDescent="0.2">
      <c r="A27" s="234" t="s">
        <v>100</v>
      </c>
      <c r="B27" s="218">
        <f t="shared" si="3"/>
        <v>0</v>
      </c>
      <c r="C27" s="218">
        <f t="shared" si="4"/>
        <v>0</v>
      </c>
      <c r="D27" s="235">
        <f t="shared" si="4"/>
        <v>0</v>
      </c>
      <c r="E27" s="32"/>
      <c r="F27" s="236"/>
      <c r="G27" s="32"/>
      <c r="H27" s="33"/>
      <c r="I27" s="32"/>
      <c r="J27" s="33"/>
      <c r="K27" s="32"/>
      <c r="L27" s="33"/>
      <c r="M27" s="32"/>
      <c r="N27" s="33"/>
      <c r="O27" s="32"/>
      <c r="P27" s="33"/>
      <c r="Q27" s="32"/>
      <c r="R27" s="33"/>
      <c r="S27" s="32"/>
      <c r="T27" s="33"/>
      <c r="U27" s="32"/>
      <c r="V27" s="33"/>
      <c r="W27" s="32"/>
      <c r="X27" s="33"/>
      <c r="Y27" s="32"/>
      <c r="Z27" s="33"/>
      <c r="AA27" s="32"/>
      <c r="AB27" s="33"/>
      <c r="AC27" s="32"/>
      <c r="AD27" s="33"/>
      <c r="AE27" s="32"/>
      <c r="AF27" s="33"/>
      <c r="AG27" s="32"/>
      <c r="AH27" s="33"/>
      <c r="AI27" s="32"/>
      <c r="AJ27" s="33"/>
      <c r="AK27" s="32"/>
      <c r="AL27" s="33"/>
      <c r="AM27" s="32"/>
      <c r="AN27" s="33"/>
      <c r="AO27" s="225"/>
      <c r="AP27" s="33"/>
      <c r="AQ27" s="33"/>
      <c r="AR27" s="33"/>
      <c r="AS27" s="33"/>
      <c r="AT27" s="33"/>
      <c r="AU27" s="195"/>
    </row>
    <row r="28" spans="1:88" x14ac:dyDescent="0.2">
      <c r="A28" s="61" t="s">
        <v>101</v>
      </c>
      <c r="B28" s="61"/>
      <c r="C28" s="49"/>
      <c r="D28" s="61"/>
      <c r="E28" s="61"/>
      <c r="F28" s="49"/>
      <c r="G28" s="49"/>
      <c r="H28" s="49"/>
      <c r="I28" s="49"/>
    </row>
    <row r="29" spans="1:88" ht="31.5" x14ac:dyDescent="0.2">
      <c r="A29" s="186" t="s">
        <v>102</v>
      </c>
      <c r="B29" s="786" t="s">
        <v>41</v>
      </c>
      <c r="C29" s="787"/>
      <c r="D29" s="181" t="s">
        <v>1</v>
      </c>
      <c r="E29" s="63" t="s">
        <v>35</v>
      </c>
      <c r="F29" s="63" t="s">
        <v>42</v>
      </c>
      <c r="G29" s="63" t="s">
        <v>37</v>
      </c>
      <c r="H29" s="189" t="s">
        <v>13</v>
      </c>
      <c r="I29" s="190" t="s">
        <v>98</v>
      </c>
    </row>
    <row r="30" spans="1:88" x14ac:dyDescent="0.2">
      <c r="A30" s="864" t="s">
        <v>43</v>
      </c>
      <c r="B30" s="865"/>
      <c r="C30" s="866"/>
      <c r="D30" s="237">
        <f t="shared" ref="D30:D50" si="5">SUM(E30:H30)</f>
        <v>0</v>
      </c>
      <c r="E30" s="65"/>
      <c r="F30" s="66"/>
      <c r="G30" s="67"/>
      <c r="H30" s="68"/>
      <c r="I30" s="238"/>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88" ht="14.25" customHeight="1" x14ac:dyDescent="0.2">
      <c r="A31" s="772" t="s">
        <v>104</v>
      </c>
      <c r="B31" s="834" t="s">
        <v>105</v>
      </c>
      <c r="C31" s="835"/>
      <c r="D31" s="240">
        <f t="shared" si="5"/>
        <v>0</v>
      </c>
      <c r="E31" s="69"/>
      <c r="F31" s="70"/>
      <c r="G31" s="71"/>
      <c r="H31" s="72"/>
      <c r="I31" s="72"/>
      <c r="J31" s="239"/>
      <c r="CA31" s="195" t="str">
        <f>IF(D30&lt;&gt;B13,"EL NÚMERO DE INGRESOS NO PUEDE SER DISTINTO AL TOTAL DE INGRESOS DE LA SECCION A.1","")</f>
        <v/>
      </c>
      <c r="CG31" s="195" t="str">
        <f>IF(D30&lt;&gt;B13,1,"")</f>
        <v/>
      </c>
    </row>
    <row r="32" spans="1:88" ht="14.25" customHeight="1" x14ac:dyDescent="0.2">
      <c r="A32" s="773"/>
      <c r="B32" s="836" t="s">
        <v>106</v>
      </c>
      <c r="C32" s="837"/>
      <c r="D32" s="241">
        <f t="shared" si="5"/>
        <v>0</v>
      </c>
      <c r="E32" s="69"/>
      <c r="F32" s="70"/>
      <c r="G32" s="71"/>
      <c r="H32" s="72"/>
      <c r="I32" s="72"/>
      <c r="J32" s="239"/>
    </row>
    <row r="33" spans="1:87" ht="14.25" customHeight="1" x14ac:dyDescent="0.2">
      <c r="A33" s="773"/>
      <c r="B33" s="860" t="s">
        <v>44</v>
      </c>
      <c r="C33" s="861"/>
      <c r="D33" s="241">
        <f t="shared" si="5"/>
        <v>0</v>
      </c>
      <c r="E33" s="69"/>
      <c r="F33" s="70"/>
      <c r="G33" s="71"/>
      <c r="H33" s="72"/>
      <c r="I33" s="72"/>
      <c r="J33" s="239"/>
    </row>
    <row r="34" spans="1:87" ht="14.25" customHeight="1" x14ac:dyDescent="0.2">
      <c r="A34" s="773"/>
      <c r="B34" s="836" t="s">
        <v>107</v>
      </c>
      <c r="C34" s="837"/>
      <c r="D34" s="241">
        <f t="shared" si="5"/>
        <v>0</v>
      </c>
      <c r="E34" s="69"/>
      <c r="F34" s="70"/>
      <c r="G34" s="71"/>
      <c r="H34" s="72"/>
      <c r="I34" s="72"/>
      <c r="J34" s="239"/>
    </row>
    <row r="35" spans="1:87" ht="14.25" customHeight="1" x14ac:dyDescent="0.2">
      <c r="A35" s="773"/>
      <c r="B35" s="836" t="s">
        <v>108</v>
      </c>
      <c r="C35" s="837"/>
      <c r="D35" s="241">
        <f t="shared" si="5"/>
        <v>0</v>
      </c>
      <c r="E35" s="69"/>
      <c r="F35" s="70"/>
      <c r="G35" s="71"/>
      <c r="H35" s="72"/>
      <c r="I35" s="72"/>
      <c r="J35" s="239"/>
    </row>
    <row r="36" spans="1:87" ht="14.25" customHeight="1" x14ac:dyDescent="0.2">
      <c r="A36" s="773"/>
      <c r="B36" s="836" t="s">
        <v>109</v>
      </c>
      <c r="C36" s="837"/>
      <c r="D36" s="241">
        <f t="shared" si="5"/>
        <v>0</v>
      </c>
      <c r="E36" s="69"/>
      <c r="F36" s="70"/>
      <c r="G36" s="71"/>
      <c r="H36" s="72"/>
      <c r="I36" s="72"/>
      <c r="J36" s="239"/>
    </row>
    <row r="37" spans="1:87" ht="14.25" customHeight="1" x14ac:dyDescent="0.2">
      <c r="A37" s="773"/>
      <c r="B37" s="836" t="s">
        <v>45</v>
      </c>
      <c r="C37" s="837"/>
      <c r="D37" s="241">
        <f t="shared" si="5"/>
        <v>0</v>
      </c>
      <c r="E37" s="69"/>
      <c r="F37" s="70"/>
      <c r="G37" s="71"/>
      <c r="H37" s="72"/>
      <c r="I37" s="72"/>
      <c r="J37" s="239"/>
    </row>
    <row r="38" spans="1:87" ht="14.25" customHeight="1" x14ac:dyDescent="0.2">
      <c r="A38" s="773"/>
      <c r="B38" s="836" t="s">
        <v>46</v>
      </c>
      <c r="C38" s="837"/>
      <c r="D38" s="241">
        <f t="shared" si="5"/>
        <v>0</v>
      </c>
      <c r="E38" s="69"/>
      <c r="F38" s="70"/>
      <c r="G38" s="71"/>
      <c r="H38" s="72"/>
      <c r="I38" s="72"/>
      <c r="J38" s="239"/>
    </row>
    <row r="39" spans="1:87" ht="25.5" customHeight="1" x14ac:dyDescent="0.2">
      <c r="A39" s="773"/>
      <c r="B39" s="836" t="s">
        <v>110</v>
      </c>
      <c r="C39" s="837"/>
      <c r="D39" s="241">
        <f t="shared" si="5"/>
        <v>0</v>
      </c>
      <c r="E39" s="69"/>
      <c r="F39" s="70"/>
      <c r="G39" s="71"/>
      <c r="H39" s="72"/>
      <c r="I39" s="72"/>
      <c r="J39" s="239"/>
    </row>
    <row r="40" spans="1:87" ht="27.75" customHeight="1" x14ac:dyDescent="0.2">
      <c r="A40" s="773"/>
      <c r="B40" s="836" t="s">
        <v>111</v>
      </c>
      <c r="C40" s="837"/>
      <c r="D40" s="241">
        <f t="shared" si="5"/>
        <v>0</v>
      </c>
      <c r="E40" s="69"/>
      <c r="F40" s="70"/>
      <c r="G40" s="71"/>
      <c r="H40" s="72"/>
      <c r="I40" s="72"/>
      <c r="J40" s="239"/>
    </row>
    <row r="41" spans="1:87" ht="26.25" customHeight="1" x14ac:dyDescent="0.2">
      <c r="A41" s="773"/>
      <c r="B41" s="836" t="s">
        <v>112</v>
      </c>
      <c r="C41" s="837"/>
      <c r="D41" s="241">
        <f t="shared" si="5"/>
        <v>0</v>
      </c>
      <c r="E41" s="69"/>
      <c r="F41" s="70"/>
      <c r="G41" s="71"/>
      <c r="H41" s="72"/>
      <c r="I41" s="72"/>
      <c r="J41" s="239"/>
    </row>
    <row r="42" spans="1:87" x14ac:dyDescent="0.2">
      <c r="A42" s="773"/>
      <c r="B42" s="836" t="s">
        <v>113</v>
      </c>
      <c r="C42" s="837"/>
      <c r="D42" s="241">
        <f t="shared" si="5"/>
        <v>0</v>
      </c>
      <c r="E42" s="69"/>
      <c r="F42" s="70"/>
      <c r="G42" s="71"/>
      <c r="H42" s="72"/>
      <c r="I42" s="72"/>
      <c r="J42" s="239"/>
      <c r="CG42" s="195">
        <v>0</v>
      </c>
      <c r="CH42" s="195">
        <v>0</v>
      </c>
      <c r="CI42" s="195">
        <v>0</v>
      </c>
    </row>
    <row r="43" spans="1:87" x14ac:dyDescent="0.2">
      <c r="A43" s="819"/>
      <c r="B43" s="838" t="s">
        <v>13</v>
      </c>
      <c r="C43" s="839"/>
      <c r="D43" s="241">
        <f t="shared" si="5"/>
        <v>0</v>
      </c>
      <c r="E43" s="242"/>
      <c r="F43" s="243"/>
      <c r="G43" s="244"/>
      <c r="H43" s="245"/>
      <c r="I43" s="245"/>
      <c r="J43" s="239"/>
    </row>
    <row r="44" spans="1:87" x14ac:dyDescent="0.2">
      <c r="A44" s="772" t="s">
        <v>114</v>
      </c>
      <c r="B44" s="834" t="s">
        <v>115</v>
      </c>
      <c r="C44" s="835"/>
      <c r="D44" s="240">
        <f t="shared" si="5"/>
        <v>0</v>
      </c>
      <c r="E44" s="77"/>
      <c r="F44" s="78"/>
      <c r="G44" s="79"/>
      <c r="H44" s="80"/>
      <c r="I44" s="80"/>
      <c r="J44" s="239"/>
    </row>
    <row r="45" spans="1:87" x14ac:dyDescent="0.2">
      <c r="A45" s="773"/>
      <c r="B45" s="836" t="s">
        <v>47</v>
      </c>
      <c r="C45" s="837"/>
      <c r="D45" s="241">
        <f t="shared" si="5"/>
        <v>0</v>
      </c>
      <c r="E45" s="69"/>
      <c r="F45" s="70"/>
      <c r="G45" s="71"/>
      <c r="H45" s="72"/>
      <c r="I45" s="72"/>
      <c r="J45" s="239"/>
    </row>
    <row r="46" spans="1:87" x14ac:dyDescent="0.2">
      <c r="A46" s="773"/>
      <c r="B46" s="862" t="s">
        <v>13</v>
      </c>
      <c r="C46" s="863"/>
      <c r="D46" s="246">
        <f t="shared" si="5"/>
        <v>0</v>
      </c>
      <c r="E46" s="69"/>
      <c r="F46" s="70"/>
      <c r="G46" s="71"/>
      <c r="H46" s="72"/>
      <c r="I46" s="72"/>
      <c r="J46" s="239"/>
    </row>
    <row r="47" spans="1:87" x14ac:dyDescent="0.2">
      <c r="A47" s="772" t="s">
        <v>116</v>
      </c>
      <c r="B47" s="834" t="s">
        <v>115</v>
      </c>
      <c r="C47" s="835"/>
      <c r="D47" s="240">
        <f t="shared" si="5"/>
        <v>0</v>
      </c>
      <c r="E47" s="77"/>
      <c r="F47" s="78"/>
      <c r="G47" s="79"/>
      <c r="H47" s="80"/>
      <c r="I47" s="80"/>
      <c r="J47" s="239"/>
    </row>
    <row r="48" spans="1:87" x14ac:dyDescent="0.2">
      <c r="A48" s="773"/>
      <c r="B48" s="836" t="s">
        <v>47</v>
      </c>
      <c r="C48" s="837"/>
      <c r="D48" s="241">
        <f t="shared" si="5"/>
        <v>0</v>
      </c>
      <c r="E48" s="69"/>
      <c r="F48" s="70"/>
      <c r="G48" s="71"/>
      <c r="H48" s="72"/>
      <c r="I48" s="72"/>
      <c r="J48" s="239"/>
    </row>
    <row r="49" spans="1:48" x14ac:dyDescent="0.2">
      <c r="A49" s="819"/>
      <c r="B49" s="838" t="s">
        <v>13</v>
      </c>
      <c r="C49" s="839"/>
      <c r="D49" s="246">
        <f t="shared" si="5"/>
        <v>0</v>
      </c>
      <c r="E49" s="73"/>
      <c r="F49" s="74"/>
      <c r="G49" s="75"/>
      <c r="H49" s="76"/>
      <c r="I49" s="76"/>
      <c r="J49" s="239"/>
    </row>
    <row r="50" spans="1:48" x14ac:dyDescent="0.2">
      <c r="A50" s="182" t="s">
        <v>117</v>
      </c>
      <c r="B50" s="840" t="s">
        <v>48</v>
      </c>
      <c r="C50" s="841"/>
      <c r="D50" s="247">
        <f t="shared" si="5"/>
        <v>0</v>
      </c>
      <c r="E50" s="81"/>
      <c r="F50" s="82"/>
      <c r="G50" s="83"/>
      <c r="H50" s="84"/>
      <c r="I50" s="84"/>
      <c r="J50" s="239"/>
    </row>
    <row r="51" spans="1:48" x14ac:dyDescent="0.2">
      <c r="A51" s="248" t="s">
        <v>118</v>
      </c>
      <c r="B51" s="85"/>
      <c r="C51" s="85"/>
      <c r="D51" s="85"/>
      <c r="E51" s="85"/>
      <c r="F51" s="85"/>
      <c r="G51" s="85"/>
      <c r="H51" s="49"/>
      <c r="I51" s="49"/>
    </row>
    <row r="52" spans="1:48" x14ac:dyDescent="0.2">
      <c r="A52" s="772" t="s">
        <v>49</v>
      </c>
      <c r="B52" s="775" t="s">
        <v>50</v>
      </c>
      <c r="C52" s="776"/>
      <c r="D52" s="776"/>
      <c r="E52" s="780" t="s">
        <v>14</v>
      </c>
      <c r="F52" s="781"/>
      <c r="G52" s="781"/>
      <c r="H52" s="781"/>
      <c r="I52" s="781"/>
      <c r="J52" s="781"/>
      <c r="K52" s="781"/>
      <c r="L52" s="781"/>
      <c r="M52" s="781"/>
      <c r="N52" s="781"/>
      <c r="O52" s="781"/>
      <c r="P52" s="781"/>
      <c r="Q52" s="781"/>
      <c r="R52" s="781"/>
      <c r="S52" s="781"/>
      <c r="T52" s="781"/>
      <c r="U52" s="781"/>
      <c r="V52" s="781"/>
      <c r="W52" s="781"/>
      <c r="X52" s="781"/>
      <c r="Y52" s="781"/>
      <c r="Z52" s="781"/>
      <c r="AA52" s="781"/>
      <c r="AB52" s="781"/>
      <c r="AC52" s="781"/>
      <c r="AD52" s="781"/>
      <c r="AE52" s="781"/>
      <c r="AF52" s="781"/>
      <c r="AG52" s="781"/>
      <c r="AH52" s="781"/>
      <c r="AI52" s="781"/>
      <c r="AJ52" s="781"/>
      <c r="AK52" s="781"/>
      <c r="AL52" s="781"/>
      <c r="AM52" s="781"/>
      <c r="AN52" s="781"/>
      <c r="AO52" s="781"/>
      <c r="AP52" s="782"/>
      <c r="AQ52" s="821" t="s">
        <v>119</v>
      </c>
      <c r="AR52" s="830" t="s">
        <v>33</v>
      </c>
      <c r="AS52" s="831"/>
      <c r="AT52" s="802"/>
      <c r="AU52" s="783" t="s">
        <v>13</v>
      </c>
    </row>
    <row r="53" spans="1:48" x14ac:dyDescent="0.2">
      <c r="A53" s="773"/>
      <c r="B53" s="778"/>
      <c r="C53" s="779"/>
      <c r="D53" s="779"/>
      <c r="E53" s="786" t="s">
        <v>19</v>
      </c>
      <c r="F53" s="787"/>
      <c r="G53" s="786" t="s">
        <v>20</v>
      </c>
      <c r="H53" s="787"/>
      <c r="I53" s="788" t="s">
        <v>21</v>
      </c>
      <c r="J53" s="789"/>
      <c r="K53" s="788" t="s">
        <v>22</v>
      </c>
      <c r="L53" s="789"/>
      <c r="M53" s="788" t="s">
        <v>23</v>
      </c>
      <c r="N53" s="789"/>
      <c r="O53" s="786" t="s">
        <v>24</v>
      </c>
      <c r="P53" s="787"/>
      <c r="Q53" s="786" t="s">
        <v>25</v>
      </c>
      <c r="R53" s="787"/>
      <c r="S53" s="786" t="s">
        <v>26</v>
      </c>
      <c r="T53" s="787"/>
      <c r="U53" s="786" t="s">
        <v>27</v>
      </c>
      <c r="V53" s="787"/>
      <c r="W53" s="786" t="s">
        <v>2</v>
      </c>
      <c r="X53" s="787"/>
      <c r="Y53" s="786" t="s">
        <v>3</v>
      </c>
      <c r="Z53" s="787"/>
      <c r="AA53" s="786" t="s">
        <v>28</v>
      </c>
      <c r="AB53" s="825"/>
      <c r="AC53" s="786" t="s">
        <v>4</v>
      </c>
      <c r="AD53" s="787"/>
      <c r="AE53" s="786" t="s">
        <v>5</v>
      </c>
      <c r="AF53" s="787"/>
      <c r="AG53" s="786" t="s">
        <v>6</v>
      </c>
      <c r="AH53" s="787"/>
      <c r="AI53" s="786" t="s">
        <v>7</v>
      </c>
      <c r="AJ53" s="787"/>
      <c r="AK53" s="786" t="s">
        <v>8</v>
      </c>
      <c r="AL53" s="787"/>
      <c r="AM53" s="786" t="s">
        <v>9</v>
      </c>
      <c r="AN53" s="787"/>
      <c r="AO53" s="796" t="s">
        <v>10</v>
      </c>
      <c r="AP53" s="791"/>
      <c r="AQ53" s="822"/>
      <c r="AR53" s="826" t="s">
        <v>35</v>
      </c>
      <c r="AS53" s="828" t="s">
        <v>36</v>
      </c>
      <c r="AT53" s="828" t="s">
        <v>37</v>
      </c>
      <c r="AU53" s="784"/>
    </row>
    <row r="54" spans="1:48" x14ac:dyDescent="0.2">
      <c r="A54" s="842"/>
      <c r="B54" s="186" t="s">
        <v>94</v>
      </c>
      <c r="C54" s="186" t="s">
        <v>11</v>
      </c>
      <c r="D54" s="249" t="s">
        <v>12</v>
      </c>
      <c r="E54" s="40" t="s">
        <v>11</v>
      </c>
      <c r="F54" s="250" t="s">
        <v>12</v>
      </c>
      <c r="G54" s="40" t="s">
        <v>11</v>
      </c>
      <c r="H54" s="250" t="s">
        <v>12</v>
      </c>
      <c r="I54" s="40" t="s">
        <v>11</v>
      </c>
      <c r="J54" s="250" t="s">
        <v>12</v>
      </c>
      <c r="K54" s="40" t="s">
        <v>11</v>
      </c>
      <c r="L54" s="250" t="s">
        <v>12</v>
      </c>
      <c r="M54" s="39" t="s">
        <v>11</v>
      </c>
      <c r="N54" s="41" t="s">
        <v>12</v>
      </c>
      <c r="O54" s="40" t="s">
        <v>11</v>
      </c>
      <c r="P54" s="250" t="s">
        <v>12</v>
      </c>
      <c r="Q54" s="39" t="s">
        <v>11</v>
      </c>
      <c r="R54" s="41" t="s">
        <v>12</v>
      </c>
      <c r="S54" s="39" t="s">
        <v>11</v>
      </c>
      <c r="T54" s="41" t="s">
        <v>12</v>
      </c>
      <c r="U54" s="40" t="s">
        <v>11</v>
      </c>
      <c r="V54" s="41" t="s">
        <v>12</v>
      </c>
      <c r="W54" s="40" t="s">
        <v>11</v>
      </c>
      <c r="X54" s="250" t="s">
        <v>12</v>
      </c>
      <c r="Y54" s="39" t="s">
        <v>11</v>
      </c>
      <c r="Z54" s="41" t="s">
        <v>12</v>
      </c>
      <c r="AA54" s="40" t="s">
        <v>11</v>
      </c>
      <c r="AB54" s="251" t="s">
        <v>12</v>
      </c>
      <c r="AC54" s="40" t="s">
        <v>11</v>
      </c>
      <c r="AD54" s="250" t="s">
        <v>12</v>
      </c>
      <c r="AE54" s="40" t="s">
        <v>11</v>
      </c>
      <c r="AF54" s="250" t="s">
        <v>12</v>
      </c>
      <c r="AG54" s="40" t="s">
        <v>11</v>
      </c>
      <c r="AH54" s="250" t="s">
        <v>12</v>
      </c>
      <c r="AI54" s="39" t="s">
        <v>11</v>
      </c>
      <c r="AJ54" s="41" t="s">
        <v>12</v>
      </c>
      <c r="AK54" s="40" t="s">
        <v>11</v>
      </c>
      <c r="AL54" s="250" t="s">
        <v>12</v>
      </c>
      <c r="AM54" s="39" t="s">
        <v>11</v>
      </c>
      <c r="AN54" s="41" t="s">
        <v>12</v>
      </c>
      <c r="AO54" s="86" t="s">
        <v>11</v>
      </c>
      <c r="AP54" s="41" t="s">
        <v>12</v>
      </c>
      <c r="AQ54" s="823"/>
      <c r="AR54" s="827"/>
      <c r="AS54" s="829"/>
      <c r="AT54" s="829"/>
      <c r="AU54" s="785"/>
    </row>
    <row r="55" spans="1:48" x14ac:dyDescent="0.2">
      <c r="A55" s="87" t="s">
        <v>51</v>
      </c>
      <c r="B55" s="252">
        <f>SUM(C55+D55)</f>
        <v>0</v>
      </c>
      <c r="C55" s="252">
        <f t="shared" ref="C55:D59" si="6">SUM(E55+G55+I55+K55+M55+O55+Q55+S55+U55+W55+Y55+AA55+AC55+AE55+AG55+AI55+AK55+AM55+AO55)</f>
        <v>0</v>
      </c>
      <c r="D55" s="253">
        <f t="shared" si="6"/>
        <v>0</v>
      </c>
      <c r="E55" s="8"/>
      <c r="F55" s="203"/>
      <c r="G55" s="8"/>
      <c r="H55" s="9"/>
      <c r="I55" s="8"/>
      <c r="J55" s="9"/>
      <c r="K55" s="8"/>
      <c r="L55" s="9"/>
      <c r="M55" s="8"/>
      <c r="N55" s="9"/>
      <c r="O55" s="8"/>
      <c r="P55" s="9"/>
      <c r="Q55" s="8"/>
      <c r="R55" s="9"/>
      <c r="S55" s="8"/>
      <c r="T55" s="9"/>
      <c r="U55" s="8"/>
      <c r="V55" s="9"/>
      <c r="W55" s="8"/>
      <c r="X55" s="9"/>
      <c r="Y55" s="204"/>
      <c r="Z55" s="9"/>
      <c r="AA55" s="204"/>
      <c r="AB55" s="7"/>
      <c r="AC55" s="204"/>
      <c r="AD55" s="9"/>
      <c r="AE55" s="204"/>
      <c r="AF55" s="9"/>
      <c r="AG55" s="204"/>
      <c r="AH55" s="9"/>
      <c r="AI55" s="204"/>
      <c r="AJ55" s="9"/>
      <c r="AK55" s="204"/>
      <c r="AL55" s="9"/>
      <c r="AM55" s="204"/>
      <c r="AN55" s="9"/>
      <c r="AO55" s="254"/>
      <c r="AP55" s="7"/>
      <c r="AQ55" s="255"/>
      <c r="AR55" s="88"/>
      <c r="AS55" s="88"/>
      <c r="AT55" s="88"/>
      <c r="AU55" s="88"/>
      <c r="AV55" s="239" t="s">
        <v>120</v>
      </c>
    </row>
    <row r="56" spans="1:48" x14ac:dyDescent="0.2">
      <c r="A56" s="87" t="s">
        <v>52</v>
      </c>
      <c r="B56" s="256">
        <f>SUM(C56+D56)</f>
        <v>0</v>
      </c>
      <c r="C56" s="256">
        <f t="shared" si="6"/>
        <v>0</v>
      </c>
      <c r="D56" s="257">
        <f t="shared" si="6"/>
        <v>0</v>
      </c>
      <c r="E56" s="12"/>
      <c r="F56" s="27"/>
      <c r="G56" s="12"/>
      <c r="H56" s="13"/>
      <c r="I56" s="12"/>
      <c r="J56" s="13"/>
      <c r="K56" s="12"/>
      <c r="L56" s="13"/>
      <c r="M56" s="12"/>
      <c r="N56" s="13"/>
      <c r="O56" s="12"/>
      <c r="P56" s="13"/>
      <c r="Q56" s="12"/>
      <c r="R56" s="13"/>
      <c r="S56" s="12"/>
      <c r="T56" s="13"/>
      <c r="U56" s="12"/>
      <c r="V56" s="13"/>
      <c r="W56" s="12"/>
      <c r="X56" s="13"/>
      <c r="Y56" s="136"/>
      <c r="Z56" s="13"/>
      <c r="AA56" s="136"/>
      <c r="AB56" s="15"/>
      <c r="AC56" s="136"/>
      <c r="AD56" s="13"/>
      <c r="AE56" s="136"/>
      <c r="AF56" s="13"/>
      <c r="AG56" s="136"/>
      <c r="AH56" s="13"/>
      <c r="AI56" s="136"/>
      <c r="AJ56" s="13"/>
      <c r="AK56" s="136"/>
      <c r="AL56" s="13"/>
      <c r="AM56" s="136"/>
      <c r="AN56" s="13"/>
      <c r="AO56" s="258"/>
      <c r="AP56" s="15"/>
      <c r="AQ56" s="88"/>
      <c r="AR56" s="88"/>
      <c r="AS56" s="88"/>
      <c r="AT56" s="88"/>
      <c r="AU56" s="88"/>
      <c r="AV56" s="239" t="s">
        <v>120</v>
      </c>
    </row>
    <row r="57" spans="1:48" x14ac:dyDescent="0.2">
      <c r="A57" s="87" t="s">
        <v>53</v>
      </c>
      <c r="B57" s="256">
        <f>SUM(C57+D57)</f>
        <v>0</v>
      </c>
      <c r="C57" s="256">
        <f t="shared" si="6"/>
        <v>0</v>
      </c>
      <c r="D57" s="257">
        <f t="shared" si="6"/>
        <v>0</v>
      </c>
      <c r="E57" s="12"/>
      <c r="F57" s="27"/>
      <c r="G57" s="12"/>
      <c r="H57" s="13"/>
      <c r="I57" s="12"/>
      <c r="J57" s="13"/>
      <c r="K57" s="12"/>
      <c r="L57" s="13"/>
      <c r="M57" s="12"/>
      <c r="N57" s="13"/>
      <c r="O57" s="12"/>
      <c r="P57" s="13"/>
      <c r="Q57" s="12"/>
      <c r="R57" s="13"/>
      <c r="S57" s="12"/>
      <c r="T57" s="13"/>
      <c r="U57" s="12"/>
      <c r="V57" s="13"/>
      <c r="W57" s="12"/>
      <c r="X57" s="13"/>
      <c r="Y57" s="136"/>
      <c r="Z57" s="13"/>
      <c r="AA57" s="136"/>
      <c r="AB57" s="15"/>
      <c r="AC57" s="136"/>
      <c r="AD57" s="13"/>
      <c r="AE57" s="136"/>
      <c r="AF57" s="13"/>
      <c r="AG57" s="136"/>
      <c r="AH57" s="13"/>
      <c r="AI57" s="136"/>
      <c r="AJ57" s="13"/>
      <c r="AK57" s="136"/>
      <c r="AL57" s="13"/>
      <c r="AM57" s="136"/>
      <c r="AN57" s="13"/>
      <c r="AO57" s="258"/>
      <c r="AP57" s="15"/>
      <c r="AQ57" s="88"/>
      <c r="AR57" s="88"/>
      <c r="AS57" s="88"/>
      <c r="AT57" s="88"/>
      <c r="AU57" s="88"/>
      <c r="AV57" s="239" t="s">
        <v>120</v>
      </c>
    </row>
    <row r="58" spans="1:48" x14ac:dyDescent="0.2">
      <c r="A58" s="87" t="s">
        <v>54</v>
      </c>
      <c r="B58" s="256">
        <f>SUM(C58+D58)</f>
        <v>0</v>
      </c>
      <c r="C58" s="256">
        <f t="shared" si="6"/>
        <v>0</v>
      </c>
      <c r="D58" s="257">
        <f t="shared" si="6"/>
        <v>0</v>
      </c>
      <c r="E58" s="12"/>
      <c r="F58" s="27"/>
      <c r="G58" s="12"/>
      <c r="H58" s="13"/>
      <c r="I58" s="12"/>
      <c r="J58" s="13"/>
      <c r="K58" s="12"/>
      <c r="L58" s="13"/>
      <c r="M58" s="12"/>
      <c r="N58" s="13"/>
      <c r="O58" s="12"/>
      <c r="P58" s="13"/>
      <c r="Q58" s="12"/>
      <c r="R58" s="13"/>
      <c r="S58" s="12"/>
      <c r="T58" s="13"/>
      <c r="U58" s="12"/>
      <c r="V58" s="13"/>
      <c r="W58" s="12"/>
      <c r="X58" s="13"/>
      <c r="Y58" s="136"/>
      <c r="Z58" s="13"/>
      <c r="AA58" s="136"/>
      <c r="AB58" s="15"/>
      <c r="AC58" s="136"/>
      <c r="AD58" s="13"/>
      <c r="AE58" s="136"/>
      <c r="AF58" s="13"/>
      <c r="AG58" s="136"/>
      <c r="AH58" s="13"/>
      <c r="AI58" s="136"/>
      <c r="AJ58" s="13"/>
      <c r="AK58" s="136"/>
      <c r="AL58" s="13"/>
      <c r="AM58" s="136"/>
      <c r="AN58" s="13"/>
      <c r="AO58" s="258"/>
      <c r="AP58" s="15"/>
      <c r="AQ58" s="88"/>
      <c r="AR58" s="88"/>
      <c r="AS58" s="88"/>
      <c r="AT58" s="88"/>
      <c r="AU58" s="88"/>
      <c r="AV58" s="239" t="s">
        <v>120</v>
      </c>
    </row>
    <row r="59" spans="1:48" x14ac:dyDescent="0.2">
      <c r="A59" s="89" t="s">
        <v>55</v>
      </c>
      <c r="B59" s="259">
        <f>SUM(C59+D59)</f>
        <v>0</v>
      </c>
      <c r="C59" s="259">
        <f t="shared" si="6"/>
        <v>0</v>
      </c>
      <c r="D59" s="260">
        <f t="shared" si="6"/>
        <v>0</v>
      </c>
      <c r="E59" s="18"/>
      <c r="F59" s="28"/>
      <c r="G59" s="18"/>
      <c r="H59" s="19"/>
      <c r="I59" s="18"/>
      <c r="J59" s="19"/>
      <c r="K59" s="18"/>
      <c r="L59" s="19"/>
      <c r="M59" s="18"/>
      <c r="N59" s="19"/>
      <c r="O59" s="18"/>
      <c r="P59" s="19"/>
      <c r="Q59" s="18"/>
      <c r="R59" s="19"/>
      <c r="S59" s="18"/>
      <c r="T59" s="19"/>
      <c r="U59" s="18"/>
      <c r="V59" s="19"/>
      <c r="W59" s="18"/>
      <c r="X59" s="19"/>
      <c r="Y59" s="139"/>
      <c r="Z59" s="19"/>
      <c r="AA59" s="139"/>
      <c r="AB59" s="17"/>
      <c r="AC59" s="139"/>
      <c r="AD59" s="19"/>
      <c r="AE59" s="139"/>
      <c r="AF59" s="19"/>
      <c r="AG59" s="139"/>
      <c r="AH59" s="19"/>
      <c r="AI59" s="139"/>
      <c r="AJ59" s="19"/>
      <c r="AK59" s="139"/>
      <c r="AL59" s="19"/>
      <c r="AM59" s="139"/>
      <c r="AN59" s="19"/>
      <c r="AO59" s="261"/>
      <c r="AP59" s="17"/>
      <c r="AQ59" s="90"/>
      <c r="AR59" s="90"/>
      <c r="AS59" s="90"/>
      <c r="AT59" s="90"/>
      <c r="AU59" s="90"/>
      <c r="AV59" s="239" t="s">
        <v>120</v>
      </c>
    </row>
    <row r="60" spans="1:48" x14ac:dyDescent="0.2">
      <c r="A60" s="91" t="s">
        <v>1</v>
      </c>
      <c r="B60" s="262">
        <f t="shared" ref="B60:AU60" si="7">SUM(B55:B59)</f>
        <v>0</v>
      </c>
      <c r="C60" s="263">
        <f t="shared" si="7"/>
        <v>0</v>
      </c>
      <c r="D60" s="263">
        <f t="shared" si="7"/>
        <v>0</v>
      </c>
      <c r="E60" s="264">
        <f t="shared" si="7"/>
        <v>0</v>
      </c>
      <c r="F60" s="265">
        <f t="shared" si="7"/>
        <v>0</v>
      </c>
      <c r="G60" s="264">
        <f t="shared" si="7"/>
        <v>0</v>
      </c>
      <c r="H60" s="266">
        <f t="shared" si="7"/>
        <v>0</v>
      </c>
      <c r="I60" s="264">
        <f t="shared" si="7"/>
        <v>0</v>
      </c>
      <c r="J60" s="266">
        <f t="shared" si="7"/>
        <v>0</v>
      </c>
      <c r="K60" s="264">
        <f t="shared" si="7"/>
        <v>0</v>
      </c>
      <c r="L60" s="266">
        <f t="shared" si="7"/>
        <v>0</v>
      </c>
      <c r="M60" s="264">
        <f t="shared" si="7"/>
        <v>0</v>
      </c>
      <c r="N60" s="266">
        <f t="shared" si="7"/>
        <v>0</v>
      </c>
      <c r="O60" s="264">
        <f t="shared" si="7"/>
        <v>0</v>
      </c>
      <c r="P60" s="266">
        <f t="shared" si="7"/>
        <v>0</v>
      </c>
      <c r="Q60" s="264">
        <f t="shared" si="7"/>
        <v>0</v>
      </c>
      <c r="R60" s="266">
        <f t="shared" si="7"/>
        <v>0</v>
      </c>
      <c r="S60" s="264">
        <f t="shared" si="7"/>
        <v>0</v>
      </c>
      <c r="T60" s="266">
        <f t="shared" si="7"/>
        <v>0</v>
      </c>
      <c r="U60" s="264">
        <f t="shared" si="7"/>
        <v>0</v>
      </c>
      <c r="V60" s="266">
        <f t="shared" si="7"/>
        <v>0</v>
      </c>
      <c r="W60" s="264">
        <f t="shared" si="7"/>
        <v>0</v>
      </c>
      <c r="X60" s="266">
        <f t="shared" si="7"/>
        <v>0</v>
      </c>
      <c r="Y60" s="267">
        <f t="shared" si="7"/>
        <v>0</v>
      </c>
      <c r="Z60" s="266">
        <f t="shared" si="7"/>
        <v>0</v>
      </c>
      <c r="AA60" s="268">
        <f t="shared" si="7"/>
        <v>0</v>
      </c>
      <c r="AB60" s="269">
        <f t="shared" si="7"/>
        <v>0</v>
      </c>
      <c r="AC60" s="267">
        <f t="shared" si="7"/>
        <v>0</v>
      </c>
      <c r="AD60" s="266">
        <f t="shared" si="7"/>
        <v>0</v>
      </c>
      <c r="AE60" s="267">
        <f t="shared" si="7"/>
        <v>0</v>
      </c>
      <c r="AF60" s="266">
        <f t="shared" si="7"/>
        <v>0</v>
      </c>
      <c r="AG60" s="267">
        <f t="shared" si="7"/>
        <v>0</v>
      </c>
      <c r="AH60" s="266">
        <f t="shared" si="7"/>
        <v>0</v>
      </c>
      <c r="AI60" s="267">
        <f t="shared" si="7"/>
        <v>0</v>
      </c>
      <c r="AJ60" s="266">
        <f t="shared" si="7"/>
        <v>0</v>
      </c>
      <c r="AK60" s="267">
        <f t="shared" si="7"/>
        <v>0</v>
      </c>
      <c r="AL60" s="266">
        <f t="shared" si="7"/>
        <v>0</v>
      </c>
      <c r="AM60" s="267">
        <f t="shared" si="7"/>
        <v>0</v>
      </c>
      <c r="AN60" s="266">
        <f t="shared" si="7"/>
        <v>0</v>
      </c>
      <c r="AO60" s="268">
        <f t="shared" si="7"/>
        <v>0</v>
      </c>
      <c r="AP60" s="269">
        <f t="shared" si="7"/>
        <v>0</v>
      </c>
      <c r="AQ60" s="270">
        <f t="shared" si="7"/>
        <v>0</v>
      </c>
      <c r="AR60" s="270">
        <f t="shared" si="7"/>
        <v>0</v>
      </c>
      <c r="AS60" s="270">
        <f t="shared" si="7"/>
        <v>0</v>
      </c>
      <c r="AT60" s="270">
        <f t="shared" si="7"/>
        <v>0</v>
      </c>
      <c r="AU60" s="270">
        <f t="shared" si="7"/>
        <v>0</v>
      </c>
      <c r="AV60" s="239"/>
    </row>
    <row r="61" spans="1:48" x14ac:dyDescent="0.2">
      <c r="A61" s="97" t="s">
        <v>121</v>
      </c>
      <c r="B61" s="1"/>
      <c r="C61" s="85"/>
      <c r="D61" s="85"/>
      <c r="E61" s="85"/>
      <c r="F61" s="85"/>
      <c r="G61" s="85"/>
      <c r="H61" s="85"/>
      <c r="I61" s="85"/>
      <c r="J61" s="85"/>
      <c r="K61" s="85"/>
    </row>
    <row r="62" spans="1:48" x14ac:dyDescent="0.2">
      <c r="A62" s="186" t="s">
        <v>49</v>
      </c>
      <c r="B62" s="63" t="s">
        <v>50</v>
      </c>
      <c r="C62" s="52"/>
      <c r="D62" s="52"/>
      <c r="E62" s="52"/>
      <c r="F62" s="52"/>
      <c r="G62" s="52"/>
      <c r="H62" s="52"/>
      <c r="I62" s="52"/>
      <c r="J62" s="52"/>
      <c r="K62" s="52"/>
    </row>
    <row r="63" spans="1:48" x14ac:dyDescent="0.2">
      <c r="A63" s="98" t="s">
        <v>52</v>
      </c>
      <c r="B63" s="25"/>
      <c r="C63" s="271"/>
      <c r="D63" s="52"/>
      <c r="E63" s="52"/>
      <c r="F63" s="52"/>
      <c r="G63" s="52"/>
      <c r="H63" s="52"/>
      <c r="I63" s="52"/>
      <c r="J63" s="52"/>
      <c r="K63" s="52"/>
    </row>
    <row r="64" spans="1:48" x14ac:dyDescent="0.2">
      <c r="A64" s="87" t="s">
        <v>53</v>
      </c>
      <c r="B64" s="22"/>
      <c r="C64" s="271"/>
      <c r="D64" s="52"/>
      <c r="E64" s="52"/>
      <c r="F64" s="52"/>
      <c r="G64" s="52"/>
      <c r="H64" s="52"/>
      <c r="I64" s="52"/>
      <c r="J64" s="52"/>
      <c r="K64" s="52"/>
    </row>
    <row r="65" spans="1:11" x14ac:dyDescent="0.2">
      <c r="A65" s="87" t="s">
        <v>54</v>
      </c>
      <c r="B65" s="22"/>
      <c r="C65" s="271"/>
      <c r="D65" s="52"/>
      <c r="E65" s="52"/>
      <c r="F65" s="52"/>
      <c r="G65" s="52"/>
      <c r="H65" s="52"/>
      <c r="I65" s="52"/>
      <c r="J65" s="52"/>
      <c r="K65" s="52"/>
    </row>
    <row r="66" spans="1:11" x14ac:dyDescent="0.2">
      <c r="A66" s="89" t="s">
        <v>55</v>
      </c>
      <c r="B66" s="26"/>
      <c r="C66" s="271"/>
      <c r="D66" s="52"/>
      <c r="E66" s="52"/>
      <c r="F66" s="52"/>
      <c r="G66" s="52"/>
      <c r="H66" s="52"/>
      <c r="I66" s="52"/>
      <c r="J66" s="52"/>
      <c r="K66" s="52"/>
    </row>
    <row r="67" spans="1:11" x14ac:dyDescent="0.2">
      <c r="A67" s="91" t="s">
        <v>1</v>
      </c>
      <c r="B67" s="27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186" t="s">
        <v>49</v>
      </c>
      <c r="B69" s="63" t="s">
        <v>50</v>
      </c>
      <c r="C69" s="52"/>
      <c r="D69" s="52"/>
      <c r="E69" s="52"/>
      <c r="F69" s="52"/>
      <c r="G69" s="52"/>
      <c r="H69" s="52"/>
      <c r="I69" s="52"/>
      <c r="J69" s="52"/>
      <c r="K69" s="52"/>
    </row>
    <row r="70" spans="1:11" x14ac:dyDescent="0.2">
      <c r="A70" s="98" t="s">
        <v>52</v>
      </c>
      <c r="B70" s="25"/>
      <c r="C70" s="271"/>
      <c r="D70" s="52"/>
      <c r="E70" s="52"/>
      <c r="F70" s="52"/>
      <c r="G70" s="52"/>
      <c r="H70" s="52"/>
      <c r="I70" s="52"/>
      <c r="J70" s="52"/>
      <c r="K70" s="52"/>
    </row>
    <row r="71" spans="1:11" x14ac:dyDescent="0.2">
      <c r="A71" s="87" t="s">
        <v>53</v>
      </c>
      <c r="B71" s="22"/>
      <c r="C71" s="271"/>
      <c r="D71" s="52"/>
      <c r="E71" s="52"/>
      <c r="F71" s="52"/>
      <c r="G71" s="52"/>
      <c r="H71" s="52"/>
      <c r="I71" s="52"/>
      <c r="J71" s="52"/>
      <c r="K71" s="52"/>
    </row>
    <row r="72" spans="1:11" x14ac:dyDescent="0.2">
      <c r="A72" s="87" t="s">
        <v>54</v>
      </c>
      <c r="B72" s="22"/>
      <c r="C72" s="271"/>
      <c r="D72" s="52"/>
      <c r="E72" s="52"/>
      <c r="F72" s="52"/>
      <c r="G72" s="52"/>
      <c r="H72" s="52"/>
      <c r="I72" s="52"/>
      <c r="J72" s="52"/>
      <c r="K72" s="52"/>
    </row>
    <row r="73" spans="1:11" x14ac:dyDescent="0.2">
      <c r="A73" s="89" t="s">
        <v>55</v>
      </c>
      <c r="B73" s="26"/>
      <c r="C73" s="271"/>
      <c r="D73" s="52"/>
      <c r="E73" s="52"/>
      <c r="F73" s="52"/>
      <c r="G73" s="52"/>
      <c r="H73" s="52"/>
      <c r="I73" s="52"/>
      <c r="J73" s="52"/>
      <c r="K73" s="52"/>
    </row>
    <row r="74" spans="1:11" x14ac:dyDescent="0.2">
      <c r="A74" s="91" t="s">
        <v>1</v>
      </c>
      <c r="B74" s="272">
        <f>SUM(B70:B73)</f>
        <v>0</v>
      </c>
      <c r="C74" s="271"/>
      <c r="D74" s="52"/>
      <c r="E74" s="52"/>
      <c r="F74" s="52"/>
      <c r="G74" s="52"/>
      <c r="H74" s="52"/>
      <c r="I74" s="52"/>
      <c r="J74" s="52"/>
      <c r="K74" s="52"/>
    </row>
    <row r="75" spans="1:11" x14ac:dyDescent="0.2">
      <c r="A75" s="273" t="s">
        <v>123</v>
      </c>
      <c r="B75" s="100"/>
      <c r="C75" s="101"/>
      <c r="D75" s="49"/>
    </row>
    <row r="76" spans="1:11" ht="21" x14ac:dyDescent="0.2">
      <c r="A76" s="184" t="s">
        <v>56</v>
      </c>
      <c r="B76" s="102" t="s">
        <v>57</v>
      </c>
      <c r="C76" s="103" t="s">
        <v>58</v>
      </c>
      <c r="D76" s="103" t="s">
        <v>59</v>
      </c>
      <c r="E76" s="103" t="s">
        <v>13</v>
      </c>
    </row>
    <row r="77" spans="1:11" x14ac:dyDescent="0.2">
      <c r="A77" s="104" t="s">
        <v>124</v>
      </c>
      <c r="B77" s="25"/>
      <c r="C77" s="25"/>
      <c r="D77" s="25"/>
      <c r="E77" s="25"/>
      <c r="F77" s="195"/>
    </row>
    <row r="78" spans="1:11" x14ac:dyDescent="0.2">
      <c r="A78" s="105" t="s">
        <v>125</v>
      </c>
      <c r="B78" s="22"/>
      <c r="C78" s="22"/>
      <c r="D78" s="22"/>
      <c r="E78" s="22"/>
      <c r="F78" s="195"/>
    </row>
    <row r="79" spans="1:11" x14ac:dyDescent="0.2">
      <c r="A79" s="105" t="s">
        <v>126</v>
      </c>
      <c r="B79" s="22"/>
      <c r="C79" s="22"/>
      <c r="D79" s="22"/>
      <c r="E79" s="22"/>
      <c r="F79" s="195"/>
    </row>
    <row r="80" spans="1:11" x14ac:dyDescent="0.2">
      <c r="A80" s="105" t="s">
        <v>127</v>
      </c>
      <c r="B80" s="22"/>
      <c r="C80" s="22"/>
      <c r="D80" s="22"/>
      <c r="E80" s="22"/>
      <c r="F80" s="195"/>
    </row>
    <row r="81" spans="1:47" x14ac:dyDescent="0.2">
      <c r="A81" s="105" t="s">
        <v>128</v>
      </c>
      <c r="B81" s="22"/>
      <c r="C81" s="22"/>
      <c r="D81" s="22"/>
      <c r="E81" s="22"/>
      <c r="F81" s="195"/>
    </row>
    <row r="82" spans="1:47" x14ac:dyDescent="0.2">
      <c r="A82" s="106" t="s">
        <v>129</v>
      </c>
      <c r="B82" s="22"/>
      <c r="C82" s="22"/>
      <c r="D82" s="22"/>
      <c r="E82" s="22"/>
      <c r="F82" s="195"/>
    </row>
    <row r="83" spans="1:47" x14ac:dyDescent="0.2">
      <c r="A83" s="105" t="s">
        <v>130</v>
      </c>
      <c r="B83" s="22"/>
      <c r="C83" s="22"/>
      <c r="D83" s="22"/>
      <c r="E83" s="22"/>
      <c r="F83" s="195"/>
    </row>
    <row r="84" spans="1:47" x14ac:dyDescent="0.2">
      <c r="A84" s="105" t="s">
        <v>131</v>
      </c>
      <c r="B84" s="22"/>
      <c r="C84" s="22"/>
      <c r="D84" s="22"/>
      <c r="E84" s="22"/>
      <c r="F84" s="195"/>
    </row>
    <row r="85" spans="1:47" x14ac:dyDescent="0.2">
      <c r="A85" s="105" t="s">
        <v>132</v>
      </c>
      <c r="B85" s="22"/>
      <c r="C85" s="22"/>
      <c r="D85" s="22"/>
      <c r="E85" s="22"/>
      <c r="F85" s="195"/>
    </row>
    <row r="86" spans="1:47" x14ac:dyDescent="0.2">
      <c r="A86" s="105" t="s">
        <v>133</v>
      </c>
      <c r="B86" s="22"/>
      <c r="C86" s="22"/>
      <c r="D86" s="22"/>
      <c r="E86" s="22"/>
      <c r="F86" s="195"/>
    </row>
    <row r="87" spans="1:47" x14ac:dyDescent="0.2">
      <c r="A87" s="107" t="s">
        <v>134</v>
      </c>
      <c r="B87" s="22"/>
      <c r="C87" s="23"/>
      <c r="D87" s="23"/>
      <c r="E87" s="23"/>
      <c r="F87" s="195"/>
    </row>
    <row r="88" spans="1:47" x14ac:dyDescent="0.2">
      <c r="A88" s="274" t="s">
        <v>135</v>
      </c>
      <c r="B88" s="22"/>
      <c r="C88" s="23"/>
      <c r="D88" s="23"/>
      <c r="E88" s="23"/>
      <c r="F88" s="195"/>
    </row>
    <row r="89" spans="1:47" x14ac:dyDescent="0.2">
      <c r="A89" s="275" t="s">
        <v>136</v>
      </c>
      <c r="B89" s="146"/>
      <c r="C89" s="23"/>
      <c r="D89" s="23"/>
      <c r="E89" s="23"/>
      <c r="F89" s="195"/>
    </row>
    <row r="90" spans="1:47" x14ac:dyDescent="0.2">
      <c r="A90" s="275" t="s">
        <v>137</v>
      </c>
      <c r="B90" s="22"/>
      <c r="C90" s="23"/>
      <c r="D90" s="23"/>
      <c r="E90" s="23"/>
      <c r="F90" s="195"/>
    </row>
    <row r="91" spans="1:47" x14ac:dyDescent="0.2">
      <c r="A91" s="276" t="s">
        <v>138</v>
      </c>
      <c r="B91" s="277"/>
      <c r="C91" s="26"/>
      <c r="D91" s="26"/>
      <c r="E91" s="26"/>
      <c r="F91" s="195"/>
    </row>
    <row r="92" spans="1:47" x14ac:dyDescent="0.2">
      <c r="A92" s="188" t="s">
        <v>1</v>
      </c>
      <c r="B92" s="272">
        <f>SUM(B77:B91)</f>
        <v>0</v>
      </c>
      <c r="C92" s="272">
        <f>SUM(C77:C91)</f>
        <v>0</v>
      </c>
      <c r="D92" s="272">
        <f>SUM(D77:D91)</f>
        <v>0</v>
      </c>
      <c r="E92" s="27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c r="C95" s="27"/>
      <c r="D95" s="27"/>
      <c r="E95" s="27"/>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c r="C96" s="27"/>
      <c r="D96" s="27"/>
      <c r="E96" s="27"/>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c r="C97" s="27"/>
      <c r="D97" s="27"/>
      <c r="E97" s="27"/>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c r="C98" s="27"/>
      <c r="D98" s="27"/>
      <c r="E98" s="27"/>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8"/>
      <c r="C99" s="28"/>
      <c r="D99" s="28"/>
      <c r="E99" s="28"/>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272">
        <f>SUM(B95:B99)</f>
        <v>0</v>
      </c>
      <c r="C100" s="272">
        <f>SUM(C95:C99)</f>
        <v>0</v>
      </c>
      <c r="D100" s="272">
        <f>SUM(D95:D99)</f>
        <v>0</v>
      </c>
      <c r="E100" s="27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c r="C103" s="27"/>
      <c r="D103" s="27"/>
      <c r="E103" s="27"/>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c r="C104" s="27"/>
      <c r="D104" s="27"/>
      <c r="E104" s="27"/>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c r="C105" s="27"/>
      <c r="D105" s="27"/>
      <c r="E105" s="27"/>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c r="C106" s="27"/>
      <c r="D106" s="27"/>
      <c r="E106" s="27"/>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8"/>
      <c r="C107" s="28"/>
      <c r="D107" s="28"/>
      <c r="E107" s="28"/>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272">
        <f>SUM(B103:B107)</f>
        <v>0</v>
      </c>
      <c r="C108" s="272">
        <f>SUM(C103:C107)</f>
        <v>0</v>
      </c>
      <c r="D108" s="272">
        <f>SUM(D103:D107)</f>
        <v>0</v>
      </c>
      <c r="E108" s="27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855" t="s">
        <v>61</v>
      </c>
      <c r="B110" s="856"/>
      <c r="C110" s="853" t="s">
        <v>1</v>
      </c>
      <c r="D110" s="830" t="s">
        <v>33</v>
      </c>
      <c r="E110" s="831"/>
      <c r="F110" s="831"/>
      <c r="G110" s="821"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857"/>
      <c r="B111" s="858"/>
      <c r="C111" s="854"/>
      <c r="D111" s="185" t="s">
        <v>35</v>
      </c>
      <c r="E111" s="185" t="s">
        <v>36</v>
      </c>
      <c r="F111" s="185" t="s">
        <v>37</v>
      </c>
      <c r="G111" s="823"/>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843" t="s">
        <v>62</v>
      </c>
      <c r="B112" s="844"/>
      <c r="C112" s="272">
        <f>SUM(D112:G112)</f>
        <v>0</v>
      </c>
      <c r="D112" s="4"/>
      <c r="E112" s="3"/>
      <c r="F112" s="5"/>
      <c r="G112" s="5"/>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47" x14ac:dyDescent="0.2">
      <c r="A113" s="845" t="s">
        <v>63</v>
      </c>
      <c r="B113" s="846"/>
      <c r="C113" s="199">
        <f>SUM(D113:G113)</f>
        <v>0</v>
      </c>
      <c r="D113" s="4"/>
      <c r="E113" s="3"/>
      <c r="F113" s="5"/>
      <c r="G113" s="5"/>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47" ht="15" x14ac:dyDescent="0.2">
      <c r="A114" s="273" t="s">
        <v>142</v>
      </c>
      <c r="B114" s="192"/>
      <c r="C114" s="192"/>
      <c r="D114" s="192"/>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47" x14ac:dyDescent="0.2">
      <c r="A115" s="847" t="s">
        <v>64</v>
      </c>
      <c r="B115" s="848"/>
      <c r="C115" s="849"/>
      <c r="D115" s="853" t="s">
        <v>1</v>
      </c>
      <c r="E115" s="830" t="s">
        <v>33</v>
      </c>
      <c r="F115" s="831"/>
      <c r="G115" s="831"/>
      <c r="H115" s="821"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47" ht="31.5" x14ac:dyDescent="0.2">
      <c r="A116" s="850"/>
      <c r="B116" s="851"/>
      <c r="C116" s="852"/>
      <c r="D116" s="854"/>
      <c r="E116" s="185" t="s">
        <v>35</v>
      </c>
      <c r="F116" s="185" t="s">
        <v>36</v>
      </c>
      <c r="G116" s="185" t="s">
        <v>37</v>
      </c>
      <c r="H116" s="823"/>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47" x14ac:dyDescent="0.2">
      <c r="A117" s="116" t="s">
        <v>143</v>
      </c>
      <c r="B117" s="117"/>
      <c r="C117" s="118"/>
      <c r="D117" s="272">
        <f>SUM(E117:H117)</f>
        <v>0</v>
      </c>
      <c r="E117" s="4"/>
      <c r="F117" s="3"/>
      <c r="G117" s="5"/>
      <c r="H117" s="5"/>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47" x14ac:dyDescent="0.2">
      <c r="A118" s="116" t="s">
        <v>144</v>
      </c>
      <c r="B118" s="117"/>
      <c r="C118" s="279"/>
      <c r="D118" s="272">
        <f>SUM(E118:H118)</f>
        <v>0</v>
      </c>
      <c r="E118" s="4"/>
      <c r="F118" s="3"/>
      <c r="G118" s="5"/>
      <c r="H118" s="5"/>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47" x14ac:dyDescent="0.2">
      <c r="A119" s="50" t="s">
        <v>145</v>
      </c>
      <c r="B119" s="120"/>
      <c r="C119" s="280"/>
      <c r="D119" s="121"/>
      <c r="E119" s="281"/>
      <c r="F119" s="282"/>
      <c r="G119" s="283"/>
      <c r="H119" s="284"/>
      <c r="I119" s="285"/>
      <c r="J119" s="285"/>
      <c r="K119" s="285"/>
      <c r="L119" s="286"/>
    </row>
    <row r="120" spans="1:47" x14ac:dyDescent="0.2">
      <c r="A120" s="772" t="s">
        <v>65</v>
      </c>
      <c r="B120" s="808" t="s">
        <v>1</v>
      </c>
      <c r="C120" s="820" t="s">
        <v>66</v>
      </c>
      <c r="D120" s="820"/>
      <c r="E120" s="820"/>
      <c r="F120" s="820" t="s">
        <v>67</v>
      </c>
      <c r="G120" s="824" t="s">
        <v>68</v>
      </c>
      <c r="H120" s="802" t="s">
        <v>33</v>
      </c>
      <c r="I120" s="803"/>
      <c r="J120" s="803"/>
      <c r="K120" s="797" t="s">
        <v>13</v>
      </c>
      <c r="L120" s="804" t="s">
        <v>146</v>
      </c>
    </row>
    <row r="121" spans="1:47" ht="60.75" customHeight="1" x14ac:dyDescent="0.2">
      <c r="A121" s="819"/>
      <c r="B121" s="809"/>
      <c r="C121" s="122" t="s">
        <v>147</v>
      </c>
      <c r="D121" s="102" t="s">
        <v>148</v>
      </c>
      <c r="E121" s="132" t="s">
        <v>149</v>
      </c>
      <c r="F121" s="820"/>
      <c r="G121" s="824"/>
      <c r="H121" s="41" t="s">
        <v>35</v>
      </c>
      <c r="I121" s="185" t="s">
        <v>36</v>
      </c>
      <c r="J121" s="185" t="s">
        <v>37</v>
      </c>
      <c r="K121" s="797"/>
      <c r="L121" s="805"/>
    </row>
    <row r="122" spans="1:47" x14ac:dyDescent="0.2">
      <c r="A122" s="123" t="s">
        <v>104</v>
      </c>
      <c r="B122" s="287">
        <f>SUM(C122:G122)</f>
        <v>0</v>
      </c>
      <c r="C122" s="29"/>
      <c r="D122" s="21"/>
      <c r="E122" s="30"/>
      <c r="F122" s="21"/>
      <c r="G122" s="124"/>
      <c r="H122" s="30"/>
      <c r="I122" s="21"/>
      <c r="J122" s="21"/>
      <c r="K122" s="21"/>
      <c r="L122" s="30"/>
      <c r="M122" s="195"/>
    </row>
    <row r="123" spans="1:47" x14ac:dyDescent="0.2">
      <c r="A123" s="125" t="s">
        <v>114</v>
      </c>
      <c r="B123" s="206">
        <f>SUM(C123:G123)</f>
        <v>0</v>
      </c>
      <c r="C123" s="12"/>
      <c r="D123" s="22"/>
      <c r="E123" s="27"/>
      <c r="F123" s="22"/>
      <c r="G123" s="126"/>
      <c r="H123" s="27"/>
      <c r="I123" s="22"/>
      <c r="J123" s="22"/>
      <c r="K123" s="22"/>
      <c r="L123" s="27"/>
      <c r="M123" s="195"/>
    </row>
    <row r="124" spans="1:47" x14ac:dyDescent="0.2">
      <c r="A124" s="127" t="s">
        <v>116</v>
      </c>
      <c r="B124" s="220">
        <f>SUM(C124:G124)</f>
        <v>0</v>
      </c>
      <c r="C124" s="18"/>
      <c r="D124" s="26"/>
      <c r="E124" s="28"/>
      <c r="F124" s="26"/>
      <c r="G124" s="128"/>
      <c r="H124" s="28"/>
      <c r="I124" s="26"/>
      <c r="J124" s="26"/>
      <c r="K124" s="26"/>
      <c r="L124" s="28"/>
      <c r="M124" s="195"/>
    </row>
    <row r="125" spans="1:47" ht="15" x14ac:dyDescent="0.2">
      <c r="A125" s="99" t="s">
        <v>150</v>
      </c>
      <c r="B125" s="192"/>
      <c r="C125" s="192"/>
      <c r="D125" s="192"/>
      <c r="E125" s="192"/>
      <c r="F125" s="192"/>
      <c r="G125" s="192"/>
      <c r="H125" s="192"/>
      <c r="I125" s="192"/>
      <c r="J125" s="192"/>
      <c r="K125" s="192"/>
      <c r="L125" s="192"/>
    </row>
    <row r="126" spans="1:47" ht="15" x14ac:dyDescent="0.2">
      <c r="A126" s="806" t="s">
        <v>69</v>
      </c>
      <c r="B126" s="808" t="s">
        <v>70</v>
      </c>
      <c r="C126" s="810" t="s">
        <v>151</v>
      </c>
      <c r="D126" s="811"/>
      <c r="E126" s="812" t="s">
        <v>152</v>
      </c>
      <c r="F126" s="811"/>
      <c r="G126" s="812" t="s">
        <v>153</v>
      </c>
      <c r="H126" s="811"/>
      <c r="I126" s="812" t="s">
        <v>154</v>
      </c>
      <c r="J126" s="811"/>
      <c r="K126" s="192"/>
      <c r="L126" s="192"/>
      <c r="M126" s="192"/>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47" ht="15" x14ac:dyDescent="0.2">
      <c r="A127" s="807"/>
      <c r="B127" s="809"/>
      <c r="C127" s="187" t="s">
        <v>155</v>
      </c>
      <c r="D127" s="288" t="s">
        <v>156</v>
      </c>
      <c r="E127" s="132" t="s">
        <v>155</v>
      </c>
      <c r="F127" s="130" t="s">
        <v>156</v>
      </c>
      <c r="G127" s="131" t="s">
        <v>155</v>
      </c>
      <c r="H127" s="288" t="s">
        <v>156</v>
      </c>
      <c r="I127" s="132" t="s">
        <v>155</v>
      </c>
      <c r="J127" s="288" t="s">
        <v>156</v>
      </c>
      <c r="K127" s="192"/>
      <c r="L127" s="192"/>
      <c r="M127" s="192"/>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47" ht="18.75" customHeight="1" x14ac:dyDescent="0.2">
      <c r="A128" s="821" t="s">
        <v>157</v>
      </c>
      <c r="B128" s="123" t="s">
        <v>71</v>
      </c>
      <c r="C128" s="21"/>
      <c r="D128" s="133"/>
      <c r="E128" s="134"/>
      <c r="F128" s="135"/>
      <c r="G128" s="30"/>
      <c r="H128" s="135"/>
      <c r="I128" s="30"/>
      <c r="J128" s="135"/>
      <c r="K128" s="289"/>
      <c r="L128" s="192"/>
      <c r="M128" s="192"/>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822"/>
      <c r="B129" s="125" t="s">
        <v>72</v>
      </c>
      <c r="C129" s="22"/>
      <c r="D129" s="136"/>
      <c r="E129" s="137"/>
      <c r="F129" s="138"/>
      <c r="G129" s="27"/>
      <c r="H129" s="138"/>
      <c r="I129" s="27"/>
      <c r="J129" s="138"/>
      <c r="K129" s="289"/>
      <c r="L129" s="192"/>
      <c r="M129" s="192"/>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822"/>
      <c r="B130" s="125" t="s">
        <v>73</v>
      </c>
      <c r="C130" s="22"/>
      <c r="D130" s="136"/>
      <c r="E130" s="137"/>
      <c r="F130" s="138"/>
      <c r="G130" s="27"/>
      <c r="H130" s="138"/>
      <c r="I130" s="27"/>
      <c r="J130" s="138"/>
      <c r="K130" s="289"/>
      <c r="L130" s="192"/>
      <c r="M130" s="192"/>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823"/>
      <c r="B131" s="125" t="s">
        <v>74</v>
      </c>
      <c r="C131" s="26"/>
      <c r="D131" s="139"/>
      <c r="E131" s="140"/>
      <c r="F131" s="141"/>
      <c r="G131" s="28"/>
      <c r="H131" s="141"/>
      <c r="I131" s="28"/>
      <c r="J131" s="141"/>
      <c r="K131" s="289"/>
      <c r="L131" s="192"/>
      <c r="M131" s="192"/>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797" t="s">
        <v>75</v>
      </c>
      <c r="B132" s="123" t="s">
        <v>76</v>
      </c>
      <c r="C132" s="21"/>
      <c r="D132" s="133"/>
      <c r="E132" s="134"/>
      <c r="F132" s="135"/>
      <c r="G132" s="30"/>
      <c r="H132" s="135"/>
      <c r="I132" s="30"/>
      <c r="J132" s="135"/>
      <c r="K132" s="289"/>
      <c r="L132" s="192"/>
      <c r="M132" s="192"/>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798"/>
      <c r="B133" s="125" t="s">
        <v>77</v>
      </c>
      <c r="C133" s="22"/>
      <c r="D133" s="136"/>
      <c r="E133" s="137"/>
      <c r="F133" s="138"/>
      <c r="G133" s="27"/>
      <c r="H133" s="138"/>
      <c r="I133" s="27"/>
      <c r="J133" s="138"/>
      <c r="K133" s="289"/>
      <c r="L133" s="192"/>
      <c r="M133" s="192"/>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798"/>
      <c r="B134" s="125" t="s">
        <v>74</v>
      </c>
      <c r="C134" s="22"/>
      <c r="D134" s="136"/>
      <c r="E134" s="137"/>
      <c r="F134" s="138"/>
      <c r="G134" s="27"/>
      <c r="H134" s="138"/>
      <c r="I134" s="27"/>
      <c r="J134" s="138"/>
      <c r="K134" s="289"/>
      <c r="L134" s="192"/>
      <c r="M134" s="192"/>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798"/>
      <c r="B135" s="142" t="s">
        <v>78</v>
      </c>
      <c r="C135" s="23"/>
      <c r="D135" s="143"/>
      <c r="E135" s="144"/>
      <c r="F135" s="145"/>
      <c r="G135" s="37"/>
      <c r="H135" s="145"/>
      <c r="I135" s="37"/>
      <c r="J135" s="145"/>
      <c r="K135" s="289"/>
      <c r="L135" s="192"/>
      <c r="M135" s="192"/>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798"/>
      <c r="B136" s="127" t="s">
        <v>48</v>
      </c>
      <c r="C136" s="26"/>
      <c r="D136" s="139"/>
      <c r="E136" s="140"/>
      <c r="F136" s="141"/>
      <c r="G136" s="28"/>
      <c r="H136" s="141"/>
      <c r="I136" s="28"/>
      <c r="J136" s="141"/>
      <c r="K136" s="289"/>
      <c r="L136" s="192"/>
      <c r="M136" s="192"/>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821" t="s">
        <v>79</v>
      </c>
      <c r="B137" s="123" t="s">
        <v>80</v>
      </c>
      <c r="C137" s="21"/>
      <c r="D137" s="133"/>
      <c r="E137" s="134"/>
      <c r="F137" s="135"/>
      <c r="G137" s="30"/>
      <c r="H137" s="135"/>
      <c r="I137" s="30"/>
      <c r="J137" s="135"/>
      <c r="K137" s="289"/>
      <c r="L137" s="192"/>
      <c r="M137" s="192"/>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822"/>
      <c r="B138" s="125" t="s">
        <v>77</v>
      </c>
      <c r="C138" s="22"/>
      <c r="D138" s="136"/>
      <c r="E138" s="137"/>
      <c r="F138" s="138"/>
      <c r="G138" s="27"/>
      <c r="H138" s="138"/>
      <c r="I138" s="27"/>
      <c r="J138" s="138"/>
      <c r="K138" s="289"/>
      <c r="L138" s="192"/>
      <c r="M138" s="192"/>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822"/>
      <c r="B139" s="125" t="s">
        <v>74</v>
      </c>
      <c r="C139" s="22"/>
      <c r="D139" s="136"/>
      <c r="E139" s="137"/>
      <c r="F139" s="138"/>
      <c r="G139" s="27"/>
      <c r="H139" s="138"/>
      <c r="I139" s="27"/>
      <c r="J139" s="138"/>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822"/>
      <c r="B140" s="142" t="s">
        <v>81</v>
      </c>
      <c r="C140" s="22"/>
      <c r="D140" s="136"/>
      <c r="E140" s="137"/>
      <c r="F140" s="138"/>
      <c r="G140" s="27"/>
      <c r="H140" s="138"/>
      <c r="I140" s="27"/>
      <c r="J140" s="138"/>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822"/>
      <c r="B141" s="142" t="s">
        <v>78</v>
      </c>
      <c r="C141" s="22"/>
      <c r="D141" s="136"/>
      <c r="E141" s="137"/>
      <c r="F141" s="138"/>
      <c r="G141" s="27"/>
      <c r="H141" s="138"/>
      <c r="I141" s="27"/>
      <c r="J141" s="138"/>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823"/>
      <c r="B142" s="127" t="s">
        <v>48</v>
      </c>
      <c r="C142" s="146"/>
      <c r="D142" s="147"/>
      <c r="E142" s="148"/>
      <c r="F142" s="149"/>
      <c r="G142" s="150"/>
      <c r="H142" s="149"/>
      <c r="I142" s="150"/>
      <c r="J142" s="149"/>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797" t="s">
        <v>82</v>
      </c>
      <c r="B143" s="123" t="s">
        <v>83</v>
      </c>
      <c r="C143" s="21"/>
      <c r="D143" s="133"/>
      <c r="E143" s="134"/>
      <c r="F143" s="135"/>
      <c r="G143" s="30"/>
      <c r="H143" s="135"/>
      <c r="I143" s="30"/>
      <c r="J143" s="135"/>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798"/>
      <c r="B144" s="127" t="s">
        <v>84</v>
      </c>
      <c r="C144" s="26"/>
      <c r="D144" s="139"/>
      <c r="E144" s="140"/>
      <c r="F144" s="141"/>
      <c r="G144" s="28"/>
      <c r="H144" s="141"/>
      <c r="I144" s="28"/>
      <c r="J144" s="141"/>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799" t="s">
        <v>29</v>
      </c>
      <c r="B147" s="813" t="s">
        <v>1</v>
      </c>
      <c r="C147" s="814"/>
      <c r="D147" s="783"/>
      <c r="E147" s="780" t="s">
        <v>14</v>
      </c>
      <c r="F147" s="781"/>
      <c r="G147" s="781"/>
      <c r="H147" s="781"/>
      <c r="I147" s="781"/>
      <c r="J147" s="781"/>
      <c r="K147" s="781"/>
      <c r="L147" s="781"/>
      <c r="M147" s="781"/>
      <c r="N147" s="781"/>
      <c r="O147" s="781"/>
      <c r="P147" s="781"/>
      <c r="Q147" s="781"/>
      <c r="R147" s="781"/>
      <c r="S147" s="781"/>
      <c r="T147" s="781"/>
      <c r="U147" s="781"/>
      <c r="V147" s="781"/>
      <c r="W147" s="781"/>
      <c r="X147" s="781"/>
      <c r="Y147" s="781"/>
      <c r="Z147" s="781"/>
      <c r="AA147" s="781"/>
      <c r="AB147" s="781"/>
      <c r="AC147" s="781"/>
      <c r="AD147" s="781"/>
      <c r="AE147" s="781"/>
      <c r="AF147" s="781"/>
      <c r="AG147" s="781"/>
      <c r="AH147" s="781"/>
      <c r="AI147" s="781"/>
      <c r="AJ147" s="781"/>
      <c r="AK147" s="781"/>
      <c r="AL147" s="781"/>
      <c r="AM147" s="871"/>
      <c r="AN147" s="781"/>
      <c r="AO147" s="781"/>
      <c r="AP147" s="782"/>
      <c r="AQ147" s="869" t="s">
        <v>85</v>
      </c>
      <c r="AR147" s="792"/>
      <c r="AS147" s="793"/>
      <c r="BY147" s="194"/>
      <c r="BZ147" s="194"/>
      <c r="CA147" s="194"/>
      <c r="CB147" s="194"/>
      <c r="CC147" s="194"/>
      <c r="CD147" s="194"/>
      <c r="CE147" s="194"/>
      <c r="CF147" s="194"/>
      <c r="CG147" s="194"/>
    </row>
    <row r="148" spans="1:102" x14ac:dyDescent="0.2">
      <c r="A148" s="800"/>
      <c r="B148" s="815"/>
      <c r="C148" s="816"/>
      <c r="D148" s="785"/>
      <c r="E148" s="786" t="s">
        <v>19</v>
      </c>
      <c r="F148" s="787"/>
      <c r="G148" s="786" t="s">
        <v>20</v>
      </c>
      <c r="H148" s="787"/>
      <c r="I148" s="788" t="s">
        <v>21</v>
      </c>
      <c r="J148" s="789"/>
      <c r="K148" s="788" t="s">
        <v>22</v>
      </c>
      <c r="L148" s="789"/>
      <c r="M148" s="788" t="s">
        <v>23</v>
      </c>
      <c r="N148" s="789"/>
      <c r="O148" s="786" t="s">
        <v>24</v>
      </c>
      <c r="P148" s="787"/>
      <c r="Q148" s="786" t="s">
        <v>25</v>
      </c>
      <c r="R148" s="787"/>
      <c r="S148" s="786" t="s">
        <v>26</v>
      </c>
      <c r="T148" s="787"/>
      <c r="U148" s="786" t="s">
        <v>27</v>
      </c>
      <c r="V148" s="787"/>
      <c r="W148" s="786" t="s">
        <v>2</v>
      </c>
      <c r="X148" s="787"/>
      <c r="Y148" s="786" t="s">
        <v>3</v>
      </c>
      <c r="Z148" s="787"/>
      <c r="AA148" s="786" t="s">
        <v>28</v>
      </c>
      <c r="AB148" s="787"/>
      <c r="AC148" s="786" t="s">
        <v>4</v>
      </c>
      <c r="AD148" s="787"/>
      <c r="AE148" s="786" t="s">
        <v>5</v>
      </c>
      <c r="AF148" s="787"/>
      <c r="AG148" s="786" t="s">
        <v>6</v>
      </c>
      <c r="AH148" s="787"/>
      <c r="AI148" s="786" t="s">
        <v>7</v>
      </c>
      <c r="AJ148" s="787"/>
      <c r="AK148" s="786" t="s">
        <v>8</v>
      </c>
      <c r="AL148" s="787"/>
      <c r="AM148" s="786" t="s">
        <v>9</v>
      </c>
      <c r="AN148" s="787"/>
      <c r="AO148" s="790" t="s">
        <v>10</v>
      </c>
      <c r="AP148" s="791"/>
      <c r="AQ148" s="772" t="s">
        <v>160</v>
      </c>
      <c r="AR148" s="790" t="s">
        <v>161</v>
      </c>
      <c r="AS148" s="796"/>
      <c r="AT148" s="298"/>
      <c r="AU148" s="299"/>
    </row>
    <row r="149" spans="1:102" ht="31.5" x14ac:dyDescent="0.2">
      <c r="A149" s="801"/>
      <c r="B149" s="300" t="s">
        <v>94</v>
      </c>
      <c r="C149" s="301" t="s">
        <v>11</v>
      </c>
      <c r="D149" s="302" t="s">
        <v>12</v>
      </c>
      <c r="E149" s="20" t="s">
        <v>11</v>
      </c>
      <c r="F149" s="190" t="s">
        <v>12</v>
      </c>
      <c r="G149" s="20" t="s">
        <v>11</v>
      </c>
      <c r="H149" s="190" t="s">
        <v>12</v>
      </c>
      <c r="I149" s="20" t="s">
        <v>11</v>
      </c>
      <c r="J149" s="190" t="s">
        <v>12</v>
      </c>
      <c r="K149" s="20" t="s">
        <v>11</v>
      </c>
      <c r="L149" s="190" t="s">
        <v>12</v>
      </c>
      <c r="M149" s="20" t="s">
        <v>11</v>
      </c>
      <c r="N149" s="190" t="s">
        <v>12</v>
      </c>
      <c r="O149" s="20" t="s">
        <v>11</v>
      </c>
      <c r="P149" s="190" t="s">
        <v>12</v>
      </c>
      <c r="Q149" s="20" t="s">
        <v>11</v>
      </c>
      <c r="R149" s="190" t="s">
        <v>12</v>
      </c>
      <c r="S149" s="20" t="s">
        <v>11</v>
      </c>
      <c r="T149" s="190" t="s">
        <v>12</v>
      </c>
      <c r="U149" s="20" t="s">
        <v>11</v>
      </c>
      <c r="V149" s="190" t="s">
        <v>12</v>
      </c>
      <c r="W149" s="20" t="s">
        <v>11</v>
      </c>
      <c r="X149" s="190" t="s">
        <v>12</v>
      </c>
      <c r="Y149" s="20" t="s">
        <v>11</v>
      </c>
      <c r="Z149" s="190" t="s">
        <v>12</v>
      </c>
      <c r="AA149" s="20" t="s">
        <v>11</v>
      </c>
      <c r="AB149" s="190" t="s">
        <v>12</v>
      </c>
      <c r="AC149" s="20" t="s">
        <v>11</v>
      </c>
      <c r="AD149" s="190" t="s">
        <v>12</v>
      </c>
      <c r="AE149" s="20" t="s">
        <v>11</v>
      </c>
      <c r="AF149" s="190" t="s">
        <v>12</v>
      </c>
      <c r="AG149" s="20" t="s">
        <v>11</v>
      </c>
      <c r="AH149" s="190" t="s">
        <v>12</v>
      </c>
      <c r="AI149" s="20" t="s">
        <v>11</v>
      </c>
      <c r="AJ149" s="190" t="s">
        <v>12</v>
      </c>
      <c r="AK149" s="20" t="s">
        <v>11</v>
      </c>
      <c r="AL149" s="190" t="s">
        <v>12</v>
      </c>
      <c r="AM149" s="20" t="s">
        <v>11</v>
      </c>
      <c r="AN149" s="190" t="s">
        <v>12</v>
      </c>
      <c r="AO149" s="20" t="s">
        <v>11</v>
      </c>
      <c r="AP149" s="190" t="s">
        <v>12</v>
      </c>
      <c r="AQ149" s="870"/>
      <c r="AR149" s="185" t="s">
        <v>162</v>
      </c>
      <c r="AS149" s="41" t="s">
        <v>163</v>
      </c>
      <c r="AT149" s="49"/>
      <c r="AU149" s="51"/>
    </row>
    <row r="150" spans="1:102" x14ac:dyDescent="0.2">
      <c r="A150" s="155" t="s">
        <v>43</v>
      </c>
      <c r="B150" s="262">
        <f t="shared" ref="B150:B168" si="8">SUM(C150+D150)</f>
        <v>212</v>
      </c>
      <c r="C150" s="263">
        <f t="shared" ref="C150:D168" si="9">SUM(E150+G150+I150+K150+M150+O150+Q150+S150+U150+W150+Y150+AA150+AC150+AE150+AG150+AI150+AK150+AM150+AO150)</f>
        <v>60</v>
      </c>
      <c r="D150" s="303">
        <f t="shared" si="9"/>
        <v>152</v>
      </c>
      <c r="E150" s="4">
        <v>1</v>
      </c>
      <c r="F150" s="53">
        <v>1</v>
      </c>
      <c r="G150" s="4"/>
      <c r="H150" s="5">
        <v>2</v>
      </c>
      <c r="I150" s="4"/>
      <c r="J150" s="5">
        <v>2</v>
      </c>
      <c r="K150" s="4">
        <v>2</v>
      </c>
      <c r="L150" s="5">
        <v>4</v>
      </c>
      <c r="M150" s="4"/>
      <c r="N150" s="5">
        <v>1</v>
      </c>
      <c r="O150" s="4">
        <v>1</v>
      </c>
      <c r="P150" s="5">
        <v>3</v>
      </c>
      <c r="Q150" s="4">
        <v>1</v>
      </c>
      <c r="R150" s="5">
        <v>1</v>
      </c>
      <c r="S150" s="4">
        <v>2</v>
      </c>
      <c r="T150" s="5">
        <v>3</v>
      </c>
      <c r="U150" s="4">
        <v>1</v>
      </c>
      <c r="V150" s="5">
        <v>3</v>
      </c>
      <c r="W150" s="4">
        <v>2</v>
      </c>
      <c r="X150" s="5">
        <v>2</v>
      </c>
      <c r="Y150" s="4">
        <v>3</v>
      </c>
      <c r="Z150" s="5">
        <v>9</v>
      </c>
      <c r="AA150" s="4">
        <v>4</v>
      </c>
      <c r="AB150" s="5">
        <v>10</v>
      </c>
      <c r="AC150" s="4">
        <v>5</v>
      </c>
      <c r="AD150" s="5">
        <v>12</v>
      </c>
      <c r="AE150" s="4">
        <v>3</v>
      </c>
      <c r="AF150" s="5">
        <v>14</v>
      </c>
      <c r="AG150" s="4">
        <v>7</v>
      </c>
      <c r="AH150" s="5">
        <v>11</v>
      </c>
      <c r="AI150" s="4">
        <v>6</v>
      </c>
      <c r="AJ150" s="5">
        <v>18</v>
      </c>
      <c r="AK150" s="4">
        <v>4</v>
      </c>
      <c r="AL150" s="5">
        <v>16</v>
      </c>
      <c r="AM150" s="4">
        <v>5</v>
      </c>
      <c r="AN150" s="5">
        <v>12</v>
      </c>
      <c r="AO150" s="200">
        <v>13</v>
      </c>
      <c r="AP150" s="5">
        <v>28</v>
      </c>
      <c r="AQ150" s="304">
        <v>121</v>
      </c>
      <c r="AR150" s="119">
        <v>58</v>
      </c>
      <c r="AS150" s="53">
        <v>33</v>
      </c>
      <c r="AT150" s="305"/>
      <c r="AU150" s="52"/>
      <c r="CA150" s="195" t="str">
        <f t="shared" ref="CA150:CA168" si="10">IF(B150&lt;&gt;SUM(AQ150+AR150+AS150)," El número de consultas según tipo atención NO puede ser diferente al Total.","")</f>
        <v/>
      </c>
      <c r="CG150" s="195">
        <f>IF(B150&lt;&gt;SUM(AQ150+AR150+AS150),1,0)</f>
        <v>0</v>
      </c>
    </row>
    <row r="151" spans="1:102" x14ac:dyDescent="0.2">
      <c r="A151" s="156" t="s">
        <v>30</v>
      </c>
      <c r="B151" s="306">
        <f t="shared" si="8"/>
        <v>212</v>
      </c>
      <c r="C151" s="307">
        <f t="shared" si="9"/>
        <v>60</v>
      </c>
      <c r="D151" s="308">
        <f t="shared" si="9"/>
        <v>152</v>
      </c>
      <c r="E151" s="32">
        <v>1</v>
      </c>
      <c r="F151" s="236">
        <v>1</v>
      </c>
      <c r="G151" s="32"/>
      <c r="H151" s="33">
        <v>2</v>
      </c>
      <c r="I151" s="32"/>
      <c r="J151" s="33">
        <v>2</v>
      </c>
      <c r="K151" s="32">
        <v>2</v>
      </c>
      <c r="L151" s="33">
        <v>4</v>
      </c>
      <c r="M151" s="32"/>
      <c r="N151" s="33">
        <v>1</v>
      </c>
      <c r="O151" s="32">
        <v>1</v>
      </c>
      <c r="P151" s="33">
        <v>3</v>
      </c>
      <c r="Q151" s="32">
        <v>1</v>
      </c>
      <c r="R151" s="33">
        <v>1</v>
      </c>
      <c r="S151" s="32">
        <v>2</v>
      </c>
      <c r="T151" s="33">
        <v>3</v>
      </c>
      <c r="U151" s="32">
        <v>1</v>
      </c>
      <c r="V151" s="33">
        <v>3</v>
      </c>
      <c r="W151" s="32">
        <v>2</v>
      </c>
      <c r="X151" s="33">
        <v>2</v>
      </c>
      <c r="Y151" s="32">
        <v>3</v>
      </c>
      <c r="Z151" s="33">
        <v>9</v>
      </c>
      <c r="AA151" s="32">
        <v>4</v>
      </c>
      <c r="AB151" s="33">
        <v>10</v>
      </c>
      <c r="AC151" s="32">
        <v>5</v>
      </c>
      <c r="AD151" s="33">
        <v>12</v>
      </c>
      <c r="AE151" s="32">
        <v>3</v>
      </c>
      <c r="AF151" s="33">
        <v>14</v>
      </c>
      <c r="AG151" s="32">
        <v>7</v>
      </c>
      <c r="AH151" s="33">
        <v>11</v>
      </c>
      <c r="AI151" s="32">
        <v>6</v>
      </c>
      <c r="AJ151" s="33">
        <v>18</v>
      </c>
      <c r="AK151" s="32">
        <v>4</v>
      </c>
      <c r="AL151" s="33">
        <v>16</v>
      </c>
      <c r="AM151" s="32">
        <v>5</v>
      </c>
      <c r="AN151" s="33">
        <v>12</v>
      </c>
      <c r="AO151" s="225">
        <v>13</v>
      </c>
      <c r="AP151" s="33">
        <v>28</v>
      </c>
      <c r="AQ151" s="309">
        <v>121</v>
      </c>
      <c r="AR151" s="277">
        <v>58</v>
      </c>
      <c r="AS151" s="236">
        <v>33</v>
      </c>
      <c r="AT151" s="305"/>
      <c r="AU151" s="52"/>
      <c r="CA151" s="195" t="str">
        <f t="shared" si="10"/>
        <v/>
      </c>
      <c r="CG151" s="195">
        <f>IF(B151&lt;&gt;SUM(AQ151+AR151+AS151),1,0)</f>
        <v>0</v>
      </c>
    </row>
    <row r="152" spans="1:102" ht="21.75" x14ac:dyDescent="0.2">
      <c r="A152" s="157" t="s">
        <v>164</v>
      </c>
      <c r="B152" s="310">
        <f t="shared" si="8"/>
        <v>0</v>
      </c>
      <c r="C152" s="311">
        <f t="shared" si="9"/>
        <v>0</v>
      </c>
      <c r="D152" s="312">
        <f t="shared" si="9"/>
        <v>0</v>
      </c>
      <c r="E152" s="8"/>
      <c r="F152" s="203"/>
      <c r="G152" s="8"/>
      <c r="H152" s="9"/>
      <c r="I152" s="8"/>
      <c r="J152" s="9"/>
      <c r="K152" s="8"/>
      <c r="L152" s="9"/>
      <c r="M152" s="8"/>
      <c r="N152" s="9"/>
      <c r="O152" s="8"/>
      <c r="P152" s="9"/>
      <c r="Q152" s="8"/>
      <c r="R152" s="9"/>
      <c r="S152" s="8"/>
      <c r="T152" s="9"/>
      <c r="U152" s="8"/>
      <c r="V152" s="9"/>
      <c r="W152" s="8"/>
      <c r="X152" s="9"/>
      <c r="Y152" s="8"/>
      <c r="Z152" s="9"/>
      <c r="AA152" s="8"/>
      <c r="AB152" s="9"/>
      <c r="AC152" s="8"/>
      <c r="AD152" s="9"/>
      <c r="AE152" s="8"/>
      <c r="AF152" s="9"/>
      <c r="AG152" s="8"/>
      <c r="AH152" s="9"/>
      <c r="AI152" s="8"/>
      <c r="AJ152" s="9"/>
      <c r="AK152" s="8"/>
      <c r="AL152" s="9"/>
      <c r="AM152" s="8"/>
      <c r="AN152" s="9"/>
      <c r="AO152" s="204"/>
      <c r="AP152" s="9"/>
      <c r="AQ152" s="254"/>
      <c r="AR152" s="25"/>
      <c r="AS152" s="203"/>
      <c r="AT152" s="305"/>
      <c r="AU152" s="52"/>
      <c r="CA152" s="195" t="str">
        <f t="shared" si="10"/>
        <v/>
      </c>
      <c r="CG152" s="195">
        <f>IF(B152&lt;&gt;SUM(AQ152+AR152+AS152),1,0)</f>
        <v>0</v>
      </c>
    </row>
    <row r="153" spans="1:102" x14ac:dyDescent="0.2">
      <c r="A153" s="158" t="s">
        <v>165</v>
      </c>
      <c r="B153" s="313">
        <f t="shared" si="8"/>
        <v>0</v>
      </c>
      <c r="C153" s="314">
        <f t="shared" si="9"/>
        <v>0</v>
      </c>
      <c r="D153" s="315">
        <f t="shared" si="9"/>
        <v>0</v>
      </c>
      <c r="E153" s="12"/>
      <c r="F153" s="27"/>
      <c r="G153" s="12"/>
      <c r="H153" s="27"/>
      <c r="I153" s="12"/>
      <c r="J153" s="27"/>
      <c r="K153" s="12"/>
      <c r="L153" s="13"/>
      <c r="M153" s="12"/>
      <c r="N153" s="13"/>
      <c r="O153" s="12"/>
      <c r="P153" s="13"/>
      <c r="Q153" s="12"/>
      <c r="R153" s="13"/>
      <c r="S153" s="12"/>
      <c r="T153" s="13"/>
      <c r="U153" s="12"/>
      <c r="V153" s="13"/>
      <c r="W153" s="12"/>
      <c r="X153" s="13"/>
      <c r="Y153" s="12"/>
      <c r="Z153" s="13"/>
      <c r="AA153" s="12"/>
      <c r="AB153" s="27"/>
      <c r="AC153" s="12"/>
      <c r="AD153" s="27"/>
      <c r="AE153" s="12"/>
      <c r="AF153" s="13"/>
      <c r="AG153" s="12"/>
      <c r="AH153" s="13"/>
      <c r="AI153" s="12"/>
      <c r="AJ153" s="13"/>
      <c r="AK153" s="12"/>
      <c r="AL153" s="13"/>
      <c r="AM153" s="12"/>
      <c r="AN153" s="13"/>
      <c r="AO153" s="136"/>
      <c r="AP153" s="13"/>
      <c r="AQ153" s="258"/>
      <c r="AR153" s="22"/>
      <c r="AS153" s="27"/>
      <c r="AT153" s="305"/>
      <c r="AU153" s="52"/>
      <c r="CA153" s="195" t="str">
        <f t="shared" si="10"/>
        <v/>
      </c>
      <c r="CG153" s="195">
        <f>IF(B150&lt;&gt;SUM(AQ153+AR153+AS153),1,0)</f>
        <v>1</v>
      </c>
    </row>
    <row r="154" spans="1:102" x14ac:dyDescent="0.2">
      <c r="A154" s="158" t="s">
        <v>166</v>
      </c>
      <c r="B154" s="313">
        <f t="shared" si="8"/>
        <v>20</v>
      </c>
      <c r="C154" s="314">
        <f t="shared" si="9"/>
        <v>6</v>
      </c>
      <c r="D154" s="315">
        <f t="shared" si="9"/>
        <v>14</v>
      </c>
      <c r="E154" s="12"/>
      <c r="F154" s="27"/>
      <c r="G154" s="12"/>
      <c r="H154" s="27"/>
      <c r="I154" s="12"/>
      <c r="J154" s="27"/>
      <c r="K154" s="12"/>
      <c r="L154" s="13"/>
      <c r="M154" s="12"/>
      <c r="N154" s="13"/>
      <c r="O154" s="12"/>
      <c r="P154" s="13"/>
      <c r="Q154" s="12"/>
      <c r="R154" s="13"/>
      <c r="S154" s="12"/>
      <c r="T154" s="13"/>
      <c r="U154" s="12"/>
      <c r="V154" s="13"/>
      <c r="W154" s="12"/>
      <c r="X154" s="13"/>
      <c r="Y154" s="12"/>
      <c r="Z154" s="13">
        <v>1</v>
      </c>
      <c r="AA154" s="12"/>
      <c r="AB154" s="27">
        <v>1</v>
      </c>
      <c r="AC154" s="12">
        <v>1</v>
      </c>
      <c r="AD154" s="27">
        <v>1</v>
      </c>
      <c r="AE154" s="12"/>
      <c r="AF154" s="13">
        <v>1</v>
      </c>
      <c r="AG154" s="12">
        <v>1</v>
      </c>
      <c r="AH154" s="13">
        <v>1</v>
      </c>
      <c r="AI154" s="12"/>
      <c r="AJ154" s="13"/>
      <c r="AK154" s="12">
        <v>1</v>
      </c>
      <c r="AL154" s="13">
        <v>5</v>
      </c>
      <c r="AM154" s="12">
        <v>1</v>
      </c>
      <c r="AN154" s="13"/>
      <c r="AO154" s="136">
        <v>2</v>
      </c>
      <c r="AP154" s="13">
        <v>4</v>
      </c>
      <c r="AQ154" s="258">
        <v>2</v>
      </c>
      <c r="AR154" s="22">
        <v>18</v>
      </c>
      <c r="AS154" s="27"/>
      <c r="AT154" s="305"/>
      <c r="AU154" s="52"/>
      <c r="CA154" s="195" t="str">
        <f t="shared" si="10"/>
        <v/>
      </c>
      <c r="CG154" s="195">
        <f t="shared" ref="CG154:CG168" si="11">IF(B154&lt;&gt;SUM(AQ154+AR154+AS154),1,0)</f>
        <v>0</v>
      </c>
    </row>
    <row r="155" spans="1:102" x14ac:dyDescent="0.2">
      <c r="A155" s="158" t="s">
        <v>167</v>
      </c>
      <c r="B155" s="313">
        <f t="shared" si="8"/>
        <v>0</v>
      </c>
      <c r="C155" s="314">
        <f t="shared" si="9"/>
        <v>0</v>
      </c>
      <c r="D155" s="315">
        <f t="shared" si="9"/>
        <v>0</v>
      </c>
      <c r="E155" s="12"/>
      <c r="F155" s="27"/>
      <c r="G155" s="12"/>
      <c r="H155" s="27"/>
      <c r="I155" s="12"/>
      <c r="J155" s="27"/>
      <c r="K155" s="12"/>
      <c r="L155" s="13"/>
      <c r="M155" s="12"/>
      <c r="N155" s="13"/>
      <c r="O155" s="12"/>
      <c r="P155" s="13"/>
      <c r="Q155" s="12"/>
      <c r="R155" s="13"/>
      <c r="S155" s="12"/>
      <c r="T155" s="13"/>
      <c r="U155" s="12"/>
      <c r="V155" s="13"/>
      <c r="W155" s="12"/>
      <c r="X155" s="13"/>
      <c r="Y155" s="12"/>
      <c r="Z155" s="13"/>
      <c r="AA155" s="12"/>
      <c r="AB155" s="27"/>
      <c r="AC155" s="12"/>
      <c r="AD155" s="27"/>
      <c r="AE155" s="12"/>
      <c r="AF155" s="13"/>
      <c r="AG155" s="12"/>
      <c r="AH155" s="13"/>
      <c r="AI155" s="12"/>
      <c r="AJ155" s="13"/>
      <c r="AK155" s="12"/>
      <c r="AL155" s="13"/>
      <c r="AM155" s="12"/>
      <c r="AN155" s="13"/>
      <c r="AO155" s="136"/>
      <c r="AP155" s="13"/>
      <c r="AQ155" s="258"/>
      <c r="AR155" s="22"/>
      <c r="AS155" s="27"/>
      <c r="AT155" s="305"/>
      <c r="AU155" s="52"/>
      <c r="CA155" s="195" t="str">
        <f t="shared" si="10"/>
        <v/>
      </c>
      <c r="CG155" s="195">
        <f t="shared" si="11"/>
        <v>0</v>
      </c>
    </row>
    <row r="156" spans="1:102" x14ac:dyDescent="0.2">
      <c r="A156" s="158" t="s">
        <v>168</v>
      </c>
      <c r="B156" s="313">
        <f t="shared" si="8"/>
        <v>0</v>
      </c>
      <c r="C156" s="314">
        <f t="shared" si="9"/>
        <v>0</v>
      </c>
      <c r="D156" s="315">
        <f t="shared" si="9"/>
        <v>0</v>
      </c>
      <c r="E156" s="12"/>
      <c r="F156" s="27"/>
      <c r="G156" s="12"/>
      <c r="H156" s="27"/>
      <c r="I156" s="12"/>
      <c r="J156" s="27"/>
      <c r="K156" s="12"/>
      <c r="L156" s="13"/>
      <c r="M156" s="12"/>
      <c r="N156" s="13"/>
      <c r="O156" s="12"/>
      <c r="P156" s="13"/>
      <c r="Q156" s="12"/>
      <c r="R156" s="13"/>
      <c r="S156" s="12"/>
      <c r="T156" s="13"/>
      <c r="U156" s="12"/>
      <c r="V156" s="13"/>
      <c r="W156" s="12"/>
      <c r="X156" s="13"/>
      <c r="Y156" s="12"/>
      <c r="Z156" s="13"/>
      <c r="AA156" s="12"/>
      <c r="AB156" s="27"/>
      <c r="AC156" s="12"/>
      <c r="AD156" s="27"/>
      <c r="AE156" s="12"/>
      <c r="AF156" s="13"/>
      <c r="AG156" s="12"/>
      <c r="AH156" s="13"/>
      <c r="AI156" s="12"/>
      <c r="AJ156" s="13"/>
      <c r="AK156" s="12"/>
      <c r="AL156" s="13"/>
      <c r="AM156" s="12"/>
      <c r="AN156" s="13"/>
      <c r="AO156" s="136"/>
      <c r="AP156" s="13"/>
      <c r="AQ156" s="258"/>
      <c r="AR156" s="22"/>
      <c r="AS156" s="27"/>
      <c r="AT156" s="305"/>
      <c r="AU156" s="52"/>
      <c r="CA156" s="195" t="str">
        <f t="shared" si="10"/>
        <v/>
      </c>
      <c r="CG156" s="195">
        <f t="shared" si="11"/>
        <v>0</v>
      </c>
    </row>
    <row r="157" spans="1:102" x14ac:dyDescent="0.2">
      <c r="A157" s="158" t="s">
        <v>169</v>
      </c>
      <c r="B157" s="313">
        <f t="shared" si="8"/>
        <v>0</v>
      </c>
      <c r="C157" s="314">
        <f t="shared" si="9"/>
        <v>0</v>
      </c>
      <c r="D157" s="315">
        <f t="shared" si="9"/>
        <v>0</v>
      </c>
      <c r="E157" s="12"/>
      <c r="F157" s="27"/>
      <c r="G157" s="12"/>
      <c r="H157" s="27"/>
      <c r="I157" s="12"/>
      <c r="J157" s="27"/>
      <c r="K157" s="12"/>
      <c r="L157" s="13"/>
      <c r="M157" s="12"/>
      <c r="N157" s="13"/>
      <c r="O157" s="12"/>
      <c r="P157" s="13"/>
      <c r="Q157" s="12"/>
      <c r="R157" s="13"/>
      <c r="S157" s="12"/>
      <c r="T157" s="13"/>
      <c r="U157" s="12"/>
      <c r="V157" s="13"/>
      <c r="W157" s="12"/>
      <c r="X157" s="13"/>
      <c r="Y157" s="12"/>
      <c r="Z157" s="13"/>
      <c r="AA157" s="12"/>
      <c r="AB157" s="27"/>
      <c r="AC157" s="12"/>
      <c r="AD157" s="27"/>
      <c r="AE157" s="12"/>
      <c r="AF157" s="13"/>
      <c r="AG157" s="12"/>
      <c r="AH157" s="13"/>
      <c r="AI157" s="12"/>
      <c r="AJ157" s="13"/>
      <c r="AK157" s="12"/>
      <c r="AL157" s="13"/>
      <c r="AM157" s="12"/>
      <c r="AN157" s="13"/>
      <c r="AO157" s="136"/>
      <c r="AP157" s="13"/>
      <c r="AQ157" s="258"/>
      <c r="AR157" s="22"/>
      <c r="AS157" s="27"/>
      <c r="AT157" s="305"/>
      <c r="AU157" s="52"/>
      <c r="CA157" s="195" t="str">
        <f t="shared" si="10"/>
        <v/>
      </c>
      <c r="CG157" s="195">
        <f t="shared" si="11"/>
        <v>0</v>
      </c>
    </row>
    <row r="158" spans="1:102" x14ac:dyDescent="0.2">
      <c r="A158" s="158" t="s">
        <v>170</v>
      </c>
      <c r="B158" s="313">
        <f t="shared" si="8"/>
        <v>0</v>
      </c>
      <c r="C158" s="314">
        <f t="shared" si="9"/>
        <v>0</v>
      </c>
      <c r="D158" s="315">
        <f t="shared" si="9"/>
        <v>0</v>
      </c>
      <c r="E158" s="12"/>
      <c r="F158" s="27"/>
      <c r="G158" s="12"/>
      <c r="H158" s="27"/>
      <c r="I158" s="12"/>
      <c r="J158" s="27"/>
      <c r="K158" s="12"/>
      <c r="L158" s="13"/>
      <c r="M158" s="12"/>
      <c r="N158" s="13"/>
      <c r="O158" s="12"/>
      <c r="P158" s="13"/>
      <c r="Q158" s="12"/>
      <c r="R158" s="13"/>
      <c r="S158" s="12"/>
      <c r="T158" s="13"/>
      <c r="U158" s="12"/>
      <c r="V158" s="13"/>
      <c r="W158" s="12"/>
      <c r="X158" s="13"/>
      <c r="Y158" s="12"/>
      <c r="Z158" s="13"/>
      <c r="AA158" s="12"/>
      <c r="AB158" s="27"/>
      <c r="AC158" s="12"/>
      <c r="AD158" s="27"/>
      <c r="AE158" s="12"/>
      <c r="AF158" s="13"/>
      <c r="AG158" s="12"/>
      <c r="AH158" s="13"/>
      <c r="AI158" s="12"/>
      <c r="AJ158" s="13"/>
      <c r="AK158" s="12"/>
      <c r="AL158" s="13"/>
      <c r="AM158" s="12"/>
      <c r="AN158" s="13"/>
      <c r="AO158" s="136"/>
      <c r="AP158" s="13"/>
      <c r="AQ158" s="258"/>
      <c r="AR158" s="22"/>
      <c r="AS158" s="27"/>
      <c r="AT158" s="305"/>
      <c r="AU158" s="52"/>
      <c r="CA158" s="195" t="str">
        <f t="shared" si="10"/>
        <v/>
      </c>
      <c r="CG158" s="195">
        <f t="shared" si="11"/>
        <v>0</v>
      </c>
    </row>
    <row r="159" spans="1:102" x14ac:dyDescent="0.2">
      <c r="A159" s="158" t="s">
        <v>171</v>
      </c>
      <c r="B159" s="313">
        <f t="shared" si="8"/>
        <v>0</v>
      </c>
      <c r="C159" s="314">
        <f t="shared" si="9"/>
        <v>0</v>
      </c>
      <c r="D159" s="315">
        <f t="shared" si="9"/>
        <v>0</v>
      </c>
      <c r="E159" s="12"/>
      <c r="F159" s="27"/>
      <c r="G159" s="12"/>
      <c r="H159" s="27"/>
      <c r="I159" s="12"/>
      <c r="J159" s="27"/>
      <c r="K159" s="12"/>
      <c r="L159" s="13"/>
      <c r="M159" s="12"/>
      <c r="N159" s="13"/>
      <c r="O159" s="12"/>
      <c r="P159" s="13"/>
      <c r="Q159" s="12"/>
      <c r="R159" s="13"/>
      <c r="S159" s="12"/>
      <c r="T159" s="13"/>
      <c r="U159" s="12"/>
      <c r="V159" s="13"/>
      <c r="W159" s="12"/>
      <c r="X159" s="13"/>
      <c r="Y159" s="12"/>
      <c r="Z159" s="13"/>
      <c r="AA159" s="12"/>
      <c r="AB159" s="27"/>
      <c r="AC159" s="12"/>
      <c r="AD159" s="27"/>
      <c r="AE159" s="12"/>
      <c r="AF159" s="13"/>
      <c r="AG159" s="12"/>
      <c r="AH159" s="13"/>
      <c r="AI159" s="12"/>
      <c r="AJ159" s="13"/>
      <c r="AK159" s="12"/>
      <c r="AL159" s="13"/>
      <c r="AM159" s="12"/>
      <c r="AN159" s="13"/>
      <c r="AO159" s="136"/>
      <c r="AP159" s="13"/>
      <c r="AQ159" s="258"/>
      <c r="AR159" s="22"/>
      <c r="AS159" s="27"/>
      <c r="AT159" s="305"/>
      <c r="AU159" s="52"/>
      <c r="CA159" s="195" t="str">
        <f t="shared" si="10"/>
        <v/>
      </c>
      <c r="CG159" s="195">
        <f t="shared" si="11"/>
        <v>0</v>
      </c>
    </row>
    <row r="160" spans="1:102" x14ac:dyDescent="0.2">
      <c r="A160" s="158" t="s">
        <v>172</v>
      </c>
      <c r="B160" s="313">
        <f t="shared" si="8"/>
        <v>93</v>
      </c>
      <c r="C160" s="314">
        <f t="shared" si="9"/>
        <v>25</v>
      </c>
      <c r="D160" s="315">
        <f t="shared" si="9"/>
        <v>68</v>
      </c>
      <c r="E160" s="12"/>
      <c r="F160" s="27"/>
      <c r="G160" s="12"/>
      <c r="H160" s="27">
        <v>1</v>
      </c>
      <c r="I160" s="12"/>
      <c r="J160" s="27"/>
      <c r="K160" s="12">
        <v>1</v>
      </c>
      <c r="L160" s="13">
        <v>2</v>
      </c>
      <c r="M160" s="12"/>
      <c r="N160" s="13">
        <v>1</v>
      </c>
      <c r="O160" s="12">
        <v>1</v>
      </c>
      <c r="P160" s="13">
        <v>1</v>
      </c>
      <c r="Q160" s="12">
        <v>1</v>
      </c>
      <c r="R160" s="13">
        <v>1</v>
      </c>
      <c r="S160" s="12">
        <v>1</v>
      </c>
      <c r="T160" s="13">
        <v>2</v>
      </c>
      <c r="U160" s="12">
        <v>1</v>
      </c>
      <c r="V160" s="13">
        <v>3</v>
      </c>
      <c r="W160" s="12">
        <v>1</v>
      </c>
      <c r="X160" s="13">
        <v>1</v>
      </c>
      <c r="Y160" s="12">
        <v>2</v>
      </c>
      <c r="Z160" s="13">
        <v>6</v>
      </c>
      <c r="AA160" s="12">
        <v>3</v>
      </c>
      <c r="AB160" s="27">
        <v>6</v>
      </c>
      <c r="AC160" s="12">
        <v>3</v>
      </c>
      <c r="AD160" s="27">
        <v>8</v>
      </c>
      <c r="AE160" s="12">
        <v>2</v>
      </c>
      <c r="AF160" s="13">
        <v>6</v>
      </c>
      <c r="AG160" s="12">
        <v>3</v>
      </c>
      <c r="AH160" s="13">
        <v>5</v>
      </c>
      <c r="AI160" s="12">
        <v>3</v>
      </c>
      <c r="AJ160" s="13">
        <v>10</v>
      </c>
      <c r="AK160" s="12">
        <v>1</v>
      </c>
      <c r="AL160" s="13">
        <v>4</v>
      </c>
      <c r="AM160" s="12">
        <v>1</v>
      </c>
      <c r="AN160" s="13">
        <v>5</v>
      </c>
      <c r="AO160" s="136">
        <v>1</v>
      </c>
      <c r="AP160" s="13">
        <v>6</v>
      </c>
      <c r="AQ160" s="258">
        <v>89</v>
      </c>
      <c r="AR160" s="22"/>
      <c r="AS160" s="27">
        <v>4</v>
      </c>
      <c r="AT160" s="305"/>
      <c r="AU160" s="52"/>
      <c r="CA160" s="195" t="str">
        <f t="shared" si="10"/>
        <v/>
      </c>
      <c r="CG160" s="195">
        <f t="shared" si="11"/>
        <v>0</v>
      </c>
    </row>
    <row r="161" spans="1:85" x14ac:dyDescent="0.2">
      <c r="A161" s="158" t="s">
        <v>173</v>
      </c>
      <c r="B161" s="313">
        <f t="shared" si="8"/>
        <v>4</v>
      </c>
      <c r="C161" s="314">
        <f t="shared" si="9"/>
        <v>2</v>
      </c>
      <c r="D161" s="315">
        <f t="shared" si="9"/>
        <v>2</v>
      </c>
      <c r="E161" s="12"/>
      <c r="F161" s="27"/>
      <c r="G161" s="12"/>
      <c r="H161" s="27"/>
      <c r="I161" s="12"/>
      <c r="J161" s="27"/>
      <c r="K161" s="12"/>
      <c r="L161" s="13"/>
      <c r="M161" s="12"/>
      <c r="N161" s="13"/>
      <c r="O161" s="12"/>
      <c r="P161" s="13"/>
      <c r="Q161" s="12"/>
      <c r="R161" s="13"/>
      <c r="S161" s="12"/>
      <c r="T161" s="13"/>
      <c r="U161" s="12"/>
      <c r="V161" s="13"/>
      <c r="W161" s="12"/>
      <c r="X161" s="13"/>
      <c r="Y161" s="12"/>
      <c r="Z161" s="13"/>
      <c r="AA161" s="12"/>
      <c r="AB161" s="27"/>
      <c r="AC161" s="12"/>
      <c r="AD161" s="27"/>
      <c r="AE161" s="12"/>
      <c r="AF161" s="13"/>
      <c r="AG161" s="12"/>
      <c r="AH161" s="13"/>
      <c r="AI161" s="12"/>
      <c r="AJ161" s="13">
        <v>1</v>
      </c>
      <c r="AK161" s="12"/>
      <c r="AL161" s="13"/>
      <c r="AM161" s="12"/>
      <c r="AN161" s="13"/>
      <c r="AO161" s="136">
        <v>2</v>
      </c>
      <c r="AP161" s="13">
        <v>1</v>
      </c>
      <c r="AQ161" s="258">
        <v>3</v>
      </c>
      <c r="AR161" s="22"/>
      <c r="AS161" s="27">
        <v>1</v>
      </c>
      <c r="AT161" s="305"/>
      <c r="AU161" s="52"/>
      <c r="CA161" s="195" t="str">
        <f t="shared" si="10"/>
        <v/>
      </c>
      <c r="CG161" s="195">
        <f t="shared" si="11"/>
        <v>0</v>
      </c>
    </row>
    <row r="162" spans="1:85" x14ac:dyDescent="0.2">
      <c r="A162" s="158" t="s">
        <v>174</v>
      </c>
      <c r="B162" s="313">
        <f t="shared" si="8"/>
        <v>0</v>
      </c>
      <c r="C162" s="314">
        <f t="shared" si="9"/>
        <v>0</v>
      </c>
      <c r="D162" s="315">
        <f t="shared" si="9"/>
        <v>0</v>
      </c>
      <c r="E162" s="12"/>
      <c r="F162" s="27"/>
      <c r="G162" s="12"/>
      <c r="H162" s="27"/>
      <c r="I162" s="12"/>
      <c r="J162" s="27"/>
      <c r="K162" s="12"/>
      <c r="L162" s="13"/>
      <c r="M162" s="12"/>
      <c r="N162" s="13"/>
      <c r="O162" s="12"/>
      <c r="P162" s="13"/>
      <c r="Q162" s="12"/>
      <c r="R162" s="13"/>
      <c r="S162" s="12"/>
      <c r="T162" s="13"/>
      <c r="U162" s="12"/>
      <c r="V162" s="13"/>
      <c r="W162" s="12"/>
      <c r="X162" s="13"/>
      <c r="Y162" s="12"/>
      <c r="Z162" s="13"/>
      <c r="AA162" s="12"/>
      <c r="AB162" s="27"/>
      <c r="AC162" s="12"/>
      <c r="AD162" s="27"/>
      <c r="AE162" s="12"/>
      <c r="AF162" s="13"/>
      <c r="AG162" s="12"/>
      <c r="AH162" s="13"/>
      <c r="AI162" s="12"/>
      <c r="AJ162" s="13"/>
      <c r="AK162" s="12"/>
      <c r="AL162" s="13"/>
      <c r="AM162" s="12"/>
      <c r="AN162" s="13"/>
      <c r="AO162" s="136"/>
      <c r="AP162" s="13"/>
      <c r="AQ162" s="258"/>
      <c r="AR162" s="22"/>
      <c r="AS162" s="27"/>
      <c r="AT162" s="305"/>
      <c r="AU162" s="52"/>
      <c r="CA162" s="195" t="str">
        <f t="shared" si="10"/>
        <v/>
      </c>
      <c r="CG162" s="195">
        <f t="shared" si="11"/>
        <v>0</v>
      </c>
    </row>
    <row r="163" spans="1:85" x14ac:dyDescent="0.2">
      <c r="A163" s="158" t="s">
        <v>175</v>
      </c>
      <c r="B163" s="313">
        <f t="shared" si="8"/>
        <v>0</v>
      </c>
      <c r="C163" s="314">
        <f t="shared" si="9"/>
        <v>0</v>
      </c>
      <c r="D163" s="315">
        <f t="shared" si="9"/>
        <v>0</v>
      </c>
      <c r="E163" s="12"/>
      <c r="F163" s="27"/>
      <c r="G163" s="12"/>
      <c r="H163" s="27"/>
      <c r="I163" s="12"/>
      <c r="J163" s="27"/>
      <c r="K163" s="12"/>
      <c r="L163" s="13"/>
      <c r="M163" s="12"/>
      <c r="N163" s="13"/>
      <c r="O163" s="12"/>
      <c r="P163" s="13"/>
      <c r="Q163" s="12"/>
      <c r="R163" s="13"/>
      <c r="S163" s="12"/>
      <c r="T163" s="13"/>
      <c r="U163" s="12"/>
      <c r="V163" s="13"/>
      <c r="W163" s="12"/>
      <c r="X163" s="13"/>
      <c r="Y163" s="12"/>
      <c r="Z163" s="13"/>
      <c r="AA163" s="12"/>
      <c r="AB163" s="27"/>
      <c r="AC163" s="12"/>
      <c r="AD163" s="27"/>
      <c r="AE163" s="12"/>
      <c r="AF163" s="13"/>
      <c r="AG163" s="12"/>
      <c r="AH163" s="13"/>
      <c r="AI163" s="12"/>
      <c r="AJ163" s="13"/>
      <c r="AK163" s="12"/>
      <c r="AL163" s="13"/>
      <c r="AM163" s="12"/>
      <c r="AN163" s="13"/>
      <c r="AO163" s="136"/>
      <c r="AP163" s="13"/>
      <c r="AQ163" s="258"/>
      <c r="AR163" s="22"/>
      <c r="AS163" s="27"/>
      <c r="AT163" s="305"/>
      <c r="AU163" s="52"/>
      <c r="CA163" s="195" t="str">
        <f t="shared" si="10"/>
        <v/>
      </c>
      <c r="CG163" s="195">
        <f t="shared" si="11"/>
        <v>0</v>
      </c>
    </row>
    <row r="164" spans="1:85" x14ac:dyDescent="0.2">
      <c r="A164" s="158" t="s">
        <v>176</v>
      </c>
      <c r="B164" s="313">
        <f t="shared" si="8"/>
        <v>38</v>
      </c>
      <c r="C164" s="314">
        <f t="shared" si="9"/>
        <v>16</v>
      </c>
      <c r="D164" s="315">
        <f t="shared" si="9"/>
        <v>22</v>
      </c>
      <c r="E164" s="12">
        <v>1</v>
      </c>
      <c r="F164" s="27">
        <v>1</v>
      </c>
      <c r="G164" s="12"/>
      <c r="H164" s="27"/>
      <c r="I164" s="12"/>
      <c r="J164" s="27">
        <v>1</v>
      </c>
      <c r="K164" s="12"/>
      <c r="L164" s="13"/>
      <c r="M164" s="12"/>
      <c r="N164" s="13"/>
      <c r="O164" s="12"/>
      <c r="P164" s="13">
        <v>1</v>
      </c>
      <c r="Q164" s="12"/>
      <c r="R164" s="13"/>
      <c r="S164" s="12"/>
      <c r="T164" s="13"/>
      <c r="U164" s="12"/>
      <c r="V164" s="13"/>
      <c r="W164" s="12"/>
      <c r="X164" s="13"/>
      <c r="Y164" s="12">
        <v>1</v>
      </c>
      <c r="Z164" s="13"/>
      <c r="AA164" s="12"/>
      <c r="AB164" s="27">
        <v>1</v>
      </c>
      <c r="AC164" s="12"/>
      <c r="AD164" s="27"/>
      <c r="AE164" s="12"/>
      <c r="AF164" s="13">
        <v>1</v>
      </c>
      <c r="AG164" s="12">
        <v>2</v>
      </c>
      <c r="AH164" s="13">
        <v>3</v>
      </c>
      <c r="AI164" s="12">
        <v>2</v>
      </c>
      <c r="AJ164" s="13">
        <v>2</v>
      </c>
      <c r="AK164" s="12">
        <v>1</v>
      </c>
      <c r="AL164" s="13">
        <v>1</v>
      </c>
      <c r="AM164" s="12">
        <v>3</v>
      </c>
      <c r="AN164" s="13">
        <v>2</v>
      </c>
      <c r="AO164" s="136">
        <v>6</v>
      </c>
      <c r="AP164" s="13">
        <v>9</v>
      </c>
      <c r="AQ164" s="258">
        <v>11</v>
      </c>
      <c r="AR164" s="22">
        <v>20</v>
      </c>
      <c r="AS164" s="27">
        <v>7</v>
      </c>
      <c r="AT164" s="305"/>
      <c r="AU164" s="52"/>
      <c r="CA164" s="195" t="str">
        <f t="shared" si="10"/>
        <v/>
      </c>
      <c r="CG164" s="195">
        <f t="shared" si="11"/>
        <v>0</v>
      </c>
    </row>
    <row r="165" spans="1:85" x14ac:dyDescent="0.2">
      <c r="A165" s="158" t="s">
        <v>177</v>
      </c>
      <c r="B165" s="313">
        <f t="shared" si="8"/>
        <v>0</v>
      </c>
      <c r="C165" s="314">
        <f t="shared" si="9"/>
        <v>0</v>
      </c>
      <c r="D165" s="315">
        <f t="shared" si="9"/>
        <v>0</v>
      </c>
      <c r="E165" s="12"/>
      <c r="F165" s="27"/>
      <c r="G165" s="12"/>
      <c r="H165" s="27"/>
      <c r="I165" s="12"/>
      <c r="J165" s="27"/>
      <c r="K165" s="12"/>
      <c r="L165" s="13"/>
      <c r="M165" s="12"/>
      <c r="N165" s="13"/>
      <c r="O165" s="12"/>
      <c r="P165" s="13"/>
      <c r="Q165" s="12"/>
      <c r="R165" s="13"/>
      <c r="S165" s="12"/>
      <c r="T165" s="13"/>
      <c r="U165" s="12"/>
      <c r="V165" s="13"/>
      <c r="W165" s="12"/>
      <c r="X165" s="13"/>
      <c r="Y165" s="12"/>
      <c r="Z165" s="13"/>
      <c r="AA165" s="12"/>
      <c r="AB165" s="27"/>
      <c r="AC165" s="12"/>
      <c r="AD165" s="27"/>
      <c r="AE165" s="12"/>
      <c r="AF165" s="13"/>
      <c r="AG165" s="12"/>
      <c r="AH165" s="13"/>
      <c r="AI165" s="12"/>
      <c r="AJ165" s="13"/>
      <c r="AK165" s="12"/>
      <c r="AL165" s="13"/>
      <c r="AM165" s="12"/>
      <c r="AN165" s="13"/>
      <c r="AO165" s="136"/>
      <c r="AP165" s="13"/>
      <c r="AQ165" s="258"/>
      <c r="AR165" s="22"/>
      <c r="AS165" s="27"/>
      <c r="AT165" s="305"/>
      <c r="AU165" s="52"/>
      <c r="CA165" s="195" t="str">
        <f t="shared" si="10"/>
        <v/>
      </c>
      <c r="CG165" s="195">
        <f t="shared" si="11"/>
        <v>0</v>
      </c>
    </row>
    <row r="166" spans="1:85" x14ac:dyDescent="0.2">
      <c r="A166" s="158" t="s">
        <v>178</v>
      </c>
      <c r="B166" s="313">
        <f t="shared" si="8"/>
        <v>0</v>
      </c>
      <c r="C166" s="314">
        <f t="shared" si="9"/>
        <v>0</v>
      </c>
      <c r="D166" s="315">
        <f t="shared" si="9"/>
        <v>0</v>
      </c>
      <c r="E166" s="12"/>
      <c r="F166" s="27"/>
      <c r="G166" s="12"/>
      <c r="H166" s="27"/>
      <c r="I166" s="12"/>
      <c r="J166" s="27"/>
      <c r="K166" s="12"/>
      <c r="L166" s="13"/>
      <c r="M166" s="12"/>
      <c r="N166" s="13"/>
      <c r="O166" s="12"/>
      <c r="P166" s="13"/>
      <c r="Q166" s="12"/>
      <c r="R166" s="13"/>
      <c r="S166" s="12"/>
      <c r="T166" s="13"/>
      <c r="U166" s="12"/>
      <c r="V166" s="13"/>
      <c r="W166" s="12"/>
      <c r="X166" s="13"/>
      <c r="Y166" s="12"/>
      <c r="Z166" s="13"/>
      <c r="AA166" s="12"/>
      <c r="AB166" s="27"/>
      <c r="AC166" s="12"/>
      <c r="AD166" s="27"/>
      <c r="AE166" s="12"/>
      <c r="AF166" s="13"/>
      <c r="AG166" s="12"/>
      <c r="AH166" s="13"/>
      <c r="AI166" s="12"/>
      <c r="AJ166" s="13"/>
      <c r="AK166" s="12"/>
      <c r="AL166" s="13"/>
      <c r="AM166" s="12"/>
      <c r="AN166" s="13"/>
      <c r="AO166" s="136"/>
      <c r="AP166" s="13"/>
      <c r="AQ166" s="258"/>
      <c r="AR166" s="22"/>
      <c r="AS166" s="27"/>
      <c r="AT166" s="316"/>
      <c r="CA166" s="195" t="str">
        <f t="shared" si="10"/>
        <v/>
      </c>
      <c r="CG166" s="195">
        <f t="shared" si="11"/>
        <v>0</v>
      </c>
    </row>
    <row r="167" spans="1:85" x14ac:dyDescent="0.2">
      <c r="A167" s="158" t="s">
        <v>179</v>
      </c>
      <c r="B167" s="313">
        <f t="shared" si="8"/>
        <v>0</v>
      </c>
      <c r="C167" s="314">
        <f t="shared" si="9"/>
        <v>0</v>
      </c>
      <c r="D167" s="315">
        <f t="shared" si="9"/>
        <v>0</v>
      </c>
      <c r="E167" s="12"/>
      <c r="F167" s="27"/>
      <c r="G167" s="12"/>
      <c r="H167" s="27"/>
      <c r="I167" s="12"/>
      <c r="J167" s="27"/>
      <c r="K167" s="12"/>
      <c r="L167" s="13"/>
      <c r="M167" s="12"/>
      <c r="N167" s="13"/>
      <c r="O167" s="12"/>
      <c r="P167" s="13"/>
      <c r="Q167" s="12"/>
      <c r="R167" s="13"/>
      <c r="S167" s="12"/>
      <c r="T167" s="13"/>
      <c r="U167" s="12"/>
      <c r="V167" s="13"/>
      <c r="W167" s="12"/>
      <c r="X167" s="13"/>
      <c r="Y167" s="12"/>
      <c r="Z167" s="13"/>
      <c r="AA167" s="12"/>
      <c r="AB167" s="27"/>
      <c r="AC167" s="12"/>
      <c r="AD167" s="27"/>
      <c r="AE167" s="12"/>
      <c r="AF167" s="13"/>
      <c r="AG167" s="12"/>
      <c r="AH167" s="13"/>
      <c r="AI167" s="12"/>
      <c r="AJ167" s="13"/>
      <c r="AK167" s="12"/>
      <c r="AL167" s="13"/>
      <c r="AM167" s="12"/>
      <c r="AN167" s="13"/>
      <c r="AO167" s="136"/>
      <c r="AP167" s="13"/>
      <c r="AQ167" s="258"/>
      <c r="AR167" s="22"/>
      <c r="AS167" s="27"/>
      <c r="AT167" s="316"/>
      <c r="CA167" s="195" t="str">
        <f t="shared" si="10"/>
        <v/>
      </c>
      <c r="CG167" s="195">
        <f t="shared" si="11"/>
        <v>0</v>
      </c>
    </row>
    <row r="168" spans="1:85" x14ac:dyDescent="0.2">
      <c r="A168" s="161" t="s">
        <v>13</v>
      </c>
      <c r="B168" s="317">
        <f t="shared" si="8"/>
        <v>57</v>
      </c>
      <c r="C168" s="318">
        <f t="shared" si="9"/>
        <v>11</v>
      </c>
      <c r="D168" s="319">
        <f t="shared" si="9"/>
        <v>46</v>
      </c>
      <c r="E168" s="213"/>
      <c r="F168" s="37"/>
      <c r="G168" s="213"/>
      <c r="H168" s="214">
        <v>1</v>
      </c>
      <c r="I168" s="213"/>
      <c r="J168" s="214">
        <v>1</v>
      </c>
      <c r="K168" s="213">
        <v>1</v>
      </c>
      <c r="L168" s="214">
        <v>2</v>
      </c>
      <c r="M168" s="213"/>
      <c r="N168" s="214"/>
      <c r="O168" s="213"/>
      <c r="P168" s="214">
        <v>1</v>
      </c>
      <c r="Q168" s="213"/>
      <c r="R168" s="214"/>
      <c r="S168" s="213">
        <v>1</v>
      </c>
      <c r="T168" s="214">
        <v>1</v>
      </c>
      <c r="U168" s="213"/>
      <c r="V168" s="214"/>
      <c r="W168" s="213">
        <v>1</v>
      </c>
      <c r="X168" s="214">
        <v>1</v>
      </c>
      <c r="Y168" s="213"/>
      <c r="Z168" s="214">
        <v>2</v>
      </c>
      <c r="AA168" s="213">
        <v>1</v>
      </c>
      <c r="AB168" s="214">
        <v>2</v>
      </c>
      <c r="AC168" s="213">
        <v>1</v>
      </c>
      <c r="AD168" s="214">
        <v>3</v>
      </c>
      <c r="AE168" s="213">
        <v>1</v>
      </c>
      <c r="AF168" s="214">
        <v>6</v>
      </c>
      <c r="AG168" s="213">
        <v>1</v>
      </c>
      <c r="AH168" s="214">
        <v>2</v>
      </c>
      <c r="AI168" s="213">
        <v>1</v>
      </c>
      <c r="AJ168" s="214">
        <v>5</v>
      </c>
      <c r="AK168" s="213">
        <v>1</v>
      </c>
      <c r="AL168" s="214">
        <v>6</v>
      </c>
      <c r="AM168" s="213"/>
      <c r="AN168" s="214">
        <v>5</v>
      </c>
      <c r="AO168" s="143">
        <v>2</v>
      </c>
      <c r="AP168" s="214">
        <v>8</v>
      </c>
      <c r="AQ168" s="320">
        <v>16</v>
      </c>
      <c r="AR168" s="23">
        <v>20</v>
      </c>
      <c r="AS168" s="37">
        <v>21</v>
      </c>
      <c r="AT168" s="316"/>
      <c r="CA168" s="195" t="str">
        <f t="shared" si="10"/>
        <v/>
      </c>
      <c r="CG168" s="195">
        <f t="shared" si="11"/>
        <v>0</v>
      </c>
    </row>
    <row r="169" spans="1:85" x14ac:dyDescent="0.2">
      <c r="A169" s="321" t="s">
        <v>98</v>
      </c>
      <c r="B169" s="262">
        <f t="shared" ref="B169:AS169" si="12">SUM(B170:B174)</f>
        <v>86</v>
      </c>
      <c r="C169" s="263">
        <f t="shared" si="12"/>
        <v>22</v>
      </c>
      <c r="D169" s="303">
        <f t="shared" si="12"/>
        <v>64</v>
      </c>
      <c r="E169" s="322">
        <f t="shared" si="12"/>
        <v>0</v>
      </c>
      <c r="F169" s="322">
        <f t="shared" si="12"/>
        <v>0</v>
      </c>
      <c r="G169" s="322">
        <f t="shared" si="12"/>
        <v>0</v>
      </c>
      <c r="H169" s="228">
        <f t="shared" si="12"/>
        <v>2</v>
      </c>
      <c r="I169" s="226">
        <f t="shared" si="12"/>
        <v>0</v>
      </c>
      <c r="J169" s="228">
        <f t="shared" si="12"/>
        <v>2</v>
      </c>
      <c r="K169" s="226">
        <f t="shared" si="12"/>
        <v>1</v>
      </c>
      <c r="L169" s="228">
        <f t="shared" si="12"/>
        <v>3</v>
      </c>
      <c r="M169" s="226">
        <f t="shared" si="12"/>
        <v>0</v>
      </c>
      <c r="N169" s="228">
        <f t="shared" si="12"/>
        <v>1</v>
      </c>
      <c r="O169" s="226">
        <f t="shared" si="12"/>
        <v>1</v>
      </c>
      <c r="P169" s="228">
        <f t="shared" si="12"/>
        <v>2</v>
      </c>
      <c r="Q169" s="226">
        <f t="shared" si="12"/>
        <v>0</v>
      </c>
      <c r="R169" s="228">
        <f t="shared" si="12"/>
        <v>0</v>
      </c>
      <c r="S169" s="226">
        <f t="shared" si="12"/>
        <v>0</v>
      </c>
      <c r="T169" s="228">
        <f t="shared" si="12"/>
        <v>1</v>
      </c>
      <c r="U169" s="226">
        <f t="shared" si="12"/>
        <v>1</v>
      </c>
      <c r="V169" s="228">
        <f t="shared" si="12"/>
        <v>2</v>
      </c>
      <c r="W169" s="226">
        <f t="shared" si="12"/>
        <v>1</v>
      </c>
      <c r="X169" s="228">
        <f t="shared" si="12"/>
        <v>3</v>
      </c>
      <c r="Y169" s="226">
        <f t="shared" si="12"/>
        <v>1</v>
      </c>
      <c r="Z169" s="228">
        <f t="shared" si="12"/>
        <v>5</v>
      </c>
      <c r="AA169" s="226">
        <f t="shared" si="12"/>
        <v>2</v>
      </c>
      <c r="AB169" s="228">
        <f t="shared" si="12"/>
        <v>8</v>
      </c>
      <c r="AC169" s="226">
        <f t="shared" si="12"/>
        <v>3</v>
      </c>
      <c r="AD169" s="228">
        <f t="shared" si="12"/>
        <v>7</v>
      </c>
      <c r="AE169" s="226">
        <f t="shared" si="12"/>
        <v>0</v>
      </c>
      <c r="AF169" s="228">
        <f t="shared" si="12"/>
        <v>5</v>
      </c>
      <c r="AG169" s="226">
        <f t="shared" si="12"/>
        <v>1</v>
      </c>
      <c r="AH169" s="228">
        <f t="shared" si="12"/>
        <v>4</v>
      </c>
      <c r="AI169" s="226">
        <f t="shared" si="12"/>
        <v>2</v>
      </c>
      <c r="AJ169" s="228">
        <f t="shared" si="12"/>
        <v>5</v>
      </c>
      <c r="AK169" s="226">
        <f t="shared" si="12"/>
        <v>3</v>
      </c>
      <c r="AL169" s="228">
        <f t="shared" si="12"/>
        <v>5</v>
      </c>
      <c r="AM169" s="226">
        <f t="shared" si="12"/>
        <v>2</v>
      </c>
      <c r="AN169" s="228">
        <f t="shared" si="12"/>
        <v>3</v>
      </c>
      <c r="AO169" s="229">
        <f t="shared" si="12"/>
        <v>4</v>
      </c>
      <c r="AP169" s="228">
        <f t="shared" si="12"/>
        <v>6</v>
      </c>
      <c r="AQ169" s="229">
        <f t="shared" si="12"/>
        <v>25</v>
      </c>
      <c r="AR169" s="199">
        <f t="shared" si="12"/>
        <v>41</v>
      </c>
      <c r="AS169" s="227">
        <f t="shared" si="12"/>
        <v>20</v>
      </c>
      <c r="AT169" s="316"/>
    </row>
    <row r="170" spans="1:85" x14ac:dyDescent="0.2">
      <c r="A170" s="54" t="s">
        <v>38</v>
      </c>
      <c r="B170" s="323">
        <f>SUM(C170+D170)</f>
        <v>77</v>
      </c>
      <c r="C170" s="323">
        <f t="shared" ref="C170:D174" si="13">SUM(E170+G170+I170+K170+M170+O170+Q170+S170+U170+W170+Y170+AA170+AC170+AE170+AG170+AI170+AK170+AM170+AO170)</f>
        <v>18</v>
      </c>
      <c r="D170" s="324">
        <f t="shared" si="13"/>
        <v>59</v>
      </c>
      <c r="E170" s="217"/>
      <c r="F170" s="9"/>
      <c r="G170" s="217"/>
      <c r="H170" s="215">
        <v>2</v>
      </c>
      <c r="I170" s="217"/>
      <c r="J170" s="215">
        <v>2</v>
      </c>
      <c r="K170" s="217">
        <v>1</v>
      </c>
      <c r="L170" s="215">
        <v>3</v>
      </c>
      <c r="M170" s="217"/>
      <c r="N170" s="215">
        <v>1</v>
      </c>
      <c r="O170" s="217">
        <v>1</v>
      </c>
      <c r="P170" s="215">
        <v>2</v>
      </c>
      <c r="Q170" s="217"/>
      <c r="R170" s="215"/>
      <c r="S170" s="217"/>
      <c r="T170" s="215">
        <v>1</v>
      </c>
      <c r="U170" s="217">
        <v>1</v>
      </c>
      <c r="V170" s="215">
        <v>2</v>
      </c>
      <c r="W170" s="217">
        <v>1</v>
      </c>
      <c r="X170" s="215">
        <v>3</v>
      </c>
      <c r="Y170" s="217">
        <v>1</v>
      </c>
      <c r="Z170" s="215">
        <v>5</v>
      </c>
      <c r="AA170" s="217">
        <v>2</v>
      </c>
      <c r="AB170" s="215">
        <v>8</v>
      </c>
      <c r="AC170" s="217">
        <v>3</v>
      </c>
      <c r="AD170" s="215">
        <v>7</v>
      </c>
      <c r="AE170" s="217"/>
      <c r="AF170" s="215">
        <v>5</v>
      </c>
      <c r="AG170" s="217">
        <v>1</v>
      </c>
      <c r="AH170" s="215">
        <v>3</v>
      </c>
      <c r="AI170" s="217">
        <v>2</v>
      </c>
      <c r="AJ170" s="215">
        <v>4</v>
      </c>
      <c r="AK170" s="217">
        <v>2</v>
      </c>
      <c r="AL170" s="215">
        <v>4</v>
      </c>
      <c r="AM170" s="217">
        <v>1</v>
      </c>
      <c r="AN170" s="215">
        <v>2</v>
      </c>
      <c r="AO170" s="147">
        <v>2</v>
      </c>
      <c r="AP170" s="215">
        <v>5</v>
      </c>
      <c r="AQ170" s="215">
        <v>24</v>
      </c>
      <c r="AR170" s="215">
        <v>33</v>
      </c>
      <c r="AS170" s="215">
        <v>20</v>
      </c>
      <c r="AT170" s="316"/>
    </row>
    <row r="171" spans="1:85" x14ac:dyDescent="0.2">
      <c r="A171" s="55" t="s">
        <v>39</v>
      </c>
      <c r="B171" s="314">
        <f>SUM(C171+D171)</f>
        <v>0</v>
      </c>
      <c r="C171" s="314">
        <f t="shared" si="13"/>
        <v>0</v>
      </c>
      <c r="D171" s="315">
        <f t="shared" si="13"/>
        <v>0</v>
      </c>
      <c r="E171" s="213"/>
      <c r="F171" s="13"/>
      <c r="G171" s="12"/>
      <c r="H171" s="15"/>
      <c r="I171" s="12"/>
      <c r="J171" s="13"/>
      <c r="K171" s="12"/>
      <c r="L171" s="13"/>
      <c r="M171" s="12"/>
      <c r="N171" s="13"/>
      <c r="O171" s="12"/>
      <c r="P171" s="13"/>
      <c r="Q171" s="12"/>
      <c r="R171" s="13"/>
      <c r="S171" s="12"/>
      <c r="T171" s="13"/>
      <c r="U171" s="12"/>
      <c r="V171" s="13"/>
      <c r="W171" s="12"/>
      <c r="X171" s="13"/>
      <c r="Y171" s="12"/>
      <c r="Z171" s="13"/>
      <c r="AA171" s="12"/>
      <c r="AB171" s="13"/>
      <c r="AC171" s="12"/>
      <c r="AD171" s="13"/>
      <c r="AE171" s="12"/>
      <c r="AF171" s="13"/>
      <c r="AG171" s="12"/>
      <c r="AH171" s="13"/>
      <c r="AI171" s="12"/>
      <c r="AJ171" s="13"/>
      <c r="AK171" s="12"/>
      <c r="AL171" s="13"/>
      <c r="AM171" s="12"/>
      <c r="AN171" s="13"/>
      <c r="AO171" s="136"/>
      <c r="AP171" s="13"/>
      <c r="AQ171" s="13"/>
      <c r="AR171" s="13"/>
      <c r="AS171" s="15"/>
      <c r="AT171" s="325"/>
    </row>
    <row r="172" spans="1:85" x14ac:dyDescent="0.2">
      <c r="A172" s="59" t="s">
        <v>40</v>
      </c>
      <c r="B172" s="314">
        <f>SUM(C172+D172)</f>
        <v>9</v>
      </c>
      <c r="C172" s="314">
        <f t="shared" si="13"/>
        <v>4</v>
      </c>
      <c r="D172" s="315">
        <f t="shared" si="13"/>
        <v>5</v>
      </c>
      <c r="E172" s="12"/>
      <c r="F172" s="214"/>
      <c r="G172" s="213"/>
      <c r="H172" s="214"/>
      <c r="I172" s="217"/>
      <c r="J172" s="215"/>
      <c r="K172" s="217"/>
      <c r="L172" s="215"/>
      <c r="M172" s="217"/>
      <c r="N172" s="215"/>
      <c r="O172" s="217"/>
      <c r="P172" s="215"/>
      <c r="Q172" s="217"/>
      <c r="R172" s="215"/>
      <c r="S172" s="217"/>
      <c r="T172" s="215"/>
      <c r="U172" s="217"/>
      <c r="V172" s="215"/>
      <c r="W172" s="217"/>
      <c r="X172" s="215"/>
      <c r="Y172" s="217"/>
      <c r="Z172" s="215"/>
      <c r="AA172" s="217"/>
      <c r="AB172" s="215"/>
      <c r="AC172" s="217"/>
      <c r="AD172" s="215"/>
      <c r="AE172" s="217"/>
      <c r="AF172" s="215"/>
      <c r="AG172" s="217"/>
      <c r="AH172" s="215">
        <v>1</v>
      </c>
      <c r="AI172" s="217"/>
      <c r="AJ172" s="215">
        <v>1</v>
      </c>
      <c r="AK172" s="217">
        <v>1</v>
      </c>
      <c r="AL172" s="215">
        <v>1</v>
      </c>
      <c r="AM172" s="217">
        <v>1</v>
      </c>
      <c r="AN172" s="215">
        <v>1</v>
      </c>
      <c r="AO172" s="147">
        <v>2</v>
      </c>
      <c r="AP172" s="215">
        <v>1</v>
      </c>
      <c r="AQ172" s="215">
        <v>1</v>
      </c>
      <c r="AR172" s="215">
        <v>8</v>
      </c>
      <c r="AS172" s="215"/>
      <c r="AT172" s="316"/>
    </row>
    <row r="173" spans="1:85" x14ac:dyDescent="0.2">
      <c r="A173" s="326" t="s">
        <v>86</v>
      </c>
      <c r="B173" s="314">
        <f>SUM(C173+D173)</f>
        <v>0</v>
      </c>
      <c r="C173" s="314">
        <f t="shared" si="13"/>
        <v>0</v>
      </c>
      <c r="D173" s="327">
        <f t="shared" si="13"/>
        <v>0</v>
      </c>
      <c r="E173" s="217"/>
      <c r="F173" s="13"/>
      <c r="G173" s="12"/>
      <c r="H173" s="13"/>
      <c r="I173" s="12"/>
      <c r="J173" s="13"/>
      <c r="K173" s="12"/>
      <c r="L173" s="13"/>
      <c r="M173" s="12"/>
      <c r="N173" s="13"/>
      <c r="O173" s="12"/>
      <c r="P173" s="13"/>
      <c r="Q173" s="12"/>
      <c r="R173" s="13"/>
      <c r="S173" s="12"/>
      <c r="T173" s="13"/>
      <c r="U173" s="12"/>
      <c r="V173" s="13"/>
      <c r="W173" s="12"/>
      <c r="X173" s="13"/>
      <c r="Y173" s="12"/>
      <c r="Z173" s="13"/>
      <c r="AA173" s="12"/>
      <c r="AB173" s="13"/>
      <c r="AC173" s="12"/>
      <c r="AD173" s="13"/>
      <c r="AE173" s="12"/>
      <c r="AF173" s="13"/>
      <c r="AG173" s="12"/>
      <c r="AH173" s="13"/>
      <c r="AI173" s="12"/>
      <c r="AJ173" s="13"/>
      <c r="AK173" s="12"/>
      <c r="AL173" s="13"/>
      <c r="AM173" s="12"/>
      <c r="AN173" s="13"/>
      <c r="AO173" s="136"/>
      <c r="AP173" s="13"/>
      <c r="AQ173" s="13"/>
      <c r="AR173" s="13"/>
      <c r="AS173" s="15"/>
      <c r="AT173" s="325"/>
    </row>
    <row r="174" spans="1:85" x14ac:dyDescent="0.2">
      <c r="A174" s="60" t="s">
        <v>13</v>
      </c>
      <c r="B174" s="328">
        <f>SUM(C174+D174)</f>
        <v>0</v>
      </c>
      <c r="C174" s="329">
        <f t="shared" si="13"/>
        <v>0</v>
      </c>
      <c r="D174" s="330">
        <f t="shared" si="13"/>
        <v>0</v>
      </c>
      <c r="E174" s="18"/>
      <c r="F174" s="33"/>
      <c r="G174" s="32"/>
      <c r="H174" s="33"/>
      <c r="I174" s="32"/>
      <c r="J174" s="33"/>
      <c r="K174" s="32"/>
      <c r="L174" s="33"/>
      <c r="M174" s="32"/>
      <c r="N174" s="33"/>
      <c r="O174" s="32"/>
      <c r="P174" s="33"/>
      <c r="Q174" s="32"/>
      <c r="R174" s="33"/>
      <c r="S174" s="32"/>
      <c r="T174" s="33"/>
      <c r="U174" s="32"/>
      <c r="V174" s="33"/>
      <c r="W174" s="32"/>
      <c r="X174" s="33"/>
      <c r="Y174" s="32"/>
      <c r="Z174" s="33"/>
      <c r="AA174" s="32"/>
      <c r="AB174" s="33"/>
      <c r="AC174" s="32"/>
      <c r="AD174" s="33"/>
      <c r="AE174" s="32"/>
      <c r="AF174" s="33"/>
      <c r="AG174" s="32"/>
      <c r="AH174" s="33"/>
      <c r="AI174" s="32"/>
      <c r="AJ174" s="33"/>
      <c r="AK174" s="32"/>
      <c r="AL174" s="33"/>
      <c r="AM174" s="32"/>
      <c r="AN174" s="33"/>
      <c r="AO174" s="225"/>
      <c r="AP174" s="33"/>
      <c r="AQ174" s="33"/>
      <c r="AR174" s="33"/>
      <c r="AS174" s="33"/>
      <c r="AT174" s="316"/>
    </row>
    <row r="175" spans="1:85" x14ac:dyDescent="0.2">
      <c r="A175" s="85" t="s">
        <v>180</v>
      </c>
      <c r="B175" s="85"/>
      <c r="C175" s="85"/>
      <c r="D175" s="85"/>
      <c r="E175" s="85"/>
      <c r="F175" s="85"/>
      <c r="G175" s="85"/>
      <c r="H175" s="49"/>
      <c r="I175" s="49"/>
      <c r="J175" s="49"/>
      <c r="K175" s="49"/>
      <c r="L175" s="49"/>
      <c r="M175" s="85"/>
      <c r="N175" s="85"/>
      <c r="O175" s="52"/>
      <c r="P175" s="52"/>
      <c r="Q175" s="52"/>
      <c r="R175" s="49"/>
      <c r="S175" s="49"/>
      <c r="T175" s="52"/>
      <c r="U175" s="52"/>
      <c r="V175" s="52"/>
      <c r="W175" s="52"/>
      <c r="X175" s="52"/>
      <c r="Y175" s="52"/>
      <c r="Z175" s="52"/>
      <c r="AA175" s="52"/>
      <c r="AB175" s="52"/>
      <c r="AC175" s="52"/>
      <c r="AD175" s="52"/>
      <c r="AE175" s="52"/>
      <c r="AF175" s="52"/>
      <c r="AG175" s="52"/>
      <c r="AH175" s="52"/>
      <c r="AI175" s="52"/>
      <c r="AJ175" s="52"/>
      <c r="AK175" s="1"/>
      <c r="AL175" s="1"/>
      <c r="AM175" s="1"/>
      <c r="AN175" s="1"/>
      <c r="AO175" s="1"/>
      <c r="AP175" s="1"/>
      <c r="AQ175" s="52"/>
      <c r="AR175" s="52"/>
      <c r="AS175" s="52"/>
      <c r="AT175" s="52"/>
      <c r="AU175" s="52"/>
    </row>
    <row r="176" spans="1:85" ht="21" customHeight="1" x14ac:dyDescent="0.2">
      <c r="A176" s="772" t="s">
        <v>49</v>
      </c>
      <c r="B176" s="775" t="s">
        <v>50</v>
      </c>
      <c r="C176" s="776"/>
      <c r="D176" s="777"/>
      <c r="E176" s="780" t="s">
        <v>14</v>
      </c>
      <c r="F176" s="781"/>
      <c r="G176" s="781"/>
      <c r="H176" s="781"/>
      <c r="I176" s="781"/>
      <c r="J176" s="781"/>
      <c r="K176" s="781"/>
      <c r="L176" s="781"/>
      <c r="M176" s="781"/>
      <c r="N176" s="781"/>
      <c r="O176" s="781"/>
      <c r="P176" s="781"/>
      <c r="Q176" s="781"/>
      <c r="R176" s="781"/>
      <c r="S176" s="781"/>
      <c r="T176" s="781"/>
      <c r="U176" s="781"/>
      <c r="V176" s="781"/>
      <c r="W176" s="781"/>
      <c r="X176" s="781"/>
      <c r="Y176" s="781"/>
      <c r="Z176" s="781"/>
      <c r="AA176" s="781"/>
      <c r="AB176" s="781"/>
      <c r="AC176" s="781"/>
      <c r="AD176" s="781"/>
      <c r="AE176" s="781"/>
      <c r="AF176" s="781"/>
      <c r="AG176" s="781"/>
      <c r="AH176" s="781"/>
      <c r="AI176" s="781"/>
      <c r="AJ176" s="781"/>
      <c r="AK176" s="781"/>
      <c r="AL176" s="781"/>
      <c r="AM176" s="781"/>
      <c r="AN176" s="781"/>
      <c r="AO176" s="781"/>
      <c r="AP176" s="782"/>
      <c r="AQ176" s="783" t="s">
        <v>119</v>
      </c>
      <c r="AR176" s="783" t="s">
        <v>87</v>
      </c>
      <c r="AS176" s="52"/>
      <c r="AT176" s="52"/>
      <c r="AU176" s="52"/>
    </row>
    <row r="177" spans="1:86" ht="21.75" customHeight="1" x14ac:dyDescent="0.2">
      <c r="A177" s="773"/>
      <c r="B177" s="778"/>
      <c r="C177" s="779"/>
      <c r="D177" s="779"/>
      <c r="E177" s="786" t="s">
        <v>19</v>
      </c>
      <c r="F177" s="787"/>
      <c r="G177" s="786" t="s">
        <v>20</v>
      </c>
      <c r="H177" s="787"/>
      <c r="I177" s="788" t="s">
        <v>21</v>
      </c>
      <c r="J177" s="789"/>
      <c r="K177" s="788" t="s">
        <v>22</v>
      </c>
      <c r="L177" s="789"/>
      <c r="M177" s="788" t="s">
        <v>23</v>
      </c>
      <c r="N177" s="789"/>
      <c r="O177" s="786" t="s">
        <v>24</v>
      </c>
      <c r="P177" s="787"/>
      <c r="Q177" s="786" t="s">
        <v>25</v>
      </c>
      <c r="R177" s="787"/>
      <c r="S177" s="786" t="s">
        <v>26</v>
      </c>
      <c r="T177" s="787"/>
      <c r="U177" s="786" t="s">
        <v>27</v>
      </c>
      <c r="V177" s="787"/>
      <c r="W177" s="786" t="s">
        <v>2</v>
      </c>
      <c r="X177" s="787"/>
      <c r="Y177" s="786" t="s">
        <v>3</v>
      </c>
      <c r="Z177" s="787"/>
      <c r="AA177" s="786" t="s">
        <v>28</v>
      </c>
      <c r="AB177" s="787"/>
      <c r="AC177" s="786" t="s">
        <v>4</v>
      </c>
      <c r="AD177" s="787"/>
      <c r="AE177" s="786" t="s">
        <v>5</v>
      </c>
      <c r="AF177" s="787"/>
      <c r="AG177" s="786" t="s">
        <v>6</v>
      </c>
      <c r="AH177" s="787"/>
      <c r="AI177" s="786" t="s">
        <v>7</v>
      </c>
      <c r="AJ177" s="787"/>
      <c r="AK177" s="786" t="s">
        <v>8</v>
      </c>
      <c r="AL177" s="787"/>
      <c r="AM177" s="786" t="s">
        <v>9</v>
      </c>
      <c r="AN177" s="787"/>
      <c r="AO177" s="790" t="s">
        <v>10</v>
      </c>
      <c r="AP177" s="791"/>
      <c r="AQ177" s="784"/>
      <c r="AR177" s="784"/>
      <c r="AS177" s="52"/>
      <c r="AT177" s="52"/>
      <c r="AU177" s="52"/>
    </row>
    <row r="178" spans="1:86" ht="13.5" customHeight="1" x14ac:dyDescent="0.2">
      <c r="A178" s="774"/>
      <c r="B178" s="186" t="s">
        <v>94</v>
      </c>
      <c r="C178" s="185" t="s">
        <v>11</v>
      </c>
      <c r="D178" s="185" t="s">
        <v>12</v>
      </c>
      <c r="E178" s="39" t="s">
        <v>11</v>
      </c>
      <c r="F178" s="41" t="s">
        <v>12</v>
      </c>
      <c r="G178" s="39" t="s">
        <v>11</v>
      </c>
      <c r="H178" s="41" t="s">
        <v>12</v>
      </c>
      <c r="I178" s="39" t="s">
        <v>11</v>
      </c>
      <c r="J178" s="41" t="s">
        <v>12</v>
      </c>
      <c r="K178" s="39" t="s">
        <v>11</v>
      </c>
      <c r="L178" s="41" t="s">
        <v>12</v>
      </c>
      <c r="M178" s="39" t="s">
        <v>11</v>
      </c>
      <c r="N178" s="41" t="s">
        <v>12</v>
      </c>
      <c r="O178" s="39" t="s">
        <v>11</v>
      </c>
      <c r="P178" s="41" t="s">
        <v>12</v>
      </c>
      <c r="Q178" s="39" t="s">
        <v>11</v>
      </c>
      <c r="R178" s="41" t="s">
        <v>12</v>
      </c>
      <c r="S178" s="39" t="s">
        <v>11</v>
      </c>
      <c r="T178" s="41" t="s">
        <v>12</v>
      </c>
      <c r="U178" s="39" t="s">
        <v>11</v>
      </c>
      <c r="V178" s="41" t="s">
        <v>12</v>
      </c>
      <c r="W178" s="39" t="s">
        <v>11</v>
      </c>
      <c r="X178" s="41" t="s">
        <v>12</v>
      </c>
      <c r="Y178" s="39" t="s">
        <v>11</v>
      </c>
      <c r="Z178" s="41" t="s">
        <v>12</v>
      </c>
      <c r="AA178" s="39" t="s">
        <v>11</v>
      </c>
      <c r="AB178" s="41" t="s">
        <v>12</v>
      </c>
      <c r="AC178" s="39" t="s">
        <v>11</v>
      </c>
      <c r="AD178" s="41" t="s">
        <v>12</v>
      </c>
      <c r="AE178" s="39" t="s">
        <v>11</v>
      </c>
      <c r="AF178" s="41" t="s">
        <v>12</v>
      </c>
      <c r="AG178" s="39" t="s">
        <v>11</v>
      </c>
      <c r="AH178" s="41" t="s">
        <v>12</v>
      </c>
      <c r="AI178" s="39" t="s">
        <v>11</v>
      </c>
      <c r="AJ178" s="41" t="s">
        <v>12</v>
      </c>
      <c r="AK178" s="39" t="s">
        <v>11</v>
      </c>
      <c r="AL178" s="41" t="s">
        <v>12</v>
      </c>
      <c r="AM178" s="39" t="s">
        <v>11</v>
      </c>
      <c r="AN178" s="41" t="s">
        <v>12</v>
      </c>
      <c r="AO178" s="39" t="s">
        <v>11</v>
      </c>
      <c r="AP178" s="41" t="s">
        <v>12</v>
      </c>
      <c r="AQ178" s="785"/>
      <c r="AR178" s="785"/>
      <c r="AS178" s="331"/>
      <c r="AT178" s="52"/>
    </row>
    <row r="179" spans="1:86" x14ac:dyDescent="0.2">
      <c r="A179" s="87" t="s">
        <v>52</v>
      </c>
      <c r="B179" s="323">
        <f>SUM(C179+D179)</f>
        <v>121</v>
      </c>
      <c r="C179" s="323">
        <f t="shared" ref="C179:D183" si="14">SUM(E179+G179+I179+K179+M179+O179+Q179+S179+U179+W179+Y179+AA179+AC179+AE179+AG179+AI179+AK179+AM179+AO179)</f>
        <v>34</v>
      </c>
      <c r="D179" s="324">
        <f t="shared" si="14"/>
        <v>87</v>
      </c>
      <c r="E179" s="8"/>
      <c r="F179" s="203"/>
      <c r="G179" s="8"/>
      <c r="H179" s="9">
        <v>1</v>
      </c>
      <c r="I179" s="8"/>
      <c r="J179" s="9"/>
      <c r="K179" s="8">
        <v>1</v>
      </c>
      <c r="L179" s="9">
        <v>2</v>
      </c>
      <c r="M179" s="8"/>
      <c r="N179" s="9">
        <v>1</v>
      </c>
      <c r="O179" s="8">
        <v>1</v>
      </c>
      <c r="P179" s="9">
        <v>3</v>
      </c>
      <c r="Q179" s="8"/>
      <c r="R179" s="9">
        <v>2</v>
      </c>
      <c r="S179" s="8">
        <v>1</v>
      </c>
      <c r="T179" s="9">
        <v>2</v>
      </c>
      <c r="U179" s="8">
        <v>1</v>
      </c>
      <c r="V179" s="9">
        <v>3</v>
      </c>
      <c r="W179" s="8"/>
      <c r="X179" s="9">
        <v>2</v>
      </c>
      <c r="Y179" s="204">
        <v>2</v>
      </c>
      <c r="Z179" s="9">
        <v>8</v>
      </c>
      <c r="AA179" s="204">
        <v>5</v>
      </c>
      <c r="AB179" s="9">
        <v>6</v>
      </c>
      <c r="AC179" s="204">
        <v>5</v>
      </c>
      <c r="AD179" s="9">
        <v>7</v>
      </c>
      <c r="AE179" s="204">
        <v>5</v>
      </c>
      <c r="AF179" s="9">
        <v>6</v>
      </c>
      <c r="AG179" s="204">
        <v>2</v>
      </c>
      <c r="AH179" s="9">
        <v>10</v>
      </c>
      <c r="AI179" s="204">
        <v>3</v>
      </c>
      <c r="AJ179" s="9">
        <v>14</v>
      </c>
      <c r="AK179" s="204">
        <v>1</v>
      </c>
      <c r="AL179" s="9">
        <v>6</v>
      </c>
      <c r="AM179" s="204">
        <v>2</v>
      </c>
      <c r="AN179" s="9">
        <v>3</v>
      </c>
      <c r="AO179" s="204">
        <v>5</v>
      </c>
      <c r="AP179" s="9">
        <v>11</v>
      </c>
      <c r="AQ179" s="162">
        <v>121</v>
      </c>
      <c r="AR179" s="163"/>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314">
        <f>SUM(C180+D180)</f>
        <v>0</v>
      </c>
      <c r="C180" s="314">
        <f t="shared" si="14"/>
        <v>0</v>
      </c>
      <c r="D180" s="315">
        <f t="shared" si="14"/>
        <v>0</v>
      </c>
      <c r="E180" s="12"/>
      <c r="F180" s="27"/>
      <c r="G180" s="12"/>
      <c r="H180" s="13"/>
      <c r="I180" s="12"/>
      <c r="J180" s="13"/>
      <c r="K180" s="12"/>
      <c r="L180" s="13"/>
      <c r="M180" s="12"/>
      <c r="N180" s="13"/>
      <c r="O180" s="12"/>
      <c r="P180" s="13"/>
      <c r="Q180" s="12"/>
      <c r="R180" s="13"/>
      <c r="S180" s="12"/>
      <c r="T180" s="13"/>
      <c r="U180" s="12"/>
      <c r="V180" s="13"/>
      <c r="W180" s="12"/>
      <c r="X180" s="13"/>
      <c r="Y180" s="136"/>
      <c r="Z180" s="13"/>
      <c r="AA180" s="136"/>
      <c r="AB180" s="13"/>
      <c r="AC180" s="136"/>
      <c r="AD180" s="13"/>
      <c r="AE180" s="136"/>
      <c r="AF180" s="13"/>
      <c r="AG180" s="136"/>
      <c r="AH180" s="13"/>
      <c r="AI180" s="136"/>
      <c r="AJ180" s="13"/>
      <c r="AK180" s="136"/>
      <c r="AL180" s="13"/>
      <c r="AM180" s="136"/>
      <c r="AN180" s="13"/>
      <c r="AO180" s="136"/>
      <c r="AP180" s="13"/>
      <c r="AQ180" s="162"/>
      <c r="AR180" s="164"/>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314">
        <f>SUM(C181+D181)</f>
        <v>0</v>
      </c>
      <c r="C181" s="314">
        <f t="shared" si="14"/>
        <v>0</v>
      </c>
      <c r="D181" s="315">
        <f t="shared" si="14"/>
        <v>0</v>
      </c>
      <c r="E181" s="12"/>
      <c r="F181" s="27"/>
      <c r="G181" s="12"/>
      <c r="H181" s="13"/>
      <c r="I181" s="12"/>
      <c r="J181" s="13"/>
      <c r="K181" s="12"/>
      <c r="L181" s="13"/>
      <c r="M181" s="12"/>
      <c r="N181" s="13"/>
      <c r="O181" s="12"/>
      <c r="P181" s="13"/>
      <c r="Q181" s="12"/>
      <c r="R181" s="13"/>
      <c r="S181" s="12"/>
      <c r="T181" s="13"/>
      <c r="U181" s="12"/>
      <c r="V181" s="13"/>
      <c r="W181" s="12"/>
      <c r="X181" s="13"/>
      <c r="Y181" s="136"/>
      <c r="Z181" s="13"/>
      <c r="AA181" s="136"/>
      <c r="AB181" s="13"/>
      <c r="AC181" s="136"/>
      <c r="AD181" s="13"/>
      <c r="AE181" s="136"/>
      <c r="AF181" s="13"/>
      <c r="AG181" s="136"/>
      <c r="AH181" s="13"/>
      <c r="AI181" s="136"/>
      <c r="AJ181" s="13"/>
      <c r="AK181" s="136"/>
      <c r="AL181" s="13"/>
      <c r="AM181" s="136"/>
      <c r="AN181" s="13"/>
      <c r="AO181" s="136"/>
      <c r="AP181" s="13"/>
      <c r="AQ181" s="162"/>
      <c r="AR181" s="164"/>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314">
        <f>SUM(C182+D182)</f>
        <v>0</v>
      </c>
      <c r="C182" s="314">
        <f t="shared" si="14"/>
        <v>0</v>
      </c>
      <c r="D182" s="327">
        <f t="shared" si="14"/>
        <v>0</v>
      </c>
      <c r="E182" s="12"/>
      <c r="F182" s="27"/>
      <c r="G182" s="12"/>
      <c r="H182" s="13"/>
      <c r="I182" s="12"/>
      <c r="J182" s="13"/>
      <c r="K182" s="12"/>
      <c r="L182" s="13"/>
      <c r="M182" s="12"/>
      <c r="N182" s="13"/>
      <c r="O182" s="12"/>
      <c r="P182" s="13"/>
      <c r="Q182" s="12"/>
      <c r="R182" s="13"/>
      <c r="S182" s="12"/>
      <c r="T182" s="13"/>
      <c r="U182" s="12"/>
      <c r="V182" s="13"/>
      <c r="W182" s="12"/>
      <c r="X182" s="13"/>
      <c r="Y182" s="136"/>
      <c r="Z182" s="13"/>
      <c r="AA182" s="136"/>
      <c r="AB182" s="13"/>
      <c r="AC182" s="136"/>
      <c r="AD182" s="13"/>
      <c r="AE182" s="136"/>
      <c r="AF182" s="13"/>
      <c r="AG182" s="136"/>
      <c r="AH182" s="13"/>
      <c r="AI182" s="136"/>
      <c r="AJ182" s="13"/>
      <c r="AK182" s="136"/>
      <c r="AL182" s="13"/>
      <c r="AM182" s="136"/>
      <c r="AN182" s="13"/>
      <c r="AO182" s="136"/>
      <c r="AP182" s="13"/>
      <c r="AQ182" s="162"/>
      <c r="AR182" s="164"/>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328">
        <f>SUM(C183+D183)</f>
        <v>0</v>
      </c>
      <c r="C183" s="329">
        <f t="shared" si="14"/>
        <v>0</v>
      </c>
      <c r="D183" s="330">
        <f t="shared" si="14"/>
        <v>0</v>
      </c>
      <c r="E183" s="18"/>
      <c r="F183" s="28"/>
      <c r="G183" s="18"/>
      <c r="H183" s="19"/>
      <c r="I183" s="18"/>
      <c r="J183" s="19"/>
      <c r="K183" s="18"/>
      <c r="L183" s="19"/>
      <c r="M183" s="18"/>
      <c r="N183" s="19"/>
      <c r="O183" s="18"/>
      <c r="P183" s="19"/>
      <c r="Q183" s="18"/>
      <c r="R183" s="19"/>
      <c r="S183" s="18"/>
      <c r="T183" s="19"/>
      <c r="U183" s="18"/>
      <c r="V183" s="19"/>
      <c r="W183" s="18"/>
      <c r="X183" s="19"/>
      <c r="Y183" s="139"/>
      <c r="Z183" s="19"/>
      <c r="AA183" s="139"/>
      <c r="AB183" s="19"/>
      <c r="AC183" s="139"/>
      <c r="AD183" s="19"/>
      <c r="AE183" s="139"/>
      <c r="AF183" s="19"/>
      <c r="AG183" s="139"/>
      <c r="AH183" s="19"/>
      <c r="AI183" s="139"/>
      <c r="AJ183" s="19"/>
      <c r="AK183" s="139"/>
      <c r="AL183" s="19"/>
      <c r="AM183" s="139"/>
      <c r="AN183" s="19"/>
      <c r="AO183" s="139"/>
      <c r="AP183" s="19"/>
      <c r="AQ183" s="167"/>
      <c r="AR183" s="168"/>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226">
        <f t="shared" ref="B184:AR184" si="15">SUM(B179:B183)</f>
        <v>121</v>
      </c>
      <c r="C184" s="226">
        <f t="shared" si="15"/>
        <v>34</v>
      </c>
      <c r="D184" s="226">
        <f t="shared" si="15"/>
        <v>87</v>
      </c>
      <c r="E184" s="226">
        <f t="shared" si="15"/>
        <v>0</v>
      </c>
      <c r="F184" s="227">
        <f t="shared" si="15"/>
        <v>0</v>
      </c>
      <c r="G184" s="226">
        <f t="shared" si="15"/>
        <v>0</v>
      </c>
      <c r="H184" s="228">
        <f t="shared" si="15"/>
        <v>1</v>
      </c>
      <c r="I184" s="226">
        <f t="shared" si="15"/>
        <v>0</v>
      </c>
      <c r="J184" s="228">
        <f t="shared" si="15"/>
        <v>0</v>
      </c>
      <c r="K184" s="226">
        <f t="shared" si="15"/>
        <v>1</v>
      </c>
      <c r="L184" s="228">
        <f t="shared" si="15"/>
        <v>2</v>
      </c>
      <c r="M184" s="226">
        <f t="shared" si="15"/>
        <v>0</v>
      </c>
      <c r="N184" s="228">
        <f t="shared" si="15"/>
        <v>1</v>
      </c>
      <c r="O184" s="226">
        <f t="shared" si="15"/>
        <v>1</v>
      </c>
      <c r="P184" s="228">
        <f t="shared" si="15"/>
        <v>3</v>
      </c>
      <c r="Q184" s="226">
        <f t="shared" si="15"/>
        <v>0</v>
      </c>
      <c r="R184" s="228">
        <f t="shared" si="15"/>
        <v>2</v>
      </c>
      <c r="S184" s="226">
        <f t="shared" si="15"/>
        <v>1</v>
      </c>
      <c r="T184" s="228">
        <f t="shared" si="15"/>
        <v>2</v>
      </c>
      <c r="U184" s="226">
        <f t="shared" si="15"/>
        <v>1</v>
      </c>
      <c r="V184" s="228">
        <f t="shared" si="15"/>
        <v>3</v>
      </c>
      <c r="W184" s="226">
        <f t="shared" si="15"/>
        <v>0</v>
      </c>
      <c r="X184" s="228">
        <f t="shared" si="15"/>
        <v>2</v>
      </c>
      <c r="Y184" s="226">
        <f t="shared" si="15"/>
        <v>2</v>
      </c>
      <c r="Z184" s="228">
        <f t="shared" si="15"/>
        <v>8</v>
      </c>
      <c r="AA184" s="226">
        <f t="shared" si="15"/>
        <v>5</v>
      </c>
      <c r="AB184" s="228">
        <f t="shared" si="15"/>
        <v>6</v>
      </c>
      <c r="AC184" s="226">
        <f t="shared" si="15"/>
        <v>5</v>
      </c>
      <c r="AD184" s="228">
        <f t="shared" si="15"/>
        <v>7</v>
      </c>
      <c r="AE184" s="226">
        <f t="shared" si="15"/>
        <v>5</v>
      </c>
      <c r="AF184" s="228">
        <f t="shared" si="15"/>
        <v>6</v>
      </c>
      <c r="AG184" s="226">
        <f t="shared" si="15"/>
        <v>2</v>
      </c>
      <c r="AH184" s="228">
        <f t="shared" si="15"/>
        <v>10</v>
      </c>
      <c r="AI184" s="226">
        <f t="shared" si="15"/>
        <v>3</v>
      </c>
      <c r="AJ184" s="228">
        <f t="shared" si="15"/>
        <v>14</v>
      </c>
      <c r="AK184" s="226">
        <f t="shared" si="15"/>
        <v>1</v>
      </c>
      <c r="AL184" s="228">
        <f t="shared" si="15"/>
        <v>6</v>
      </c>
      <c r="AM184" s="226">
        <f t="shared" si="15"/>
        <v>2</v>
      </c>
      <c r="AN184" s="228">
        <f t="shared" si="15"/>
        <v>3</v>
      </c>
      <c r="AO184" s="229">
        <f t="shared" si="15"/>
        <v>5</v>
      </c>
      <c r="AP184" s="228">
        <f t="shared" si="15"/>
        <v>11</v>
      </c>
      <c r="AQ184" s="333">
        <f t="shared" si="15"/>
        <v>121</v>
      </c>
      <c r="AR184" s="334">
        <f t="shared" si="15"/>
        <v>0</v>
      </c>
      <c r="AS184" s="332"/>
      <c r="AT184" s="52"/>
    </row>
    <row r="185" spans="1:86" x14ac:dyDescent="0.2">
      <c r="A185" s="335" t="s">
        <v>181</v>
      </c>
      <c r="B185" s="1"/>
    </row>
    <row r="186" spans="1:86" x14ac:dyDescent="0.2">
      <c r="A186" s="186" t="s">
        <v>49</v>
      </c>
      <c r="B186" s="183" t="s">
        <v>50</v>
      </c>
      <c r="C186" s="195"/>
    </row>
    <row r="187" spans="1:86" x14ac:dyDescent="0.2">
      <c r="A187" s="98" t="s">
        <v>52</v>
      </c>
      <c r="B187" s="21">
        <v>347</v>
      </c>
      <c r="C187" s="195"/>
    </row>
    <row r="188" spans="1:86" x14ac:dyDescent="0.2">
      <c r="A188" s="87" t="s">
        <v>53</v>
      </c>
      <c r="B188" s="22"/>
      <c r="C188" s="195"/>
    </row>
    <row r="189" spans="1:86" x14ac:dyDescent="0.2">
      <c r="A189" s="87" t="s">
        <v>54</v>
      </c>
      <c r="B189" s="22"/>
      <c r="C189" s="195"/>
    </row>
    <row r="190" spans="1:86" x14ac:dyDescent="0.2">
      <c r="A190" s="89" t="s">
        <v>55</v>
      </c>
      <c r="B190" s="26"/>
      <c r="C190" s="195"/>
    </row>
    <row r="191" spans="1:86" x14ac:dyDescent="0.2">
      <c r="A191" s="155" t="s">
        <v>1</v>
      </c>
      <c r="B191" s="220">
        <f>SUM(B187:B190)</f>
        <v>347</v>
      </c>
      <c r="C191" s="195"/>
    </row>
    <row r="192" spans="1:86" x14ac:dyDescent="0.2">
      <c r="A192" s="97" t="s">
        <v>182</v>
      </c>
      <c r="B192" s="97"/>
      <c r="C192" s="195"/>
    </row>
    <row r="193" spans="1:3" x14ac:dyDescent="0.2">
      <c r="A193" s="186" t="s">
        <v>49</v>
      </c>
      <c r="B193" s="63" t="s">
        <v>50</v>
      </c>
      <c r="C193" s="195"/>
    </row>
    <row r="194" spans="1:3" x14ac:dyDescent="0.2">
      <c r="A194" s="98" t="s">
        <v>52</v>
      </c>
      <c r="B194" s="25">
        <v>1032</v>
      </c>
      <c r="C194" s="195"/>
    </row>
    <row r="195" spans="1:3" x14ac:dyDescent="0.2">
      <c r="A195" s="87" t="s">
        <v>53</v>
      </c>
      <c r="B195" s="22"/>
      <c r="C195" s="195"/>
    </row>
    <row r="196" spans="1:3" x14ac:dyDescent="0.2">
      <c r="A196" s="87" t="s">
        <v>54</v>
      </c>
      <c r="B196" s="22"/>
      <c r="C196" s="195"/>
    </row>
    <row r="197" spans="1:3" x14ac:dyDescent="0.2">
      <c r="A197" s="89" t="s">
        <v>55</v>
      </c>
      <c r="B197" s="26"/>
      <c r="C197" s="195"/>
    </row>
    <row r="198" spans="1:3" x14ac:dyDescent="0.2">
      <c r="A198" s="155" t="s">
        <v>1</v>
      </c>
      <c r="B198" s="220">
        <f>SUM(B194:B197)</f>
        <v>1032</v>
      </c>
      <c r="C198" s="195"/>
    </row>
    <row r="199" spans="1:3" x14ac:dyDescent="0.2">
      <c r="A199" s="48" t="s">
        <v>183</v>
      </c>
      <c r="B199" s="51"/>
      <c r="C199" s="195"/>
    </row>
    <row r="200" spans="1:3" x14ac:dyDescent="0.2">
      <c r="A200" s="38" t="s">
        <v>88</v>
      </c>
      <c r="B200" s="63" t="s">
        <v>50</v>
      </c>
      <c r="C200" s="195"/>
    </row>
    <row r="201" spans="1:3" x14ac:dyDescent="0.2">
      <c r="A201" s="172" t="s">
        <v>89</v>
      </c>
      <c r="B201" s="25"/>
      <c r="C201" s="195"/>
    </row>
    <row r="202" spans="1:3" x14ac:dyDescent="0.2">
      <c r="A202" s="173" t="s">
        <v>90</v>
      </c>
      <c r="B202" s="22"/>
      <c r="C202" s="195"/>
    </row>
    <row r="203" spans="1:3" x14ac:dyDescent="0.2">
      <c r="A203" s="174" t="s">
        <v>91</v>
      </c>
      <c r="B203" s="26"/>
      <c r="C203" s="195"/>
    </row>
    <row r="204" spans="1:3" x14ac:dyDescent="0.2">
      <c r="A204" s="175" t="s">
        <v>184</v>
      </c>
      <c r="B204" s="61"/>
      <c r="C204" s="195"/>
    </row>
    <row r="205" spans="1:3" x14ac:dyDescent="0.2">
      <c r="A205" s="40" t="s">
        <v>56</v>
      </c>
      <c r="B205" s="63" t="s">
        <v>1</v>
      </c>
      <c r="C205" s="195"/>
    </row>
    <row r="206" spans="1:3" x14ac:dyDescent="0.2">
      <c r="A206" s="176" t="s">
        <v>124</v>
      </c>
      <c r="B206" s="21">
        <v>347</v>
      </c>
      <c r="C206" s="195"/>
    </row>
    <row r="207" spans="1:3" x14ac:dyDescent="0.2">
      <c r="A207" s="336" t="s">
        <v>135</v>
      </c>
      <c r="B207" s="25"/>
      <c r="C207" s="195"/>
    </row>
    <row r="208" spans="1:3" x14ac:dyDescent="0.2">
      <c r="A208" s="106" t="s">
        <v>125</v>
      </c>
      <c r="B208" s="22">
        <v>645</v>
      </c>
      <c r="C208" s="195"/>
    </row>
    <row r="209" spans="1:3" x14ac:dyDescent="0.2">
      <c r="A209" s="106" t="s">
        <v>185</v>
      </c>
      <c r="B209" s="22">
        <v>121</v>
      </c>
      <c r="C209" s="195"/>
    </row>
    <row r="210" spans="1:3" x14ac:dyDescent="0.2">
      <c r="A210" s="177" t="s">
        <v>186</v>
      </c>
      <c r="B210" s="22">
        <v>8</v>
      </c>
      <c r="C210" s="195"/>
    </row>
    <row r="211" spans="1:3" x14ac:dyDescent="0.2">
      <c r="A211" s="106" t="s">
        <v>187</v>
      </c>
      <c r="B211" s="22"/>
      <c r="C211" s="195"/>
    </row>
    <row r="212" spans="1:3" x14ac:dyDescent="0.2">
      <c r="A212" s="106" t="s">
        <v>188</v>
      </c>
      <c r="B212" s="22"/>
      <c r="C212" s="195"/>
    </row>
    <row r="213" spans="1:3" x14ac:dyDescent="0.2">
      <c r="A213" s="106" t="s">
        <v>189</v>
      </c>
      <c r="B213" s="22"/>
      <c r="C213" s="195"/>
    </row>
    <row r="214" spans="1:3" x14ac:dyDescent="0.2">
      <c r="A214" s="106" t="s">
        <v>190</v>
      </c>
      <c r="B214" s="22"/>
      <c r="C214" s="195"/>
    </row>
    <row r="215" spans="1:3" x14ac:dyDescent="0.2">
      <c r="A215" s="178" t="s">
        <v>127</v>
      </c>
      <c r="B215" s="22">
        <v>1088</v>
      </c>
      <c r="C215" s="195"/>
    </row>
    <row r="216" spans="1:3" x14ac:dyDescent="0.2">
      <c r="A216" s="177" t="s">
        <v>191</v>
      </c>
      <c r="B216" s="22"/>
      <c r="C216" s="195"/>
    </row>
    <row r="217" spans="1:3" x14ac:dyDescent="0.2">
      <c r="A217" s="177" t="s">
        <v>192</v>
      </c>
      <c r="B217" s="22"/>
      <c r="C217" s="195"/>
    </row>
    <row r="218" spans="1:3" x14ac:dyDescent="0.2">
      <c r="A218" s="106" t="s">
        <v>193</v>
      </c>
      <c r="B218" s="22"/>
      <c r="C218" s="195"/>
    </row>
    <row r="219" spans="1:3" x14ac:dyDescent="0.2">
      <c r="A219" s="178" t="s">
        <v>194</v>
      </c>
      <c r="B219" s="22"/>
      <c r="C219" s="195"/>
    </row>
    <row r="220" spans="1:3" ht="21.75" x14ac:dyDescent="0.2">
      <c r="A220" s="177" t="s">
        <v>195</v>
      </c>
      <c r="B220" s="22"/>
      <c r="C220" s="195"/>
    </row>
    <row r="221" spans="1:3" x14ac:dyDescent="0.2">
      <c r="A221" s="178" t="s">
        <v>196</v>
      </c>
      <c r="B221" s="22"/>
      <c r="C221" s="195"/>
    </row>
    <row r="222" spans="1:3" x14ac:dyDescent="0.2">
      <c r="A222" s="179" t="s">
        <v>197</v>
      </c>
      <c r="B222" s="22"/>
      <c r="C222" s="195"/>
    </row>
    <row r="223" spans="1:3" x14ac:dyDescent="0.2">
      <c r="A223" s="106" t="s">
        <v>129</v>
      </c>
      <c r="B223" s="22"/>
      <c r="C223" s="195"/>
    </row>
    <row r="224" spans="1:3" ht="21.75" x14ac:dyDescent="0.2">
      <c r="A224" s="177" t="s">
        <v>198</v>
      </c>
      <c r="B224" s="22"/>
      <c r="C224" s="195"/>
    </row>
    <row r="225" spans="1:3" x14ac:dyDescent="0.2">
      <c r="A225" s="106" t="s">
        <v>199</v>
      </c>
      <c r="B225" s="22"/>
      <c r="C225" s="195"/>
    </row>
    <row r="226" spans="1:3" x14ac:dyDescent="0.2">
      <c r="A226" s="177" t="s">
        <v>200</v>
      </c>
      <c r="B226" s="22"/>
      <c r="C226" s="195"/>
    </row>
    <row r="227" spans="1:3" x14ac:dyDescent="0.2">
      <c r="A227" s="106" t="s">
        <v>132</v>
      </c>
      <c r="B227" s="22"/>
      <c r="C227" s="195"/>
    </row>
    <row r="228" spans="1:3" x14ac:dyDescent="0.2">
      <c r="A228" s="106" t="s">
        <v>133</v>
      </c>
      <c r="B228" s="22"/>
      <c r="C228" s="195"/>
    </row>
    <row r="229" spans="1:3" x14ac:dyDescent="0.2">
      <c r="A229" s="178" t="s">
        <v>201</v>
      </c>
      <c r="B229" s="22"/>
      <c r="C229" s="195"/>
    </row>
    <row r="230" spans="1:3" x14ac:dyDescent="0.2">
      <c r="A230" s="180" t="s">
        <v>202</v>
      </c>
      <c r="B230" s="26"/>
      <c r="C230" s="195"/>
    </row>
    <row r="231" spans="1:3" x14ac:dyDescent="0.2">
      <c r="A231" s="155" t="s">
        <v>1</v>
      </c>
      <c r="B231" s="220">
        <f>SUM(B206:B230)</f>
        <v>2209</v>
      </c>
      <c r="C231" s="195"/>
    </row>
    <row r="295" spans="1:2" hidden="1" x14ac:dyDescent="0.2">
      <c r="A295" s="337">
        <f>SUM(B13:B27,D30,B60,B67,B74,B92:E92,B100:E100,B108:E108,C112:C113,D117:D118,B122:B124,B150,B170:B174,B184,B191,B198,B231,C128:J144,B169:AS169,D31:D50)</f>
        <v>4351</v>
      </c>
      <c r="B295" s="194">
        <f>SUM(CG6:CT241)</f>
        <v>1</v>
      </c>
    </row>
  </sheetData>
  <mergeCells count="158">
    <mergeCell ref="A6:N6"/>
    <mergeCell ref="B35:C35"/>
    <mergeCell ref="B31:C31"/>
    <mergeCell ref="B32:C32"/>
    <mergeCell ref="B33:C33"/>
    <mergeCell ref="B34:C34"/>
    <mergeCell ref="B38:C38"/>
    <mergeCell ref="B39:C39"/>
    <mergeCell ref="B36:C36"/>
    <mergeCell ref="B37:C37"/>
    <mergeCell ref="A10:A12"/>
    <mergeCell ref="B10:D11"/>
    <mergeCell ref="E10:AP10"/>
    <mergeCell ref="AG11:AH11"/>
    <mergeCell ref="AI11:AJ11"/>
    <mergeCell ref="AK11:AL11"/>
    <mergeCell ref="AM11:AN11"/>
    <mergeCell ref="AO11:AP11"/>
    <mergeCell ref="B29:C29"/>
    <mergeCell ref="B50:C50"/>
    <mergeCell ref="A52:A54"/>
    <mergeCell ref="B52:D53"/>
    <mergeCell ref="E52:AP52"/>
    <mergeCell ref="A112:B112"/>
    <mergeCell ref="A113:B113"/>
    <mergeCell ref="A115:C116"/>
    <mergeCell ref="D115:D116"/>
    <mergeCell ref="E115:G115"/>
    <mergeCell ref="A110:B111"/>
    <mergeCell ref="C110:C111"/>
    <mergeCell ref="D110:F110"/>
    <mergeCell ref="G110:G111"/>
    <mergeCell ref="H115:H116"/>
    <mergeCell ref="B41:C41"/>
    <mergeCell ref="B42:C42"/>
    <mergeCell ref="A47:A49"/>
    <mergeCell ref="B47:C47"/>
    <mergeCell ref="B48:C48"/>
    <mergeCell ref="B43:C43"/>
    <mergeCell ref="B44:C44"/>
    <mergeCell ref="B45:C45"/>
    <mergeCell ref="B46:C46"/>
    <mergeCell ref="A44:A46"/>
    <mergeCell ref="B49:C49"/>
    <mergeCell ref="AT53:AT54"/>
    <mergeCell ref="AR52:AT52"/>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40:C40"/>
    <mergeCell ref="AQ52:AQ54"/>
    <mergeCell ref="AG53:AH53"/>
    <mergeCell ref="AI53:AJ53"/>
    <mergeCell ref="AK53:AL53"/>
    <mergeCell ref="AM53:AN53"/>
    <mergeCell ref="AO53:AP53"/>
    <mergeCell ref="G120:G12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R53:AR54"/>
    <mergeCell ref="AS53:AS54"/>
    <mergeCell ref="A143:A144"/>
    <mergeCell ref="A147:A149"/>
    <mergeCell ref="H120:J120"/>
    <mergeCell ref="K120:K121"/>
    <mergeCell ref="L120:L121"/>
    <mergeCell ref="A126:A127"/>
    <mergeCell ref="B126:B127"/>
    <mergeCell ref="C126:D126"/>
    <mergeCell ref="E126:F126"/>
    <mergeCell ref="G126:H126"/>
    <mergeCell ref="I126:J126"/>
    <mergeCell ref="B147:D148"/>
    <mergeCell ref="E147:AP147"/>
    <mergeCell ref="AI148:AJ148"/>
    <mergeCell ref="AK148:AL148"/>
    <mergeCell ref="AM148:AN148"/>
    <mergeCell ref="AO148:AP148"/>
    <mergeCell ref="A120:A121"/>
    <mergeCell ref="B120:B121"/>
    <mergeCell ref="C120:E120"/>
    <mergeCell ref="F120:F121"/>
    <mergeCell ref="A128:A131"/>
    <mergeCell ref="A132:A136"/>
    <mergeCell ref="A137:A142"/>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Q148:AQ149"/>
    <mergeCell ref="AR148:AS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AG177:AH177"/>
    <mergeCell ref="AI177:AJ177"/>
    <mergeCell ref="AK177:AL177"/>
    <mergeCell ref="AM177:AN177"/>
    <mergeCell ref="AO177:AP177"/>
    <mergeCell ref="W177:X177"/>
    <mergeCell ref="Y177:Z177"/>
    <mergeCell ref="AA177:AB177"/>
    <mergeCell ref="AC177:AD177"/>
    <mergeCell ref="AE177:AF177"/>
  </mergeCells>
  <dataValidations count="1">
    <dataValidation type="whole" allowBlank="1" showInputMessage="1" showErrorMessage="1" errorTitle="ERROR" error="Por favor ingrese solo Números." sqref="A1:XFD1048576">
      <formula1>0</formula1>
      <formula2>1000000000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C24" sqref="C24"/>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73" width="11.42578125" style="194"/>
    <col min="74" max="74" width="0" style="194" hidden="1" customWidth="1"/>
    <col min="75" max="76" width="49.140625" style="194" hidden="1" customWidth="1"/>
    <col min="77" max="94" width="49.140625" style="195" hidden="1" customWidth="1"/>
    <col min="95" max="96" width="0" style="195" hidden="1" customWidth="1"/>
    <col min="97" max="102" width="11.42578125" style="195"/>
    <col min="103" max="16384" width="11.42578125" style="194"/>
  </cols>
  <sheetData>
    <row r="1" spans="1:47" x14ac:dyDescent="0.2">
      <c r="A1" s="193" t="s">
        <v>0</v>
      </c>
    </row>
    <row r="2" spans="1:47" x14ac:dyDescent="0.2">
      <c r="A2" s="193" t="str">
        <f>CONCATENATE("COMUNA: ",[3]NOMBRE!B2," - ","( ",[3]NOMBRE!C2,[3]NOMBRE!D2,[3]NOMBRE!E2,[3]NOMBRE!F2,[3]NOMBRE!G2," )")</f>
        <v>COMUNA: Linares - ( 07401 )</v>
      </c>
    </row>
    <row r="3" spans="1:47" x14ac:dyDescent="0.2">
      <c r="A3" s="193" t="str">
        <f>CONCATENATE("ESTABLECIMIENTO/ESTRATEGIA: ",[3]NOMBRE!B3," - ","( ",[3]NOMBRE!C3,[3]NOMBRE!D3,[3]NOMBRE!E3,[3]NOMBRE!F3,[3]NOMBRE!G3,[3]NOMBRE!H3," )")</f>
        <v>ESTABLECIMIENTO/ESTRATEGIA: Hospital Presidente Carlos Ibáñez del Campo - ( 116108 )</v>
      </c>
    </row>
    <row r="4" spans="1:47" x14ac:dyDescent="0.2">
      <c r="A4" s="193" t="str">
        <f>CONCATENATE("MES: ",[3]NOMBRE!B6," - ","( ",[3]NOMBRE!C6,[3]NOMBRE!D6," )")</f>
        <v>MES: FEBRERO - ( 02 )</v>
      </c>
    </row>
    <row r="5" spans="1:47" x14ac:dyDescent="0.2">
      <c r="A5" s="193" t="str">
        <f>CONCATENATE("AÑO: ",[3]NOMBRE!B7)</f>
        <v>AÑO: 2017</v>
      </c>
    </row>
    <row r="6" spans="1:47" ht="15" x14ac:dyDescent="0.2">
      <c r="A6" s="859" t="s">
        <v>92</v>
      </c>
      <c r="B6" s="859"/>
      <c r="C6" s="859"/>
      <c r="D6" s="859"/>
      <c r="E6" s="859"/>
      <c r="F6" s="859"/>
      <c r="G6" s="859"/>
      <c r="H6" s="859"/>
      <c r="I6" s="859"/>
      <c r="J6" s="859"/>
      <c r="K6" s="859"/>
      <c r="L6" s="859"/>
      <c r="M6" s="859"/>
      <c r="N6" s="859"/>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821" t="s">
        <v>16</v>
      </c>
      <c r="B10" s="813" t="s">
        <v>1</v>
      </c>
      <c r="C10" s="814"/>
      <c r="D10" s="783"/>
      <c r="E10" s="790" t="s">
        <v>17</v>
      </c>
      <c r="F10" s="796"/>
      <c r="G10" s="796"/>
      <c r="H10" s="796"/>
      <c r="I10" s="796"/>
      <c r="J10" s="796"/>
      <c r="K10" s="796"/>
      <c r="L10" s="796"/>
      <c r="M10" s="796"/>
      <c r="N10" s="796"/>
      <c r="O10" s="796"/>
      <c r="P10" s="796"/>
      <c r="Q10" s="796"/>
      <c r="R10" s="796"/>
      <c r="S10" s="796"/>
      <c r="T10" s="79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1"/>
      <c r="AQ10" s="830" t="s">
        <v>33</v>
      </c>
      <c r="AR10" s="831"/>
      <c r="AS10" s="831"/>
      <c r="AT10" s="821" t="s">
        <v>13</v>
      </c>
      <c r="AU10" s="198"/>
    </row>
    <row r="11" spans="1:47" x14ac:dyDescent="0.2">
      <c r="A11" s="822"/>
      <c r="B11" s="867"/>
      <c r="C11" s="868"/>
      <c r="D11" s="784"/>
      <c r="E11" s="786" t="s">
        <v>19</v>
      </c>
      <c r="F11" s="787"/>
      <c r="G11" s="786" t="s">
        <v>20</v>
      </c>
      <c r="H11" s="787"/>
      <c r="I11" s="788" t="s">
        <v>21</v>
      </c>
      <c r="J11" s="789"/>
      <c r="K11" s="788" t="s">
        <v>22</v>
      </c>
      <c r="L11" s="789"/>
      <c r="M11" s="788" t="s">
        <v>23</v>
      </c>
      <c r="N11" s="789"/>
      <c r="O11" s="786" t="s">
        <v>24</v>
      </c>
      <c r="P11" s="787"/>
      <c r="Q11" s="786" t="s">
        <v>25</v>
      </c>
      <c r="R11" s="787"/>
      <c r="S11" s="786" t="s">
        <v>26</v>
      </c>
      <c r="T11" s="787"/>
      <c r="U11" s="786" t="s">
        <v>27</v>
      </c>
      <c r="V11" s="787"/>
      <c r="W11" s="786" t="s">
        <v>2</v>
      </c>
      <c r="X11" s="787"/>
      <c r="Y11" s="786" t="s">
        <v>3</v>
      </c>
      <c r="Z11" s="787"/>
      <c r="AA11" s="786" t="s">
        <v>28</v>
      </c>
      <c r="AB11" s="787"/>
      <c r="AC11" s="786" t="s">
        <v>4</v>
      </c>
      <c r="AD11" s="787"/>
      <c r="AE11" s="786" t="s">
        <v>5</v>
      </c>
      <c r="AF11" s="787"/>
      <c r="AG11" s="786" t="s">
        <v>6</v>
      </c>
      <c r="AH11" s="787"/>
      <c r="AI11" s="786" t="s">
        <v>7</v>
      </c>
      <c r="AJ11" s="787"/>
      <c r="AK11" s="786" t="s">
        <v>8</v>
      </c>
      <c r="AL11" s="787"/>
      <c r="AM11" s="786" t="s">
        <v>9</v>
      </c>
      <c r="AN11" s="787"/>
      <c r="AO11" s="790" t="s">
        <v>10</v>
      </c>
      <c r="AP11" s="791"/>
      <c r="AQ11" s="826" t="s">
        <v>35</v>
      </c>
      <c r="AR11" s="828" t="s">
        <v>36</v>
      </c>
      <c r="AS11" s="832" t="s">
        <v>37</v>
      </c>
      <c r="AT11" s="822"/>
    </row>
    <row r="12" spans="1:47" ht="21" customHeight="1" x14ac:dyDescent="0.2">
      <c r="A12" s="823"/>
      <c r="B12" s="185" t="s">
        <v>94</v>
      </c>
      <c r="C12" s="185" t="s">
        <v>11</v>
      </c>
      <c r="D12" s="185" t="s">
        <v>12</v>
      </c>
      <c r="E12" s="39" t="s">
        <v>11</v>
      </c>
      <c r="F12" s="41" t="s">
        <v>12</v>
      </c>
      <c r="G12" s="39" t="s">
        <v>11</v>
      </c>
      <c r="H12" s="41" t="s">
        <v>12</v>
      </c>
      <c r="I12" s="39" t="s">
        <v>11</v>
      </c>
      <c r="J12" s="41" t="s">
        <v>12</v>
      </c>
      <c r="K12" s="39" t="s">
        <v>11</v>
      </c>
      <c r="L12" s="41" t="s">
        <v>12</v>
      </c>
      <c r="M12" s="39" t="s">
        <v>11</v>
      </c>
      <c r="N12" s="41" t="s">
        <v>12</v>
      </c>
      <c r="O12" s="39" t="s">
        <v>11</v>
      </c>
      <c r="P12" s="41" t="s">
        <v>12</v>
      </c>
      <c r="Q12" s="39" t="s">
        <v>11</v>
      </c>
      <c r="R12" s="41" t="s">
        <v>12</v>
      </c>
      <c r="S12" s="39" t="s">
        <v>11</v>
      </c>
      <c r="T12" s="41" t="s">
        <v>12</v>
      </c>
      <c r="U12" s="39" t="s">
        <v>11</v>
      </c>
      <c r="V12" s="41" t="s">
        <v>12</v>
      </c>
      <c r="W12" s="39" t="s">
        <v>11</v>
      </c>
      <c r="X12" s="41" t="s">
        <v>12</v>
      </c>
      <c r="Y12" s="39" t="s">
        <v>11</v>
      </c>
      <c r="Z12" s="41" t="s">
        <v>12</v>
      </c>
      <c r="AA12" s="39" t="s">
        <v>11</v>
      </c>
      <c r="AB12" s="41" t="s">
        <v>12</v>
      </c>
      <c r="AC12" s="39" t="s">
        <v>11</v>
      </c>
      <c r="AD12" s="41" t="s">
        <v>12</v>
      </c>
      <c r="AE12" s="39" t="s">
        <v>11</v>
      </c>
      <c r="AF12" s="41" t="s">
        <v>12</v>
      </c>
      <c r="AG12" s="39" t="s">
        <v>11</v>
      </c>
      <c r="AH12" s="41" t="s">
        <v>12</v>
      </c>
      <c r="AI12" s="39" t="s">
        <v>11</v>
      </c>
      <c r="AJ12" s="41" t="s">
        <v>12</v>
      </c>
      <c r="AK12" s="39" t="s">
        <v>11</v>
      </c>
      <c r="AL12" s="41" t="s">
        <v>12</v>
      </c>
      <c r="AM12" s="39" t="s">
        <v>11</v>
      </c>
      <c r="AN12" s="41" t="s">
        <v>12</v>
      </c>
      <c r="AO12" s="39" t="s">
        <v>11</v>
      </c>
      <c r="AP12" s="41" t="s">
        <v>12</v>
      </c>
      <c r="AQ12" s="827"/>
      <c r="AR12" s="829"/>
      <c r="AS12" s="833"/>
      <c r="AT12" s="823"/>
    </row>
    <row r="13" spans="1:47" x14ac:dyDescent="0.2">
      <c r="A13" s="2" t="s">
        <v>29</v>
      </c>
      <c r="B13" s="199">
        <f t="shared" ref="B13:B20" si="0">SUM(C13+D13)</f>
        <v>0</v>
      </c>
      <c r="C13" s="199">
        <f t="shared" ref="C13:D19" si="1">SUM(E13+G13+I13+K13+M13+O13+Q13+S13+U13+W13+Y13+AA13+AC13+AE13+AG13+AI13+AK13+AM13+AO13)</f>
        <v>0</v>
      </c>
      <c r="D13" s="199">
        <f t="shared" si="1"/>
        <v>0</v>
      </c>
      <c r="E13" s="4"/>
      <c r="F13" s="53"/>
      <c r="G13" s="4"/>
      <c r="H13" s="5"/>
      <c r="I13" s="4"/>
      <c r="J13" s="5"/>
      <c r="K13" s="4"/>
      <c r="L13" s="5"/>
      <c r="M13" s="4"/>
      <c r="N13" s="5"/>
      <c r="O13" s="4"/>
      <c r="P13" s="5"/>
      <c r="Q13" s="4"/>
      <c r="R13" s="5"/>
      <c r="S13" s="4"/>
      <c r="T13" s="5"/>
      <c r="U13" s="4"/>
      <c r="V13" s="5"/>
      <c r="W13" s="4"/>
      <c r="X13" s="5"/>
      <c r="Y13" s="4"/>
      <c r="Z13" s="5"/>
      <c r="AA13" s="4"/>
      <c r="AB13" s="5"/>
      <c r="AC13" s="4"/>
      <c r="AD13" s="5"/>
      <c r="AE13" s="4"/>
      <c r="AF13" s="5"/>
      <c r="AG13" s="4"/>
      <c r="AH13" s="5"/>
      <c r="AI13" s="4"/>
      <c r="AJ13" s="5"/>
      <c r="AK13" s="4"/>
      <c r="AL13" s="5"/>
      <c r="AM13" s="4"/>
      <c r="AN13" s="5"/>
      <c r="AO13" s="200"/>
      <c r="AP13" s="5"/>
      <c r="AQ13" s="4"/>
      <c r="AR13" s="5"/>
      <c r="AS13" s="5"/>
      <c r="AT13" s="5"/>
      <c r="AU13" s="195"/>
    </row>
    <row r="14" spans="1:47" x14ac:dyDescent="0.2">
      <c r="A14" s="54" t="s">
        <v>30</v>
      </c>
      <c r="B14" s="201">
        <f t="shared" si="0"/>
        <v>0</v>
      </c>
      <c r="C14" s="201">
        <f t="shared" si="1"/>
        <v>0</v>
      </c>
      <c r="D14" s="202">
        <f t="shared" si="1"/>
        <v>0</v>
      </c>
      <c r="E14" s="8"/>
      <c r="F14" s="203"/>
      <c r="G14" s="8"/>
      <c r="H14" s="9"/>
      <c r="I14" s="8"/>
      <c r="J14" s="9"/>
      <c r="K14" s="8"/>
      <c r="L14" s="9"/>
      <c r="M14" s="8"/>
      <c r="N14" s="9"/>
      <c r="O14" s="8"/>
      <c r="P14" s="9"/>
      <c r="Q14" s="8"/>
      <c r="R14" s="9"/>
      <c r="S14" s="8"/>
      <c r="T14" s="9"/>
      <c r="U14" s="8"/>
      <c r="V14" s="9"/>
      <c r="W14" s="8"/>
      <c r="X14" s="9"/>
      <c r="Y14" s="8"/>
      <c r="Z14" s="9"/>
      <c r="AA14" s="8"/>
      <c r="AB14" s="9"/>
      <c r="AC14" s="8"/>
      <c r="AD14" s="9"/>
      <c r="AE14" s="8"/>
      <c r="AF14" s="9"/>
      <c r="AG14" s="8"/>
      <c r="AH14" s="9"/>
      <c r="AI14" s="8"/>
      <c r="AJ14" s="9"/>
      <c r="AK14" s="8"/>
      <c r="AL14" s="9"/>
      <c r="AM14" s="8"/>
      <c r="AN14" s="9"/>
      <c r="AO14" s="204"/>
      <c r="AP14" s="9"/>
      <c r="AQ14" s="8"/>
      <c r="AR14" s="9"/>
      <c r="AS14" s="9"/>
      <c r="AT14" s="9"/>
      <c r="AU14" s="195"/>
    </row>
    <row r="15" spans="1:47" ht="21" x14ac:dyDescent="0.2">
      <c r="A15" s="55" t="s">
        <v>95</v>
      </c>
      <c r="B15" s="205">
        <f t="shared" si="0"/>
        <v>0</v>
      </c>
      <c r="C15" s="205">
        <f t="shared" si="1"/>
        <v>0</v>
      </c>
      <c r="D15" s="206">
        <f t="shared" si="1"/>
        <v>0</v>
      </c>
      <c r="E15" s="207"/>
      <c r="F15" s="208"/>
      <c r="G15" s="207"/>
      <c r="H15" s="56"/>
      <c r="I15" s="207"/>
      <c r="J15" s="56"/>
      <c r="K15" s="207"/>
      <c r="L15" s="56"/>
      <c r="M15" s="207"/>
      <c r="N15" s="56"/>
      <c r="O15" s="207"/>
      <c r="P15" s="56"/>
      <c r="Q15" s="12"/>
      <c r="R15" s="13"/>
      <c r="S15" s="12"/>
      <c r="T15" s="13"/>
      <c r="U15" s="12"/>
      <c r="V15" s="13"/>
      <c r="W15" s="12"/>
      <c r="X15" s="13"/>
      <c r="Y15" s="12"/>
      <c r="Z15" s="13"/>
      <c r="AA15" s="12"/>
      <c r="AB15" s="13"/>
      <c r="AC15" s="12"/>
      <c r="AD15" s="13"/>
      <c r="AE15" s="12"/>
      <c r="AF15" s="13"/>
      <c r="AG15" s="12"/>
      <c r="AH15" s="13"/>
      <c r="AI15" s="12"/>
      <c r="AJ15" s="13"/>
      <c r="AK15" s="12"/>
      <c r="AL15" s="13"/>
      <c r="AM15" s="12"/>
      <c r="AN15" s="13"/>
      <c r="AO15" s="136"/>
      <c r="AP15" s="13"/>
      <c r="AQ15" s="12"/>
      <c r="AR15" s="13"/>
      <c r="AS15" s="13"/>
      <c r="AT15" s="13"/>
      <c r="AU15" s="195"/>
    </row>
    <row r="16" spans="1:47" x14ac:dyDescent="0.2">
      <c r="A16" s="57" t="s">
        <v>31</v>
      </c>
      <c r="B16" s="209">
        <f t="shared" si="0"/>
        <v>0</v>
      </c>
      <c r="C16" s="210">
        <f t="shared" si="1"/>
        <v>0</v>
      </c>
      <c r="D16" s="211">
        <f t="shared" si="1"/>
        <v>0</v>
      </c>
      <c r="E16" s="12"/>
      <c r="F16" s="27"/>
      <c r="G16" s="12"/>
      <c r="H16" s="13"/>
      <c r="I16" s="12"/>
      <c r="J16" s="13"/>
      <c r="K16" s="12"/>
      <c r="L16" s="13"/>
      <c r="M16" s="12"/>
      <c r="N16" s="13"/>
      <c r="O16" s="12"/>
      <c r="P16" s="13"/>
      <c r="Q16" s="12"/>
      <c r="R16" s="13"/>
      <c r="S16" s="12"/>
      <c r="T16" s="13"/>
      <c r="U16" s="12"/>
      <c r="V16" s="13"/>
      <c r="W16" s="12"/>
      <c r="X16" s="13"/>
      <c r="Y16" s="12"/>
      <c r="Z16" s="13"/>
      <c r="AA16" s="12"/>
      <c r="AB16" s="13"/>
      <c r="AC16" s="12"/>
      <c r="AD16" s="13"/>
      <c r="AE16" s="12"/>
      <c r="AF16" s="13"/>
      <c r="AG16" s="12"/>
      <c r="AH16" s="13"/>
      <c r="AI16" s="12"/>
      <c r="AJ16" s="13"/>
      <c r="AK16" s="12"/>
      <c r="AL16" s="13"/>
      <c r="AM16" s="12"/>
      <c r="AN16" s="13"/>
      <c r="AO16" s="136"/>
      <c r="AP16" s="13"/>
      <c r="AQ16" s="12"/>
      <c r="AR16" s="13"/>
      <c r="AS16" s="13"/>
      <c r="AT16" s="13"/>
      <c r="AU16" s="195"/>
    </row>
    <row r="17" spans="1:88" x14ac:dyDescent="0.2">
      <c r="A17" s="57" t="s">
        <v>32</v>
      </c>
      <c r="B17" s="212">
        <f t="shared" si="0"/>
        <v>0</v>
      </c>
      <c r="C17" s="210">
        <f t="shared" si="1"/>
        <v>0</v>
      </c>
      <c r="D17" s="211">
        <f t="shared" si="1"/>
        <v>0</v>
      </c>
      <c r="E17" s="213"/>
      <c r="F17" s="37"/>
      <c r="G17" s="213"/>
      <c r="H17" s="214"/>
      <c r="I17" s="213"/>
      <c r="J17" s="214"/>
      <c r="K17" s="213"/>
      <c r="L17" s="214"/>
      <c r="M17" s="213"/>
      <c r="N17" s="214"/>
      <c r="O17" s="213"/>
      <c r="P17" s="214"/>
      <c r="Q17" s="213"/>
      <c r="R17" s="214"/>
      <c r="S17" s="213"/>
      <c r="T17" s="214"/>
      <c r="U17" s="213"/>
      <c r="V17" s="214"/>
      <c r="W17" s="213"/>
      <c r="X17" s="214"/>
      <c r="Y17" s="213"/>
      <c r="Z17" s="214"/>
      <c r="AA17" s="213"/>
      <c r="AB17" s="214"/>
      <c r="AC17" s="213"/>
      <c r="AD17" s="214"/>
      <c r="AE17" s="213"/>
      <c r="AF17" s="214"/>
      <c r="AG17" s="213"/>
      <c r="AH17" s="214"/>
      <c r="AI17" s="213"/>
      <c r="AJ17" s="214"/>
      <c r="AK17" s="213"/>
      <c r="AL17" s="214"/>
      <c r="AM17" s="213"/>
      <c r="AN17" s="214"/>
      <c r="AO17" s="143"/>
      <c r="AP17" s="214"/>
      <c r="AQ17" s="213"/>
      <c r="AR17" s="214"/>
      <c r="AS17" s="22"/>
      <c r="AT17" s="214"/>
      <c r="AU17" s="195"/>
    </row>
    <row r="18" spans="1:88" x14ac:dyDescent="0.2">
      <c r="A18" s="55" t="s">
        <v>96</v>
      </c>
      <c r="B18" s="210">
        <f t="shared" si="0"/>
        <v>0</v>
      </c>
      <c r="C18" s="210">
        <f t="shared" si="1"/>
        <v>0</v>
      </c>
      <c r="D18" s="206">
        <f t="shared" si="1"/>
        <v>0</v>
      </c>
      <c r="E18" s="14"/>
      <c r="F18" s="27"/>
      <c r="G18" s="12"/>
      <c r="H18" s="13"/>
      <c r="I18" s="12"/>
      <c r="J18" s="13"/>
      <c r="K18" s="12"/>
      <c r="L18" s="13"/>
      <c r="M18" s="12"/>
      <c r="N18" s="13"/>
      <c r="O18" s="12"/>
      <c r="P18" s="13"/>
      <c r="Q18" s="12"/>
      <c r="R18" s="13"/>
      <c r="S18" s="12"/>
      <c r="T18" s="13"/>
      <c r="U18" s="12"/>
      <c r="V18" s="13"/>
      <c r="W18" s="12"/>
      <c r="X18" s="13"/>
      <c r="Y18" s="12"/>
      <c r="Z18" s="13"/>
      <c r="AA18" s="12"/>
      <c r="AB18" s="13"/>
      <c r="AC18" s="12"/>
      <c r="AD18" s="13"/>
      <c r="AE18" s="12"/>
      <c r="AF18" s="13"/>
      <c r="AG18" s="12"/>
      <c r="AH18" s="13"/>
      <c r="AI18" s="12"/>
      <c r="AJ18" s="13"/>
      <c r="AK18" s="12"/>
      <c r="AL18" s="13"/>
      <c r="AM18" s="12"/>
      <c r="AN18" s="13"/>
      <c r="AO18" s="136"/>
      <c r="AP18" s="13"/>
      <c r="AQ18" s="12"/>
      <c r="AR18" s="214"/>
      <c r="AS18" s="215"/>
      <c r="AT18" s="23"/>
      <c r="AU18" s="195"/>
    </row>
    <row r="19" spans="1:88" x14ac:dyDescent="0.2">
      <c r="A19" s="55" t="s">
        <v>97</v>
      </c>
      <c r="B19" s="210">
        <f t="shared" si="0"/>
        <v>0</v>
      </c>
      <c r="C19" s="209">
        <f t="shared" si="1"/>
        <v>0</v>
      </c>
      <c r="D19" s="216">
        <f t="shared" si="1"/>
        <v>0</v>
      </c>
      <c r="E19" s="217"/>
      <c r="F19" s="13"/>
      <c r="G19" s="12"/>
      <c r="H19" s="13"/>
      <c r="I19" s="12"/>
      <c r="J19" s="13"/>
      <c r="K19" s="12"/>
      <c r="L19" s="13"/>
      <c r="M19" s="12"/>
      <c r="N19" s="13"/>
      <c r="O19" s="12"/>
      <c r="P19" s="13"/>
      <c r="Q19" s="12"/>
      <c r="R19" s="13"/>
      <c r="S19" s="12"/>
      <c r="T19" s="13"/>
      <c r="U19" s="12"/>
      <c r="V19" s="13"/>
      <c r="W19" s="12"/>
      <c r="X19" s="13"/>
      <c r="Y19" s="12"/>
      <c r="Z19" s="13"/>
      <c r="AA19" s="12"/>
      <c r="AB19" s="13"/>
      <c r="AC19" s="12"/>
      <c r="AD19" s="13"/>
      <c r="AE19" s="12"/>
      <c r="AF19" s="13"/>
      <c r="AG19" s="12"/>
      <c r="AH19" s="13"/>
      <c r="AI19" s="12"/>
      <c r="AJ19" s="13"/>
      <c r="AK19" s="12"/>
      <c r="AL19" s="13"/>
      <c r="AM19" s="12"/>
      <c r="AN19" s="13"/>
      <c r="AO19" s="136"/>
      <c r="AP19" s="13"/>
      <c r="AQ19" s="12"/>
      <c r="AR19" s="11"/>
      <c r="AS19" s="37"/>
      <c r="AT19" s="23"/>
      <c r="AU19" s="195"/>
    </row>
    <row r="20" spans="1:88" x14ac:dyDescent="0.2">
      <c r="A20" s="55" t="s">
        <v>18</v>
      </c>
      <c r="B20" s="218">
        <f t="shared" si="0"/>
        <v>0</v>
      </c>
      <c r="C20" s="219">
        <f>SUM(O20+Q20+S20+U20+W20+Y20+AA20+AC20+AE20+AG20+AI20+AK20+AM20+AO20)</f>
        <v>0</v>
      </c>
      <c r="D20" s="220">
        <f>SUM(P20+R20+T20+V20+X20+Z20+AB20+AD20+AF20+AH20+AJ20+AL20+AN20+AP20)</f>
        <v>0</v>
      </c>
      <c r="E20" s="221"/>
      <c r="F20" s="222"/>
      <c r="G20" s="223"/>
      <c r="H20" s="224"/>
      <c r="I20" s="223"/>
      <c r="J20" s="224"/>
      <c r="K20" s="223"/>
      <c r="L20" s="224"/>
      <c r="M20" s="223"/>
      <c r="N20" s="224"/>
      <c r="O20" s="32"/>
      <c r="P20" s="33"/>
      <c r="Q20" s="32"/>
      <c r="R20" s="33"/>
      <c r="S20" s="32"/>
      <c r="T20" s="33"/>
      <c r="U20" s="32"/>
      <c r="V20" s="33"/>
      <c r="W20" s="32"/>
      <c r="X20" s="33"/>
      <c r="Y20" s="32"/>
      <c r="Z20" s="33"/>
      <c r="AA20" s="32"/>
      <c r="AB20" s="33"/>
      <c r="AC20" s="32"/>
      <c r="AD20" s="33"/>
      <c r="AE20" s="32"/>
      <c r="AF20" s="33"/>
      <c r="AG20" s="32"/>
      <c r="AH20" s="33"/>
      <c r="AI20" s="32"/>
      <c r="AJ20" s="33"/>
      <c r="AK20" s="32"/>
      <c r="AL20" s="33"/>
      <c r="AM20" s="32"/>
      <c r="AN20" s="33"/>
      <c r="AO20" s="225"/>
      <c r="AP20" s="33"/>
      <c r="AQ20" s="32"/>
      <c r="AR20" s="33"/>
      <c r="AS20" s="26"/>
      <c r="AT20" s="26"/>
      <c r="AU20" s="195"/>
    </row>
    <row r="21" spans="1:88" x14ac:dyDescent="0.2">
      <c r="A21" s="2" t="s">
        <v>98</v>
      </c>
      <c r="B21" s="218">
        <f>SUM(B22:B27)</f>
        <v>0</v>
      </c>
      <c r="C21" s="218">
        <f>SUM(C22:C27)</f>
        <v>0</v>
      </c>
      <c r="D21" s="199">
        <f>SUM(D22:D27)</f>
        <v>0</v>
      </c>
      <c r="E21" s="226">
        <f t="shared" ref="E21:AT21" si="2">SUM(E22:E24)</f>
        <v>0</v>
      </c>
      <c r="F21" s="227">
        <f t="shared" si="2"/>
        <v>0</v>
      </c>
      <c r="G21" s="226">
        <f t="shared" si="2"/>
        <v>0</v>
      </c>
      <c r="H21" s="228">
        <f t="shared" si="2"/>
        <v>0</v>
      </c>
      <c r="I21" s="226">
        <f t="shared" si="2"/>
        <v>0</v>
      </c>
      <c r="J21" s="228">
        <f t="shared" si="2"/>
        <v>0</v>
      </c>
      <c r="K21" s="226">
        <f t="shared" si="2"/>
        <v>0</v>
      </c>
      <c r="L21" s="228">
        <f t="shared" si="2"/>
        <v>0</v>
      </c>
      <c r="M21" s="226">
        <f t="shared" si="2"/>
        <v>0</v>
      </c>
      <c r="N21" s="228">
        <f t="shared" si="2"/>
        <v>0</v>
      </c>
      <c r="O21" s="226">
        <f t="shared" si="2"/>
        <v>0</v>
      </c>
      <c r="P21" s="228">
        <f t="shared" si="2"/>
        <v>0</v>
      </c>
      <c r="Q21" s="226">
        <f t="shared" si="2"/>
        <v>0</v>
      </c>
      <c r="R21" s="228">
        <f t="shared" si="2"/>
        <v>0</v>
      </c>
      <c r="S21" s="226">
        <f t="shared" si="2"/>
        <v>0</v>
      </c>
      <c r="T21" s="228">
        <f t="shared" si="2"/>
        <v>0</v>
      </c>
      <c r="U21" s="226">
        <f t="shared" si="2"/>
        <v>0</v>
      </c>
      <c r="V21" s="228">
        <f t="shared" si="2"/>
        <v>0</v>
      </c>
      <c r="W21" s="226">
        <f t="shared" si="2"/>
        <v>0</v>
      </c>
      <c r="X21" s="228">
        <f t="shared" si="2"/>
        <v>0</v>
      </c>
      <c r="Y21" s="226">
        <f t="shared" si="2"/>
        <v>0</v>
      </c>
      <c r="Z21" s="228">
        <f t="shared" si="2"/>
        <v>0</v>
      </c>
      <c r="AA21" s="226">
        <f t="shared" si="2"/>
        <v>0</v>
      </c>
      <c r="AB21" s="228">
        <f t="shared" si="2"/>
        <v>0</v>
      </c>
      <c r="AC21" s="226">
        <f t="shared" si="2"/>
        <v>0</v>
      </c>
      <c r="AD21" s="228">
        <f t="shared" si="2"/>
        <v>0</v>
      </c>
      <c r="AE21" s="226">
        <f t="shared" si="2"/>
        <v>0</v>
      </c>
      <c r="AF21" s="228">
        <f t="shared" si="2"/>
        <v>0</v>
      </c>
      <c r="AG21" s="226">
        <f t="shared" si="2"/>
        <v>0</v>
      </c>
      <c r="AH21" s="228">
        <f t="shared" si="2"/>
        <v>0</v>
      </c>
      <c r="AI21" s="226">
        <f t="shared" si="2"/>
        <v>0</v>
      </c>
      <c r="AJ21" s="228">
        <f t="shared" si="2"/>
        <v>0</v>
      </c>
      <c r="AK21" s="226">
        <f t="shared" si="2"/>
        <v>0</v>
      </c>
      <c r="AL21" s="228">
        <f t="shared" si="2"/>
        <v>0</v>
      </c>
      <c r="AM21" s="226">
        <f t="shared" si="2"/>
        <v>0</v>
      </c>
      <c r="AN21" s="228">
        <f t="shared" si="2"/>
        <v>0</v>
      </c>
      <c r="AO21" s="229">
        <f t="shared" si="2"/>
        <v>0</v>
      </c>
      <c r="AP21" s="228">
        <f t="shared" si="2"/>
        <v>0</v>
      </c>
      <c r="AQ21" s="226">
        <f t="shared" si="2"/>
        <v>0</v>
      </c>
      <c r="AR21" s="228">
        <f t="shared" si="2"/>
        <v>0</v>
      </c>
      <c r="AS21" s="228">
        <f t="shared" si="2"/>
        <v>0</v>
      </c>
      <c r="AT21" s="228">
        <f t="shared" si="2"/>
        <v>0</v>
      </c>
      <c r="AU21" s="195"/>
    </row>
    <row r="22" spans="1:88" x14ac:dyDescent="0.2">
      <c r="A22" s="58" t="s">
        <v>38</v>
      </c>
      <c r="B22" s="218">
        <f t="shared" ref="B22:B27" si="3">SUM(C22+D22)</f>
        <v>0</v>
      </c>
      <c r="C22" s="218">
        <f t="shared" ref="C22:D27" si="4">SUM(E22+G22+I22+K22+M22+O22+Q22+S22+U22+W22+Y22+AA22+AC22+AE22+AG22+AI22+AK22+AM22+AO22)</f>
        <v>0</v>
      </c>
      <c r="D22" s="230">
        <f t="shared" si="4"/>
        <v>0</v>
      </c>
      <c r="E22" s="213"/>
      <c r="F22" s="37"/>
      <c r="G22" s="213"/>
      <c r="H22" s="214"/>
      <c r="I22" s="213"/>
      <c r="J22" s="214"/>
      <c r="K22" s="213"/>
      <c r="L22" s="214"/>
      <c r="M22" s="213"/>
      <c r="N22" s="214"/>
      <c r="O22" s="213"/>
      <c r="P22" s="214"/>
      <c r="Q22" s="213"/>
      <c r="R22" s="214"/>
      <c r="S22" s="213"/>
      <c r="T22" s="214"/>
      <c r="U22" s="213"/>
      <c r="V22" s="214"/>
      <c r="W22" s="213"/>
      <c r="X22" s="214"/>
      <c r="Y22" s="213"/>
      <c r="Z22" s="214"/>
      <c r="AA22" s="213"/>
      <c r="AB22" s="214"/>
      <c r="AC22" s="213"/>
      <c r="AD22" s="214"/>
      <c r="AE22" s="213"/>
      <c r="AF22" s="214"/>
      <c r="AG22" s="213"/>
      <c r="AH22" s="214"/>
      <c r="AI22" s="213"/>
      <c r="AJ22" s="214"/>
      <c r="AK22" s="213"/>
      <c r="AL22" s="214"/>
      <c r="AM22" s="213"/>
      <c r="AN22" s="214"/>
      <c r="AO22" s="143"/>
      <c r="AP22" s="214"/>
      <c r="AQ22" s="214"/>
      <c r="AR22" s="214"/>
      <c r="AS22" s="214"/>
      <c r="AT22" s="231"/>
      <c r="AU22" s="195"/>
    </row>
    <row r="23" spans="1:88" x14ac:dyDescent="0.2">
      <c r="A23" s="55" t="s">
        <v>39</v>
      </c>
      <c r="B23" s="218">
        <f t="shared" si="3"/>
        <v>0</v>
      </c>
      <c r="C23" s="218">
        <f t="shared" si="4"/>
        <v>0</v>
      </c>
      <c r="D23" s="206">
        <f t="shared" si="4"/>
        <v>0</v>
      </c>
      <c r="E23" s="12"/>
      <c r="F23" s="27"/>
      <c r="G23" s="12"/>
      <c r="H23" s="13"/>
      <c r="I23" s="12"/>
      <c r="J23" s="13"/>
      <c r="K23" s="12"/>
      <c r="L23" s="13"/>
      <c r="M23" s="12"/>
      <c r="N23" s="13"/>
      <c r="O23" s="12"/>
      <c r="P23" s="13"/>
      <c r="Q23" s="12"/>
      <c r="R23" s="13"/>
      <c r="S23" s="12"/>
      <c r="T23" s="13"/>
      <c r="U23" s="12"/>
      <c r="V23" s="13"/>
      <c r="W23" s="12"/>
      <c r="X23" s="13"/>
      <c r="Y23" s="12"/>
      <c r="Z23" s="13"/>
      <c r="AA23" s="12"/>
      <c r="AB23" s="13"/>
      <c r="AC23" s="12"/>
      <c r="AD23" s="13"/>
      <c r="AE23" s="12"/>
      <c r="AF23" s="13"/>
      <c r="AG23" s="12"/>
      <c r="AH23" s="13"/>
      <c r="AI23" s="12"/>
      <c r="AJ23" s="13"/>
      <c r="AK23" s="12"/>
      <c r="AL23" s="13"/>
      <c r="AM23" s="12"/>
      <c r="AN23" s="13"/>
      <c r="AO23" s="136"/>
      <c r="AP23" s="13"/>
      <c r="AQ23" s="13"/>
      <c r="AR23" s="13"/>
      <c r="AS23" s="13"/>
      <c r="AT23" s="22"/>
      <c r="AU23" s="195"/>
    </row>
    <row r="24" spans="1:88" x14ac:dyDescent="0.2">
      <c r="A24" s="59" t="s">
        <v>40</v>
      </c>
      <c r="B24" s="212">
        <f t="shared" si="3"/>
        <v>0</v>
      </c>
      <c r="C24" s="212">
        <f t="shared" si="4"/>
        <v>0</v>
      </c>
      <c r="D24" s="216">
        <f t="shared" si="4"/>
        <v>0</v>
      </c>
      <c r="E24" s="217"/>
      <c r="F24" s="150"/>
      <c r="G24" s="217"/>
      <c r="H24" s="215"/>
      <c r="I24" s="217"/>
      <c r="J24" s="215"/>
      <c r="K24" s="217"/>
      <c r="L24" s="215"/>
      <c r="M24" s="217"/>
      <c r="N24" s="215"/>
      <c r="O24" s="217"/>
      <c r="P24" s="215"/>
      <c r="Q24" s="217"/>
      <c r="R24" s="215"/>
      <c r="S24" s="217"/>
      <c r="T24" s="215"/>
      <c r="U24" s="217"/>
      <c r="V24" s="215"/>
      <c r="W24" s="217"/>
      <c r="X24" s="215"/>
      <c r="Y24" s="217"/>
      <c r="Z24" s="215"/>
      <c r="AA24" s="217"/>
      <c r="AB24" s="215"/>
      <c r="AC24" s="217"/>
      <c r="AD24" s="215"/>
      <c r="AE24" s="217"/>
      <c r="AF24" s="215"/>
      <c r="AG24" s="217"/>
      <c r="AH24" s="215"/>
      <c r="AI24" s="217"/>
      <c r="AJ24" s="215"/>
      <c r="AK24" s="217"/>
      <c r="AL24" s="215"/>
      <c r="AM24" s="217"/>
      <c r="AN24" s="215"/>
      <c r="AO24" s="147"/>
      <c r="AP24" s="215"/>
      <c r="AQ24" s="215"/>
      <c r="AR24" s="215"/>
      <c r="AS24" s="215"/>
      <c r="AT24" s="146"/>
      <c r="AU24" s="195"/>
    </row>
    <row r="25" spans="1:88" x14ac:dyDescent="0.2">
      <c r="A25" s="232" t="s">
        <v>99</v>
      </c>
      <c r="B25" s="209">
        <f t="shared" si="3"/>
        <v>0</v>
      </c>
      <c r="C25" s="209">
        <f t="shared" si="4"/>
        <v>0</v>
      </c>
      <c r="D25" s="206">
        <f t="shared" si="4"/>
        <v>0</v>
      </c>
      <c r="E25" s="12"/>
      <c r="F25" s="27"/>
      <c r="G25" s="12"/>
      <c r="H25" s="13"/>
      <c r="I25" s="12"/>
      <c r="J25" s="13"/>
      <c r="K25" s="12"/>
      <c r="L25" s="13"/>
      <c r="M25" s="12"/>
      <c r="N25" s="13"/>
      <c r="O25" s="12"/>
      <c r="P25" s="13"/>
      <c r="Q25" s="12"/>
      <c r="R25" s="13"/>
      <c r="S25" s="12"/>
      <c r="T25" s="13"/>
      <c r="U25" s="12"/>
      <c r="V25" s="13"/>
      <c r="W25" s="12"/>
      <c r="X25" s="13"/>
      <c r="Y25" s="12"/>
      <c r="Z25" s="13"/>
      <c r="AA25" s="12"/>
      <c r="AB25" s="13"/>
      <c r="AC25" s="12"/>
      <c r="AD25" s="13"/>
      <c r="AE25" s="12"/>
      <c r="AF25" s="13"/>
      <c r="AG25" s="12"/>
      <c r="AH25" s="13"/>
      <c r="AI25" s="12"/>
      <c r="AJ25" s="13"/>
      <c r="AK25" s="12"/>
      <c r="AL25" s="13"/>
      <c r="AM25" s="12"/>
      <c r="AN25" s="13"/>
      <c r="AO25" s="136"/>
      <c r="AP25" s="13"/>
      <c r="AQ25" s="13"/>
      <c r="AR25" s="13"/>
      <c r="AS25" s="13"/>
      <c r="AT25" s="22"/>
      <c r="AU25" s="195"/>
    </row>
    <row r="26" spans="1:88" x14ac:dyDescent="0.2">
      <c r="A26" s="233" t="s">
        <v>13</v>
      </c>
      <c r="B26" s="209">
        <f t="shared" si="3"/>
        <v>0</v>
      </c>
      <c r="C26" s="209">
        <f t="shared" si="4"/>
        <v>0</v>
      </c>
      <c r="D26" s="206">
        <f t="shared" si="4"/>
        <v>0</v>
      </c>
      <c r="E26" s="12"/>
      <c r="F26" s="27"/>
      <c r="G26" s="12"/>
      <c r="H26" s="13"/>
      <c r="I26" s="12"/>
      <c r="J26" s="13"/>
      <c r="K26" s="12"/>
      <c r="L26" s="13"/>
      <c r="M26" s="12"/>
      <c r="N26" s="13"/>
      <c r="O26" s="12"/>
      <c r="P26" s="13"/>
      <c r="Q26" s="12"/>
      <c r="R26" s="13"/>
      <c r="S26" s="12"/>
      <c r="T26" s="13"/>
      <c r="U26" s="12"/>
      <c r="V26" s="13"/>
      <c r="W26" s="12"/>
      <c r="X26" s="13"/>
      <c r="Y26" s="12"/>
      <c r="Z26" s="13"/>
      <c r="AA26" s="12"/>
      <c r="AB26" s="13"/>
      <c r="AC26" s="12"/>
      <c r="AD26" s="13"/>
      <c r="AE26" s="12"/>
      <c r="AF26" s="13"/>
      <c r="AG26" s="12"/>
      <c r="AH26" s="13"/>
      <c r="AI26" s="12"/>
      <c r="AJ26" s="13"/>
      <c r="AK26" s="12"/>
      <c r="AL26" s="13"/>
      <c r="AM26" s="12"/>
      <c r="AN26" s="13"/>
      <c r="AO26" s="136"/>
      <c r="AP26" s="13"/>
      <c r="AQ26" s="13"/>
      <c r="AR26" s="13"/>
      <c r="AS26" s="13"/>
      <c r="AT26" s="22"/>
      <c r="AU26" s="195"/>
    </row>
    <row r="27" spans="1:88" x14ac:dyDescent="0.2">
      <c r="A27" s="234" t="s">
        <v>100</v>
      </c>
      <c r="B27" s="218">
        <f t="shared" si="3"/>
        <v>0</v>
      </c>
      <c r="C27" s="218">
        <f t="shared" si="4"/>
        <v>0</v>
      </c>
      <c r="D27" s="235">
        <f t="shared" si="4"/>
        <v>0</v>
      </c>
      <c r="E27" s="32"/>
      <c r="F27" s="236"/>
      <c r="G27" s="32"/>
      <c r="H27" s="33"/>
      <c r="I27" s="32"/>
      <c r="J27" s="33"/>
      <c r="K27" s="32"/>
      <c r="L27" s="33"/>
      <c r="M27" s="32"/>
      <c r="N27" s="33"/>
      <c r="O27" s="32"/>
      <c r="P27" s="33"/>
      <c r="Q27" s="32"/>
      <c r="R27" s="33"/>
      <c r="S27" s="32"/>
      <c r="T27" s="33"/>
      <c r="U27" s="32"/>
      <c r="V27" s="33"/>
      <c r="W27" s="32"/>
      <c r="X27" s="33"/>
      <c r="Y27" s="32"/>
      <c r="Z27" s="33"/>
      <c r="AA27" s="32"/>
      <c r="AB27" s="33"/>
      <c r="AC27" s="32"/>
      <c r="AD27" s="33"/>
      <c r="AE27" s="32"/>
      <c r="AF27" s="33"/>
      <c r="AG27" s="32"/>
      <c r="AH27" s="33"/>
      <c r="AI27" s="32"/>
      <c r="AJ27" s="33"/>
      <c r="AK27" s="32"/>
      <c r="AL27" s="33"/>
      <c r="AM27" s="32"/>
      <c r="AN27" s="33"/>
      <c r="AO27" s="225"/>
      <c r="AP27" s="33"/>
      <c r="AQ27" s="33"/>
      <c r="AR27" s="33"/>
      <c r="AS27" s="33"/>
      <c r="AT27" s="33"/>
      <c r="AU27" s="195"/>
    </row>
    <row r="28" spans="1:88" x14ac:dyDescent="0.2">
      <c r="A28" s="61" t="s">
        <v>101</v>
      </c>
      <c r="B28" s="61"/>
      <c r="C28" s="49"/>
      <c r="D28" s="61"/>
      <c r="E28" s="61"/>
      <c r="F28" s="49"/>
      <c r="G28" s="49"/>
      <c r="H28" s="49"/>
      <c r="I28" s="49"/>
    </row>
    <row r="29" spans="1:88" ht="31.5" x14ac:dyDescent="0.2">
      <c r="A29" s="186" t="s">
        <v>102</v>
      </c>
      <c r="B29" s="786" t="s">
        <v>41</v>
      </c>
      <c r="C29" s="787"/>
      <c r="D29" s="181" t="s">
        <v>1</v>
      </c>
      <c r="E29" s="63" t="s">
        <v>35</v>
      </c>
      <c r="F29" s="63" t="s">
        <v>42</v>
      </c>
      <c r="G29" s="63" t="s">
        <v>37</v>
      </c>
      <c r="H29" s="189" t="s">
        <v>13</v>
      </c>
      <c r="I29" s="190" t="s">
        <v>98</v>
      </c>
    </row>
    <row r="30" spans="1:88" x14ac:dyDescent="0.2">
      <c r="A30" s="864" t="s">
        <v>43</v>
      </c>
      <c r="B30" s="865"/>
      <c r="C30" s="866"/>
      <c r="D30" s="237">
        <f t="shared" ref="D30:D50" si="5">SUM(E30:H30)</f>
        <v>0</v>
      </c>
      <c r="E30" s="65"/>
      <c r="F30" s="66"/>
      <c r="G30" s="67"/>
      <c r="H30" s="68"/>
      <c r="I30" s="238"/>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88" ht="14.25" customHeight="1" x14ac:dyDescent="0.2">
      <c r="A31" s="772" t="s">
        <v>104</v>
      </c>
      <c r="B31" s="834" t="s">
        <v>105</v>
      </c>
      <c r="C31" s="835"/>
      <c r="D31" s="240">
        <f t="shared" si="5"/>
        <v>0</v>
      </c>
      <c r="E31" s="69"/>
      <c r="F31" s="70"/>
      <c r="G31" s="71"/>
      <c r="H31" s="72"/>
      <c r="I31" s="72"/>
      <c r="J31" s="239"/>
      <c r="CA31" s="195" t="str">
        <f>IF(D30&lt;&gt;B13,"EL NÚMERO DE INGRESOS NO PUEDE SER DISTINTO AL TOTAL DE INGRESOS DE LA SECCION A.1","")</f>
        <v/>
      </c>
      <c r="CG31" s="195" t="str">
        <f>IF(D30&lt;&gt;B13,1,"")</f>
        <v/>
      </c>
    </row>
    <row r="32" spans="1:88" ht="14.25" customHeight="1" x14ac:dyDescent="0.2">
      <c r="A32" s="773"/>
      <c r="B32" s="836" t="s">
        <v>106</v>
      </c>
      <c r="C32" s="837"/>
      <c r="D32" s="241">
        <f t="shared" si="5"/>
        <v>0</v>
      </c>
      <c r="E32" s="69"/>
      <c r="F32" s="70"/>
      <c r="G32" s="71"/>
      <c r="H32" s="72"/>
      <c r="I32" s="72"/>
      <c r="J32" s="239"/>
    </row>
    <row r="33" spans="1:87" ht="14.25" customHeight="1" x14ac:dyDescent="0.2">
      <c r="A33" s="773"/>
      <c r="B33" s="860" t="s">
        <v>44</v>
      </c>
      <c r="C33" s="861"/>
      <c r="D33" s="241">
        <f t="shared" si="5"/>
        <v>0</v>
      </c>
      <c r="E33" s="69"/>
      <c r="F33" s="70"/>
      <c r="G33" s="71"/>
      <c r="H33" s="72"/>
      <c r="I33" s="72"/>
      <c r="J33" s="239"/>
    </row>
    <row r="34" spans="1:87" ht="14.25" customHeight="1" x14ac:dyDescent="0.2">
      <c r="A34" s="773"/>
      <c r="B34" s="836" t="s">
        <v>107</v>
      </c>
      <c r="C34" s="837"/>
      <c r="D34" s="241">
        <f t="shared" si="5"/>
        <v>0</v>
      </c>
      <c r="E34" s="69"/>
      <c r="F34" s="70"/>
      <c r="G34" s="71"/>
      <c r="H34" s="72"/>
      <c r="I34" s="72"/>
      <c r="J34" s="239"/>
    </row>
    <row r="35" spans="1:87" ht="14.25" customHeight="1" x14ac:dyDescent="0.2">
      <c r="A35" s="773"/>
      <c r="B35" s="836" t="s">
        <v>108</v>
      </c>
      <c r="C35" s="837"/>
      <c r="D35" s="241">
        <f t="shared" si="5"/>
        <v>0</v>
      </c>
      <c r="E35" s="69"/>
      <c r="F35" s="70"/>
      <c r="G35" s="71"/>
      <c r="H35" s="72"/>
      <c r="I35" s="72"/>
      <c r="J35" s="239"/>
    </row>
    <row r="36" spans="1:87" ht="14.25" customHeight="1" x14ac:dyDescent="0.2">
      <c r="A36" s="773"/>
      <c r="B36" s="836" t="s">
        <v>109</v>
      </c>
      <c r="C36" s="837"/>
      <c r="D36" s="241">
        <f t="shared" si="5"/>
        <v>0</v>
      </c>
      <c r="E36" s="69"/>
      <c r="F36" s="70"/>
      <c r="G36" s="71"/>
      <c r="H36" s="72"/>
      <c r="I36" s="72"/>
      <c r="J36" s="239"/>
    </row>
    <row r="37" spans="1:87" ht="14.25" customHeight="1" x14ac:dyDescent="0.2">
      <c r="A37" s="773"/>
      <c r="B37" s="836" t="s">
        <v>45</v>
      </c>
      <c r="C37" s="837"/>
      <c r="D37" s="241">
        <f t="shared" si="5"/>
        <v>0</v>
      </c>
      <c r="E37" s="69"/>
      <c r="F37" s="70"/>
      <c r="G37" s="71"/>
      <c r="H37" s="72"/>
      <c r="I37" s="72"/>
      <c r="J37" s="239"/>
    </row>
    <row r="38" spans="1:87" ht="14.25" customHeight="1" x14ac:dyDescent="0.2">
      <c r="A38" s="773"/>
      <c r="B38" s="836" t="s">
        <v>46</v>
      </c>
      <c r="C38" s="837"/>
      <c r="D38" s="241">
        <f t="shared" si="5"/>
        <v>0</v>
      </c>
      <c r="E38" s="69"/>
      <c r="F38" s="70"/>
      <c r="G38" s="71"/>
      <c r="H38" s="72"/>
      <c r="I38" s="72"/>
      <c r="J38" s="239"/>
    </row>
    <row r="39" spans="1:87" ht="25.5" customHeight="1" x14ac:dyDescent="0.2">
      <c r="A39" s="773"/>
      <c r="B39" s="836" t="s">
        <v>110</v>
      </c>
      <c r="C39" s="837"/>
      <c r="D39" s="241">
        <f t="shared" si="5"/>
        <v>0</v>
      </c>
      <c r="E39" s="69"/>
      <c r="F39" s="70"/>
      <c r="G39" s="71"/>
      <c r="H39" s="72"/>
      <c r="I39" s="72"/>
      <c r="J39" s="239"/>
    </row>
    <row r="40" spans="1:87" ht="27.75" customHeight="1" x14ac:dyDescent="0.2">
      <c r="A40" s="773"/>
      <c r="B40" s="836" t="s">
        <v>111</v>
      </c>
      <c r="C40" s="837"/>
      <c r="D40" s="241">
        <f t="shared" si="5"/>
        <v>0</v>
      </c>
      <c r="E40" s="69"/>
      <c r="F40" s="70"/>
      <c r="G40" s="71"/>
      <c r="H40" s="72"/>
      <c r="I40" s="72"/>
      <c r="J40" s="239"/>
    </row>
    <row r="41" spans="1:87" ht="26.25" customHeight="1" x14ac:dyDescent="0.2">
      <c r="A41" s="773"/>
      <c r="B41" s="836" t="s">
        <v>112</v>
      </c>
      <c r="C41" s="837"/>
      <c r="D41" s="241">
        <f t="shared" si="5"/>
        <v>0</v>
      </c>
      <c r="E41" s="69"/>
      <c r="F41" s="70"/>
      <c r="G41" s="71"/>
      <c r="H41" s="72"/>
      <c r="I41" s="72"/>
      <c r="J41" s="239"/>
    </row>
    <row r="42" spans="1:87" x14ac:dyDescent="0.2">
      <c r="A42" s="773"/>
      <c r="B42" s="836" t="s">
        <v>113</v>
      </c>
      <c r="C42" s="837"/>
      <c r="D42" s="241">
        <f t="shared" si="5"/>
        <v>0</v>
      </c>
      <c r="E42" s="69"/>
      <c r="F42" s="70"/>
      <c r="G42" s="71"/>
      <c r="H42" s="72"/>
      <c r="I42" s="72"/>
      <c r="J42" s="239"/>
      <c r="CG42" s="195">
        <v>0</v>
      </c>
      <c r="CH42" s="195">
        <v>0</v>
      </c>
      <c r="CI42" s="195">
        <v>0</v>
      </c>
    </row>
    <row r="43" spans="1:87" x14ac:dyDescent="0.2">
      <c r="A43" s="819"/>
      <c r="B43" s="838" t="s">
        <v>13</v>
      </c>
      <c r="C43" s="839"/>
      <c r="D43" s="241">
        <f t="shared" si="5"/>
        <v>0</v>
      </c>
      <c r="E43" s="242"/>
      <c r="F43" s="243"/>
      <c r="G43" s="244"/>
      <c r="H43" s="245"/>
      <c r="I43" s="245"/>
      <c r="J43" s="239"/>
    </row>
    <row r="44" spans="1:87" x14ac:dyDescent="0.2">
      <c r="A44" s="772" t="s">
        <v>114</v>
      </c>
      <c r="B44" s="834" t="s">
        <v>115</v>
      </c>
      <c r="C44" s="835"/>
      <c r="D44" s="240">
        <f t="shared" si="5"/>
        <v>0</v>
      </c>
      <c r="E44" s="77"/>
      <c r="F44" s="78"/>
      <c r="G44" s="79"/>
      <c r="H44" s="80"/>
      <c r="I44" s="80"/>
      <c r="J44" s="239"/>
    </row>
    <row r="45" spans="1:87" x14ac:dyDescent="0.2">
      <c r="A45" s="773"/>
      <c r="B45" s="836" t="s">
        <v>47</v>
      </c>
      <c r="C45" s="837"/>
      <c r="D45" s="241">
        <f t="shared" si="5"/>
        <v>0</v>
      </c>
      <c r="E45" s="69"/>
      <c r="F45" s="70"/>
      <c r="G45" s="71"/>
      <c r="H45" s="72"/>
      <c r="I45" s="72"/>
      <c r="J45" s="239"/>
    </row>
    <row r="46" spans="1:87" x14ac:dyDescent="0.2">
      <c r="A46" s="773"/>
      <c r="B46" s="862" t="s">
        <v>13</v>
      </c>
      <c r="C46" s="863"/>
      <c r="D46" s="246">
        <f t="shared" si="5"/>
        <v>0</v>
      </c>
      <c r="E46" s="69"/>
      <c r="F46" s="70"/>
      <c r="G46" s="71"/>
      <c r="H46" s="72"/>
      <c r="I46" s="72"/>
      <c r="J46" s="239"/>
    </row>
    <row r="47" spans="1:87" x14ac:dyDescent="0.2">
      <c r="A47" s="772" t="s">
        <v>116</v>
      </c>
      <c r="B47" s="834" t="s">
        <v>115</v>
      </c>
      <c r="C47" s="835"/>
      <c r="D47" s="240">
        <f t="shared" si="5"/>
        <v>0</v>
      </c>
      <c r="E47" s="77"/>
      <c r="F47" s="78"/>
      <c r="G47" s="79"/>
      <c r="H47" s="80"/>
      <c r="I47" s="80"/>
      <c r="J47" s="239"/>
    </row>
    <row r="48" spans="1:87" x14ac:dyDescent="0.2">
      <c r="A48" s="773"/>
      <c r="B48" s="836" t="s">
        <v>47</v>
      </c>
      <c r="C48" s="837"/>
      <c r="D48" s="241">
        <f t="shared" si="5"/>
        <v>0</v>
      </c>
      <c r="E48" s="69"/>
      <c r="F48" s="70"/>
      <c r="G48" s="71"/>
      <c r="H48" s="72"/>
      <c r="I48" s="72"/>
      <c r="J48" s="239"/>
    </row>
    <row r="49" spans="1:48" x14ac:dyDescent="0.2">
      <c r="A49" s="819"/>
      <c r="B49" s="838" t="s">
        <v>13</v>
      </c>
      <c r="C49" s="839"/>
      <c r="D49" s="246">
        <f t="shared" si="5"/>
        <v>0</v>
      </c>
      <c r="E49" s="73"/>
      <c r="F49" s="74"/>
      <c r="G49" s="75"/>
      <c r="H49" s="76"/>
      <c r="I49" s="76"/>
      <c r="J49" s="239"/>
    </row>
    <row r="50" spans="1:48" x14ac:dyDescent="0.2">
      <c r="A50" s="182" t="s">
        <v>117</v>
      </c>
      <c r="B50" s="840" t="s">
        <v>48</v>
      </c>
      <c r="C50" s="841"/>
      <c r="D50" s="247">
        <f t="shared" si="5"/>
        <v>0</v>
      </c>
      <c r="E50" s="81"/>
      <c r="F50" s="82"/>
      <c r="G50" s="83"/>
      <c r="H50" s="84"/>
      <c r="I50" s="84"/>
      <c r="J50" s="239"/>
    </row>
    <row r="51" spans="1:48" x14ac:dyDescent="0.2">
      <c r="A51" s="248" t="s">
        <v>118</v>
      </c>
      <c r="B51" s="85"/>
      <c r="C51" s="85"/>
      <c r="D51" s="85"/>
      <c r="E51" s="85"/>
      <c r="F51" s="85"/>
      <c r="G51" s="85"/>
      <c r="H51" s="49"/>
      <c r="I51" s="49"/>
    </row>
    <row r="52" spans="1:48" x14ac:dyDescent="0.2">
      <c r="A52" s="772" t="s">
        <v>49</v>
      </c>
      <c r="B52" s="775" t="s">
        <v>50</v>
      </c>
      <c r="C52" s="776"/>
      <c r="D52" s="776"/>
      <c r="E52" s="780" t="s">
        <v>14</v>
      </c>
      <c r="F52" s="781"/>
      <c r="G52" s="781"/>
      <c r="H52" s="781"/>
      <c r="I52" s="781"/>
      <c r="J52" s="781"/>
      <c r="K52" s="781"/>
      <c r="L52" s="781"/>
      <c r="M52" s="781"/>
      <c r="N52" s="781"/>
      <c r="O52" s="781"/>
      <c r="P52" s="781"/>
      <c r="Q52" s="781"/>
      <c r="R52" s="781"/>
      <c r="S52" s="781"/>
      <c r="T52" s="781"/>
      <c r="U52" s="781"/>
      <c r="V52" s="781"/>
      <c r="W52" s="781"/>
      <c r="X52" s="781"/>
      <c r="Y52" s="781"/>
      <c r="Z52" s="781"/>
      <c r="AA52" s="781"/>
      <c r="AB52" s="781"/>
      <c r="AC52" s="781"/>
      <c r="AD52" s="781"/>
      <c r="AE52" s="781"/>
      <c r="AF52" s="781"/>
      <c r="AG52" s="781"/>
      <c r="AH52" s="781"/>
      <c r="AI52" s="781"/>
      <c r="AJ52" s="781"/>
      <c r="AK52" s="781"/>
      <c r="AL52" s="781"/>
      <c r="AM52" s="781"/>
      <c r="AN52" s="781"/>
      <c r="AO52" s="781"/>
      <c r="AP52" s="782"/>
      <c r="AQ52" s="821" t="s">
        <v>119</v>
      </c>
      <c r="AR52" s="830" t="s">
        <v>33</v>
      </c>
      <c r="AS52" s="831"/>
      <c r="AT52" s="802"/>
      <c r="AU52" s="783" t="s">
        <v>13</v>
      </c>
    </row>
    <row r="53" spans="1:48" x14ac:dyDescent="0.2">
      <c r="A53" s="773"/>
      <c r="B53" s="778"/>
      <c r="C53" s="779"/>
      <c r="D53" s="779"/>
      <c r="E53" s="786" t="s">
        <v>19</v>
      </c>
      <c r="F53" s="787"/>
      <c r="G53" s="786" t="s">
        <v>20</v>
      </c>
      <c r="H53" s="787"/>
      <c r="I53" s="788" t="s">
        <v>21</v>
      </c>
      <c r="J53" s="789"/>
      <c r="K53" s="788" t="s">
        <v>22</v>
      </c>
      <c r="L53" s="789"/>
      <c r="M53" s="788" t="s">
        <v>23</v>
      </c>
      <c r="N53" s="789"/>
      <c r="O53" s="786" t="s">
        <v>24</v>
      </c>
      <c r="P53" s="787"/>
      <c r="Q53" s="786" t="s">
        <v>25</v>
      </c>
      <c r="R53" s="787"/>
      <c r="S53" s="786" t="s">
        <v>26</v>
      </c>
      <c r="T53" s="787"/>
      <c r="U53" s="786" t="s">
        <v>27</v>
      </c>
      <c r="V53" s="787"/>
      <c r="W53" s="786" t="s">
        <v>2</v>
      </c>
      <c r="X53" s="787"/>
      <c r="Y53" s="786" t="s">
        <v>3</v>
      </c>
      <c r="Z53" s="787"/>
      <c r="AA53" s="786" t="s">
        <v>28</v>
      </c>
      <c r="AB53" s="825"/>
      <c r="AC53" s="786" t="s">
        <v>4</v>
      </c>
      <c r="AD53" s="787"/>
      <c r="AE53" s="786" t="s">
        <v>5</v>
      </c>
      <c r="AF53" s="787"/>
      <c r="AG53" s="786" t="s">
        <v>6</v>
      </c>
      <c r="AH53" s="787"/>
      <c r="AI53" s="786" t="s">
        <v>7</v>
      </c>
      <c r="AJ53" s="787"/>
      <c r="AK53" s="786" t="s">
        <v>8</v>
      </c>
      <c r="AL53" s="787"/>
      <c r="AM53" s="786" t="s">
        <v>9</v>
      </c>
      <c r="AN53" s="787"/>
      <c r="AO53" s="796" t="s">
        <v>10</v>
      </c>
      <c r="AP53" s="791"/>
      <c r="AQ53" s="822"/>
      <c r="AR53" s="826" t="s">
        <v>35</v>
      </c>
      <c r="AS53" s="828" t="s">
        <v>36</v>
      </c>
      <c r="AT53" s="828" t="s">
        <v>37</v>
      </c>
      <c r="AU53" s="784"/>
    </row>
    <row r="54" spans="1:48" x14ac:dyDescent="0.2">
      <c r="A54" s="842"/>
      <c r="B54" s="186" t="s">
        <v>94</v>
      </c>
      <c r="C54" s="186" t="s">
        <v>11</v>
      </c>
      <c r="D54" s="249" t="s">
        <v>12</v>
      </c>
      <c r="E54" s="40" t="s">
        <v>11</v>
      </c>
      <c r="F54" s="250" t="s">
        <v>12</v>
      </c>
      <c r="G54" s="40" t="s">
        <v>11</v>
      </c>
      <c r="H54" s="250" t="s">
        <v>12</v>
      </c>
      <c r="I54" s="40" t="s">
        <v>11</v>
      </c>
      <c r="J54" s="250" t="s">
        <v>12</v>
      </c>
      <c r="K54" s="40" t="s">
        <v>11</v>
      </c>
      <c r="L54" s="250" t="s">
        <v>12</v>
      </c>
      <c r="M54" s="39" t="s">
        <v>11</v>
      </c>
      <c r="N54" s="41" t="s">
        <v>12</v>
      </c>
      <c r="O54" s="40" t="s">
        <v>11</v>
      </c>
      <c r="P54" s="250" t="s">
        <v>12</v>
      </c>
      <c r="Q54" s="39" t="s">
        <v>11</v>
      </c>
      <c r="R54" s="41" t="s">
        <v>12</v>
      </c>
      <c r="S54" s="39" t="s">
        <v>11</v>
      </c>
      <c r="T54" s="41" t="s">
        <v>12</v>
      </c>
      <c r="U54" s="40" t="s">
        <v>11</v>
      </c>
      <c r="V54" s="41" t="s">
        <v>12</v>
      </c>
      <c r="W54" s="40" t="s">
        <v>11</v>
      </c>
      <c r="X54" s="250" t="s">
        <v>12</v>
      </c>
      <c r="Y54" s="39" t="s">
        <v>11</v>
      </c>
      <c r="Z54" s="41" t="s">
        <v>12</v>
      </c>
      <c r="AA54" s="40" t="s">
        <v>11</v>
      </c>
      <c r="AB54" s="251" t="s">
        <v>12</v>
      </c>
      <c r="AC54" s="40" t="s">
        <v>11</v>
      </c>
      <c r="AD54" s="250" t="s">
        <v>12</v>
      </c>
      <c r="AE54" s="40" t="s">
        <v>11</v>
      </c>
      <c r="AF54" s="250" t="s">
        <v>12</v>
      </c>
      <c r="AG54" s="40" t="s">
        <v>11</v>
      </c>
      <c r="AH54" s="250" t="s">
        <v>12</v>
      </c>
      <c r="AI54" s="39" t="s">
        <v>11</v>
      </c>
      <c r="AJ54" s="41" t="s">
        <v>12</v>
      </c>
      <c r="AK54" s="40" t="s">
        <v>11</v>
      </c>
      <c r="AL54" s="250" t="s">
        <v>12</v>
      </c>
      <c r="AM54" s="39" t="s">
        <v>11</v>
      </c>
      <c r="AN54" s="41" t="s">
        <v>12</v>
      </c>
      <c r="AO54" s="86" t="s">
        <v>11</v>
      </c>
      <c r="AP54" s="41" t="s">
        <v>12</v>
      </c>
      <c r="AQ54" s="823"/>
      <c r="AR54" s="827"/>
      <c r="AS54" s="829"/>
      <c r="AT54" s="829"/>
      <c r="AU54" s="785"/>
    </row>
    <row r="55" spans="1:48" x14ac:dyDescent="0.2">
      <c r="A55" s="87" t="s">
        <v>51</v>
      </c>
      <c r="B55" s="252">
        <f>SUM(C55+D55)</f>
        <v>0</v>
      </c>
      <c r="C55" s="252">
        <f t="shared" ref="C55:D59" si="6">SUM(E55+G55+I55+K55+M55+O55+Q55+S55+U55+W55+Y55+AA55+AC55+AE55+AG55+AI55+AK55+AM55+AO55)</f>
        <v>0</v>
      </c>
      <c r="D55" s="253">
        <f t="shared" si="6"/>
        <v>0</v>
      </c>
      <c r="E55" s="8"/>
      <c r="F55" s="203"/>
      <c r="G55" s="8"/>
      <c r="H55" s="9"/>
      <c r="I55" s="8"/>
      <c r="J55" s="9"/>
      <c r="K55" s="8"/>
      <c r="L55" s="9"/>
      <c r="M55" s="8"/>
      <c r="N55" s="9"/>
      <c r="O55" s="8"/>
      <c r="P55" s="9"/>
      <c r="Q55" s="8"/>
      <c r="R55" s="9"/>
      <c r="S55" s="8"/>
      <c r="T55" s="9"/>
      <c r="U55" s="8"/>
      <c r="V55" s="9"/>
      <c r="W55" s="8"/>
      <c r="X55" s="9"/>
      <c r="Y55" s="204"/>
      <c r="Z55" s="9"/>
      <c r="AA55" s="204"/>
      <c r="AB55" s="7"/>
      <c r="AC55" s="204"/>
      <c r="AD55" s="9"/>
      <c r="AE55" s="204"/>
      <c r="AF55" s="9"/>
      <c r="AG55" s="204"/>
      <c r="AH55" s="9"/>
      <c r="AI55" s="204"/>
      <c r="AJ55" s="9"/>
      <c r="AK55" s="204"/>
      <c r="AL55" s="9"/>
      <c r="AM55" s="204"/>
      <c r="AN55" s="9"/>
      <c r="AO55" s="254"/>
      <c r="AP55" s="7"/>
      <c r="AQ55" s="255"/>
      <c r="AR55" s="88"/>
      <c r="AS55" s="88"/>
      <c r="AT55" s="88"/>
      <c r="AU55" s="88"/>
      <c r="AV55" s="239" t="s">
        <v>120</v>
      </c>
    </row>
    <row r="56" spans="1:48" x14ac:dyDescent="0.2">
      <c r="A56" s="87" t="s">
        <v>52</v>
      </c>
      <c r="B56" s="256">
        <f>SUM(C56+D56)</f>
        <v>0</v>
      </c>
      <c r="C56" s="256">
        <f t="shared" si="6"/>
        <v>0</v>
      </c>
      <c r="D56" s="257">
        <f t="shared" si="6"/>
        <v>0</v>
      </c>
      <c r="E56" s="12"/>
      <c r="F56" s="27"/>
      <c r="G56" s="12"/>
      <c r="H56" s="13"/>
      <c r="I56" s="12"/>
      <c r="J56" s="13"/>
      <c r="K56" s="12"/>
      <c r="L56" s="13"/>
      <c r="M56" s="12"/>
      <c r="N56" s="13"/>
      <c r="O56" s="12"/>
      <c r="P56" s="13"/>
      <c r="Q56" s="12"/>
      <c r="R56" s="13"/>
      <c r="S56" s="12"/>
      <c r="T56" s="13"/>
      <c r="U56" s="12"/>
      <c r="V56" s="13"/>
      <c r="W56" s="12"/>
      <c r="X56" s="13"/>
      <c r="Y56" s="136"/>
      <c r="Z56" s="13"/>
      <c r="AA56" s="136"/>
      <c r="AB56" s="15"/>
      <c r="AC56" s="136"/>
      <c r="AD56" s="13"/>
      <c r="AE56" s="136"/>
      <c r="AF56" s="13"/>
      <c r="AG56" s="136"/>
      <c r="AH56" s="13"/>
      <c r="AI56" s="136"/>
      <c r="AJ56" s="13"/>
      <c r="AK56" s="136"/>
      <c r="AL56" s="13"/>
      <c r="AM56" s="136"/>
      <c r="AN56" s="13"/>
      <c r="AO56" s="258"/>
      <c r="AP56" s="15"/>
      <c r="AQ56" s="88"/>
      <c r="AR56" s="88"/>
      <c r="AS56" s="88"/>
      <c r="AT56" s="88"/>
      <c r="AU56" s="88"/>
      <c r="AV56" s="239" t="s">
        <v>120</v>
      </c>
    </row>
    <row r="57" spans="1:48" x14ac:dyDescent="0.2">
      <c r="A57" s="87" t="s">
        <v>53</v>
      </c>
      <c r="B57" s="256">
        <f>SUM(C57+D57)</f>
        <v>0</v>
      </c>
      <c r="C57" s="256">
        <f t="shared" si="6"/>
        <v>0</v>
      </c>
      <c r="D57" s="257">
        <f t="shared" si="6"/>
        <v>0</v>
      </c>
      <c r="E57" s="12"/>
      <c r="F57" s="27"/>
      <c r="G57" s="12"/>
      <c r="H57" s="13"/>
      <c r="I57" s="12"/>
      <c r="J57" s="13"/>
      <c r="K57" s="12"/>
      <c r="L57" s="13"/>
      <c r="M57" s="12"/>
      <c r="N57" s="13"/>
      <c r="O57" s="12"/>
      <c r="P57" s="13"/>
      <c r="Q57" s="12"/>
      <c r="R57" s="13"/>
      <c r="S57" s="12"/>
      <c r="T57" s="13"/>
      <c r="U57" s="12"/>
      <c r="V57" s="13"/>
      <c r="W57" s="12"/>
      <c r="X57" s="13"/>
      <c r="Y57" s="136"/>
      <c r="Z57" s="13"/>
      <c r="AA57" s="136"/>
      <c r="AB57" s="15"/>
      <c r="AC57" s="136"/>
      <c r="AD57" s="13"/>
      <c r="AE57" s="136"/>
      <c r="AF57" s="13"/>
      <c r="AG57" s="136"/>
      <c r="AH57" s="13"/>
      <c r="AI57" s="136"/>
      <c r="AJ57" s="13"/>
      <c r="AK57" s="136"/>
      <c r="AL57" s="13"/>
      <c r="AM57" s="136"/>
      <c r="AN57" s="13"/>
      <c r="AO57" s="258"/>
      <c r="AP57" s="15"/>
      <c r="AQ57" s="88"/>
      <c r="AR57" s="88"/>
      <c r="AS57" s="88"/>
      <c r="AT57" s="88"/>
      <c r="AU57" s="88"/>
      <c r="AV57" s="239" t="s">
        <v>120</v>
      </c>
    </row>
    <row r="58" spans="1:48" x14ac:dyDescent="0.2">
      <c r="A58" s="87" t="s">
        <v>54</v>
      </c>
      <c r="B58" s="256">
        <f>SUM(C58+D58)</f>
        <v>0</v>
      </c>
      <c r="C58" s="256">
        <f t="shared" si="6"/>
        <v>0</v>
      </c>
      <c r="D58" s="257">
        <f t="shared" si="6"/>
        <v>0</v>
      </c>
      <c r="E58" s="12"/>
      <c r="F58" s="27"/>
      <c r="G58" s="12"/>
      <c r="H58" s="13"/>
      <c r="I58" s="12"/>
      <c r="J58" s="13"/>
      <c r="K58" s="12"/>
      <c r="L58" s="13"/>
      <c r="M58" s="12"/>
      <c r="N58" s="13"/>
      <c r="O58" s="12"/>
      <c r="P58" s="13"/>
      <c r="Q58" s="12"/>
      <c r="R58" s="13"/>
      <c r="S58" s="12"/>
      <c r="T58" s="13"/>
      <c r="U58" s="12"/>
      <c r="V58" s="13"/>
      <c r="W58" s="12"/>
      <c r="X58" s="13"/>
      <c r="Y58" s="136"/>
      <c r="Z58" s="13"/>
      <c r="AA58" s="136"/>
      <c r="AB58" s="15"/>
      <c r="AC58" s="136"/>
      <c r="AD58" s="13"/>
      <c r="AE58" s="136"/>
      <c r="AF58" s="13"/>
      <c r="AG58" s="136"/>
      <c r="AH58" s="13"/>
      <c r="AI58" s="136"/>
      <c r="AJ58" s="13"/>
      <c r="AK58" s="136"/>
      <c r="AL58" s="13"/>
      <c r="AM58" s="136"/>
      <c r="AN58" s="13"/>
      <c r="AO58" s="258"/>
      <c r="AP58" s="15"/>
      <c r="AQ58" s="88"/>
      <c r="AR58" s="88"/>
      <c r="AS58" s="88"/>
      <c r="AT58" s="88"/>
      <c r="AU58" s="88"/>
      <c r="AV58" s="239" t="s">
        <v>120</v>
      </c>
    </row>
    <row r="59" spans="1:48" x14ac:dyDescent="0.2">
      <c r="A59" s="89" t="s">
        <v>55</v>
      </c>
      <c r="B59" s="259">
        <f>SUM(C59+D59)</f>
        <v>0</v>
      </c>
      <c r="C59" s="259">
        <f t="shared" si="6"/>
        <v>0</v>
      </c>
      <c r="D59" s="260">
        <f t="shared" si="6"/>
        <v>0</v>
      </c>
      <c r="E59" s="18"/>
      <c r="F59" s="28"/>
      <c r="G59" s="18"/>
      <c r="H59" s="19"/>
      <c r="I59" s="18"/>
      <c r="J59" s="19"/>
      <c r="K59" s="18"/>
      <c r="L59" s="19"/>
      <c r="M59" s="18"/>
      <c r="N59" s="19"/>
      <c r="O59" s="18"/>
      <c r="P59" s="19"/>
      <c r="Q59" s="18"/>
      <c r="R59" s="19"/>
      <c r="S59" s="18"/>
      <c r="T59" s="19"/>
      <c r="U59" s="18"/>
      <c r="V59" s="19"/>
      <c r="W59" s="18"/>
      <c r="X59" s="19"/>
      <c r="Y59" s="139"/>
      <c r="Z59" s="19"/>
      <c r="AA59" s="139"/>
      <c r="AB59" s="17"/>
      <c r="AC59" s="139"/>
      <c r="AD59" s="19"/>
      <c r="AE59" s="139"/>
      <c r="AF59" s="19"/>
      <c r="AG59" s="139"/>
      <c r="AH59" s="19"/>
      <c r="AI59" s="139"/>
      <c r="AJ59" s="19"/>
      <c r="AK59" s="139"/>
      <c r="AL59" s="19"/>
      <c r="AM59" s="139"/>
      <c r="AN59" s="19"/>
      <c r="AO59" s="261"/>
      <c r="AP59" s="17"/>
      <c r="AQ59" s="90"/>
      <c r="AR59" s="90"/>
      <c r="AS59" s="90"/>
      <c r="AT59" s="90"/>
      <c r="AU59" s="90"/>
      <c r="AV59" s="239" t="s">
        <v>120</v>
      </c>
    </row>
    <row r="60" spans="1:48" x14ac:dyDescent="0.2">
      <c r="A60" s="91" t="s">
        <v>1</v>
      </c>
      <c r="B60" s="262">
        <f t="shared" ref="B60:AU60" si="7">SUM(B55:B59)</f>
        <v>0</v>
      </c>
      <c r="C60" s="263">
        <f t="shared" si="7"/>
        <v>0</v>
      </c>
      <c r="D60" s="263">
        <f t="shared" si="7"/>
        <v>0</v>
      </c>
      <c r="E60" s="264">
        <f t="shared" si="7"/>
        <v>0</v>
      </c>
      <c r="F60" s="265">
        <f t="shared" si="7"/>
        <v>0</v>
      </c>
      <c r="G60" s="264">
        <f t="shared" si="7"/>
        <v>0</v>
      </c>
      <c r="H60" s="266">
        <f t="shared" si="7"/>
        <v>0</v>
      </c>
      <c r="I60" s="264">
        <f t="shared" si="7"/>
        <v>0</v>
      </c>
      <c r="J60" s="266">
        <f t="shared" si="7"/>
        <v>0</v>
      </c>
      <c r="K60" s="264">
        <f t="shared" si="7"/>
        <v>0</v>
      </c>
      <c r="L60" s="266">
        <f t="shared" si="7"/>
        <v>0</v>
      </c>
      <c r="M60" s="264">
        <f t="shared" si="7"/>
        <v>0</v>
      </c>
      <c r="N60" s="266">
        <f t="shared" si="7"/>
        <v>0</v>
      </c>
      <c r="O60" s="264">
        <f t="shared" si="7"/>
        <v>0</v>
      </c>
      <c r="P60" s="266">
        <f t="shared" si="7"/>
        <v>0</v>
      </c>
      <c r="Q60" s="264">
        <f t="shared" si="7"/>
        <v>0</v>
      </c>
      <c r="R60" s="266">
        <f t="shared" si="7"/>
        <v>0</v>
      </c>
      <c r="S60" s="264">
        <f t="shared" si="7"/>
        <v>0</v>
      </c>
      <c r="T60" s="266">
        <f t="shared" si="7"/>
        <v>0</v>
      </c>
      <c r="U60" s="264">
        <f t="shared" si="7"/>
        <v>0</v>
      </c>
      <c r="V60" s="266">
        <f t="shared" si="7"/>
        <v>0</v>
      </c>
      <c r="W60" s="264">
        <f t="shared" si="7"/>
        <v>0</v>
      </c>
      <c r="X60" s="266">
        <f t="shared" si="7"/>
        <v>0</v>
      </c>
      <c r="Y60" s="267">
        <f t="shared" si="7"/>
        <v>0</v>
      </c>
      <c r="Z60" s="266">
        <f t="shared" si="7"/>
        <v>0</v>
      </c>
      <c r="AA60" s="268">
        <f t="shared" si="7"/>
        <v>0</v>
      </c>
      <c r="AB60" s="269">
        <f t="shared" si="7"/>
        <v>0</v>
      </c>
      <c r="AC60" s="267">
        <f t="shared" si="7"/>
        <v>0</v>
      </c>
      <c r="AD60" s="266">
        <f t="shared" si="7"/>
        <v>0</v>
      </c>
      <c r="AE60" s="267">
        <f t="shared" si="7"/>
        <v>0</v>
      </c>
      <c r="AF60" s="266">
        <f t="shared" si="7"/>
        <v>0</v>
      </c>
      <c r="AG60" s="267">
        <f t="shared" si="7"/>
        <v>0</v>
      </c>
      <c r="AH60" s="266">
        <f t="shared" si="7"/>
        <v>0</v>
      </c>
      <c r="AI60" s="267">
        <f t="shared" si="7"/>
        <v>0</v>
      </c>
      <c r="AJ60" s="266">
        <f t="shared" si="7"/>
        <v>0</v>
      </c>
      <c r="AK60" s="267">
        <f t="shared" si="7"/>
        <v>0</v>
      </c>
      <c r="AL60" s="266">
        <f t="shared" si="7"/>
        <v>0</v>
      </c>
      <c r="AM60" s="267">
        <f t="shared" si="7"/>
        <v>0</v>
      </c>
      <c r="AN60" s="266">
        <f t="shared" si="7"/>
        <v>0</v>
      </c>
      <c r="AO60" s="268">
        <f t="shared" si="7"/>
        <v>0</v>
      </c>
      <c r="AP60" s="269">
        <f t="shared" si="7"/>
        <v>0</v>
      </c>
      <c r="AQ60" s="270">
        <f t="shared" si="7"/>
        <v>0</v>
      </c>
      <c r="AR60" s="270">
        <f t="shared" si="7"/>
        <v>0</v>
      </c>
      <c r="AS60" s="270">
        <f t="shared" si="7"/>
        <v>0</v>
      </c>
      <c r="AT60" s="270">
        <f t="shared" si="7"/>
        <v>0</v>
      </c>
      <c r="AU60" s="270">
        <f t="shared" si="7"/>
        <v>0</v>
      </c>
      <c r="AV60" s="239"/>
    </row>
    <row r="61" spans="1:48" x14ac:dyDescent="0.2">
      <c r="A61" s="97" t="s">
        <v>121</v>
      </c>
      <c r="B61" s="1"/>
      <c r="C61" s="85"/>
      <c r="D61" s="85"/>
      <c r="E61" s="85"/>
      <c r="F61" s="85"/>
      <c r="G61" s="85"/>
      <c r="H61" s="85"/>
      <c r="I61" s="85"/>
      <c r="J61" s="85"/>
      <c r="K61" s="85"/>
    </row>
    <row r="62" spans="1:48" x14ac:dyDescent="0.2">
      <c r="A62" s="186" t="s">
        <v>49</v>
      </c>
      <c r="B62" s="63" t="s">
        <v>50</v>
      </c>
      <c r="C62" s="52"/>
      <c r="D62" s="52"/>
      <c r="E62" s="52"/>
      <c r="F62" s="52"/>
      <c r="G62" s="52"/>
      <c r="H62" s="52"/>
      <c r="I62" s="52"/>
      <c r="J62" s="52"/>
      <c r="K62" s="52"/>
    </row>
    <row r="63" spans="1:48" x14ac:dyDescent="0.2">
      <c r="A63" s="98" t="s">
        <v>52</v>
      </c>
      <c r="B63" s="25"/>
      <c r="C63" s="271"/>
      <c r="D63" s="52"/>
      <c r="E63" s="52"/>
      <c r="F63" s="52"/>
      <c r="G63" s="52"/>
      <c r="H63" s="52"/>
      <c r="I63" s="52"/>
      <c r="J63" s="52"/>
      <c r="K63" s="52"/>
    </row>
    <row r="64" spans="1:48" x14ac:dyDescent="0.2">
      <c r="A64" s="87" t="s">
        <v>53</v>
      </c>
      <c r="B64" s="22"/>
      <c r="C64" s="271"/>
      <c r="D64" s="52"/>
      <c r="E64" s="52"/>
      <c r="F64" s="52"/>
      <c r="G64" s="52"/>
      <c r="H64" s="52"/>
      <c r="I64" s="52"/>
      <c r="J64" s="52"/>
      <c r="K64" s="52"/>
    </row>
    <row r="65" spans="1:11" x14ac:dyDescent="0.2">
      <c r="A65" s="87" t="s">
        <v>54</v>
      </c>
      <c r="B65" s="22"/>
      <c r="C65" s="271"/>
      <c r="D65" s="52"/>
      <c r="E65" s="52"/>
      <c r="F65" s="52"/>
      <c r="G65" s="52"/>
      <c r="H65" s="52"/>
      <c r="I65" s="52"/>
      <c r="J65" s="52"/>
      <c r="K65" s="52"/>
    </row>
    <row r="66" spans="1:11" x14ac:dyDescent="0.2">
      <c r="A66" s="89" t="s">
        <v>55</v>
      </c>
      <c r="B66" s="26"/>
      <c r="C66" s="271"/>
      <c r="D66" s="52"/>
      <c r="E66" s="52"/>
      <c r="F66" s="52"/>
      <c r="G66" s="52"/>
      <c r="H66" s="52"/>
      <c r="I66" s="52"/>
      <c r="J66" s="52"/>
      <c r="K66" s="52"/>
    </row>
    <row r="67" spans="1:11" x14ac:dyDescent="0.2">
      <c r="A67" s="91" t="s">
        <v>1</v>
      </c>
      <c r="B67" s="27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186" t="s">
        <v>49</v>
      </c>
      <c r="B69" s="63" t="s">
        <v>50</v>
      </c>
      <c r="C69" s="52"/>
      <c r="D69" s="52"/>
      <c r="E69" s="52"/>
      <c r="F69" s="52"/>
      <c r="G69" s="52"/>
      <c r="H69" s="52"/>
      <c r="I69" s="52"/>
      <c r="J69" s="52"/>
      <c r="K69" s="52"/>
    </row>
    <row r="70" spans="1:11" x14ac:dyDescent="0.2">
      <c r="A70" s="98" t="s">
        <v>52</v>
      </c>
      <c r="B70" s="25"/>
      <c r="C70" s="271"/>
      <c r="D70" s="52"/>
      <c r="E70" s="52"/>
      <c r="F70" s="52"/>
      <c r="G70" s="52"/>
      <c r="H70" s="52"/>
      <c r="I70" s="52"/>
      <c r="J70" s="52"/>
      <c r="K70" s="52"/>
    </row>
    <row r="71" spans="1:11" x14ac:dyDescent="0.2">
      <c r="A71" s="87" t="s">
        <v>53</v>
      </c>
      <c r="B71" s="22"/>
      <c r="C71" s="271"/>
      <c r="D71" s="52"/>
      <c r="E71" s="52"/>
      <c r="F71" s="52"/>
      <c r="G71" s="52"/>
      <c r="H71" s="52"/>
      <c r="I71" s="52"/>
      <c r="J71" s="52"/>
      <c r="K71" s="52"/>
    </row>
    <row r="72" spans="1:11" x14ac:dyDescent="0.2">
      <c r="A72" s="87" t="s">
        <v>54</v>
      </c>
      <c r="B72" s="22"/>
      <c r="C72" s="271"/>
      <c r="D72" s="52"/>
      <c r="E72" s="52"/>
      <c r="F72" s="52"/>
      <c r="G72" s="52"/>
      <c r="H72" s="52"/>
      <c r="I72" s="52"/>
      <c r="J72" s="52"/>
      <c r="K72" s="52"/>
    </row>
    <row r="73" spans="1:11" x14ac:dyDescent="0.2">
      <c r="A73" s="89" t="s">
        <v>55</v>
      </c>
      <c r="B73" s="26"/>
      <c r="C73" s="271"/>
      <c r="D73" s="52"/>
      <c r="E73" s="52"/>
      <c r="F73" s="52"/>
      <c r="G73" s="52"/>
      <c r="H73" s="52"/>
      <c r="I73" s="52"/>
      <c r="J73" s="52"/>
      <c r="K73" s="52"/>
    </row>
    <row r="74" spans="1:11" x14ac:dyDescent="0.2">
      <c r="A74" s="91" t="s">
        <v>1</v>
      </c>
      <c r="B74" s="272">
        <f>SUM(B70:B73)</f>
        <v>0</v>
      </c>
      <c r="C74" s="271"/>
      <c r="D74" s="52"/>
      <c r="E74" s="52"/>
      <c r="F74" s="52"/>
      <c r="G74" s="52"/>
      <c r="H74" s="52"/>
      <c r="I74" s="52"/>
      <c r="J74" s="52"/>
      <c r="K74" s="52"/>
    </row>
    <row r="75" spans="1:11" x14ac:dyDescent="0.2">
      <c r="A75" s="273" t="s">
        <v>123</v>
      </c>
      <c r="B75" s="100"/>
      <c r="C75" s="101"/>
      <c r="D75" s="49"/>
    </row>
    <row r="76" spans="1:11" ht="21" x14ac:dyDescent="0.2">
      <c r="A76" s="184" t="s">
        <v>56</v>
      </c>
      <c r="B76" s="102" t="s">
        <v>57</v>
      </c>
      <c r="C76" s="103" t="s">
        <v>58</v>
      </c>
      <c r="D76" s="103" t="s">
        <v>59</v>
      </c>
      <c r="E76" s="103" t="s">
        <v>13</v>
      </c>
    </row>
    <row r="77" spans="1:11" x14ac:dyDescent="0.2">
      <c r="A77" s="104" t="s">
        <v>124</v>
      </c>
      <c r="B77" s="25"/>
      <c r="C77" s="25"/>
      <c r="D77" s="25"/>
      <c r="E77" s="25"/>
      <c r="F77" s="195"/>
    </row>
    <row r="78" spans="1:11" x14ac:dyDescent="0.2">
      <c r="A78" s="105" t="s">
        <v>125</v>
      </c>
      <c r="B78" s="22"/>
      <c r="C78" s="22"/>
      <c r="D78" s="22"/>
      <c r="E78" s="22"/>
      <c r="F78" s="195"/>
    </row>
    <row r="79" spans="1:11" x14ac:dyDescent="0.2">
      <c r="A79" s="105" t="s">
        <v>126</v>
      </c>
      <c r="B79" s="22"/>
      <c r="C79" s="22"/>
      <c r="D79" s="22"/>
      <c r="E79" s="22"/>
      <c r="F79" s="195"/>
    </row>
    <row r="80" spans="1:11" x14ac:dyDescent="0.2">
      <c r="A80" s="105" t="s">
        <v>127</v>
      </c>
      <c r="B80" s="22"/>
      <c r="C80" s="22"/>
      <c r="D80" s="22"/>
      <c r="E80" s="22"/>
      <c r="F80" s="195"/>
    </row>
    <row r="81" spans="1:47" x14ac:dyDescent="0.2">
      <c r="A81" s="105" t="s">
        <v>128</v>
      </c>
      <c r="B81" s="22"/>
      <c r="C81" s="22"/>
      <c r="D81" s="22"/>
      <c r="E81" s="22"/>
      <c r="F81" s="195"/>
    </row>
    <row r="82" spans="1:47" x14ac:dyDescent="0.2">
      <c r="A82" s="106" t="s">
        <v>129</v>
      </c>
      <c r="B82" s="22"/>
      <c r="C82" s="22"/>
      <c r="D82" s="22"/>
      <c r="E82" s="22"/>
      <c r="F82" s="195"/>
    </row>
    <row r="83" spans="1:47" x14ac:dyDescent="0.2">
      <c r="A83" s="105" t="s">
        <v>130</v>
      </c>
      <c r="B83" s="22"/>
      <c r="C83" s="22"/>
      <c r="D83" s="22"/>
      <c r="E83" s="22"/>
      <c r="F83" s="195"/>
    </row>
    <row r="84" spans="1:47" x14ac:dyDescent="0.2">
      <c r="A84" s="105" t="s">
        <v>131</v>
      </c>
      <c r="B84" s="22"/>
      <c r="C84" s="22"/>
      <c r="D84" s="22"/>
      <c r="E84" s="22"/>
      <c r="F84" s="195"/>
    </row>
    <row r="85" spans="1:47" x14ac:dyDescent="0.2">
      <c r="A85" s="105" t="s">
        <v>132</v>
      </c>
      <c r="B85" s="22"/>
      <c r="C85" s="22"/>
      <c r="D85" s="22"/>
      <c r="E85" s="22"/>
      <c r="F85" s="195"/>
    </row>
    <row r="86" spans="1:47" x14ac:dyDescent="0.2">
      <c r="A86" s="105" t="s">
        <v>133</v>
      </c>
      <c r="B86" s="22"/>
      <c r="C86" s="22"/>
      <c r="D86" s="22"/>
      <c r="E86" s="22"/>
      <c r="F86" s="195"/>
    </row>
    <row r="87" spans="1:47" x14ac:dyDescent="0.2">
      <c r="A87" s="107" t="s">
        <v>134</v>
      </c>
      <c r="B87" s="22"/>
      <c r="C87" s="23"/>
      <c r="D87" s="23"/>
      <c r="E87" s="23"/>
      <c r="F87" s="195"/>
    </row>
    <row r="88" spans="1:47" x14ac:dyDescent="0.2">
      <c r="A88" s="274" t="s">
        <v>135</v>
      </c>
      <c r="B88" s="22"/>
      <c r="C88" s="23"/>
      <c r="D88" s="23"/>
      <c r="E88" s="23"/>
      <c r="F88" s="195"/>
    </row>
    <row r="89" spans="1:47" x14ac:dyDescent="0.2">
      <c r="A89" s="275" t="s">
        <v>136</v>
      </c>
      <c r="B89" s="146"/>
      <c r="C89" s="23"/>
      <c r="D89" s="23"/>
      <c r="E89" s="23"/>
      <c r="F89" s="195"/>
    </row>
    <row r="90" spans="1:47" x14ac:dyDescent="0.2">
      <c r="A90" s="275" t="s">
        <v>137</v>
      </c>
      <c r="B90" s="22"/>
      <c r="C90" s="23"/>
      <c r="D90" s="23"/>
      <c r="E90" s="23"/>
      <c r="F90" s="195"/>
    </row>
    <row r="91" spans="1:47" x14ac:dyDescent="0.2">
      <c r="A91" s="276" t="s">
        <v>138</v>
      </c>
      <c r="B91" s="277"/>
      <c r="C91" s="26"/>
      <c r="D91" s="26"/>
      <c r="E91" s="26"/>
      <c r="F91" s="195"/>
    </row>
    <row r="92" spans="1:47" x14ac:dyDescent="0.2">
      <c r="A92" s="188" t="s">
        <v>1</v>
      </c>
      <c r="B92" s="272">
        <f>SUM(B77:B91)</f>
        <v>0</v>
      </c>
      <c r="C92" s="272">
        <f>SUM(C77:C91)</f>
        <v>0</v>
      </c>
      <c r="D92" s="272">
        <f>SUM(D77:D91)</f>
        <v>0</v>
      </c>
      <c r="E92" s="27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c r="C95" s="27"/>
      <c r="D95" s="27"/>
      <c r="E95" s="27"/>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c r="C96" s="27"/>
      <c r="D96" s="27"/>
      <c r="E96" s="27"/>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c r="C97" s="27"/>
      <c r="D97" s="27"/>
      <c r="E97" s="27"/>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c r="C98" s="27"/>
      <c r="D98" s="27"/>
      <c r="E98" s="27"/>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8"/>
      <c r="C99" s="28"/>
      <c r="D99" s="28"/>
      <c r="E99" s="28"/>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272">
        <f>SUM(B95:B99)</f>
        <v>0</v>
      </c>
      <c r="C100" s="272">
        <f>SUM(C95:C99)</f>
        <v>0</v>
      </c>
      <c r="D100" s="272">
        <f>SUM(D95:D99)</f>
        <v>0</v>
      </c>
      <c r="E100" s="27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c r="C103" s="27"/>
      <c r="D103" s="27"/>
      <c r="E103" s="27"/>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c r="C104" s="27"/>
      <c r="D104" s="27"/>
      <c r="E104" s="27"/>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c r="C105" s="27"/>
      <c r="D105" s="27"/>
      <c r="E105" s="27"/>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c r="C106" s="27"/>
      <c r="D106" s="27"/>
      <c r="E106" s="27"/>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8"/>
      <c r="C107" s="28"/>
      <c r="D107" s="28"/>
      <c r="E107" s="28"/>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272">
        <f>SUM(B103:B107)</f>
        <v>0</v>
      </c>
      <c r="C108" s="272">
        <f>SUM(C103:C107)</f>
        <v>0</v>
      </c>
      <c r="D108" s="272">
        <f>SUM(D103:D107)</f>
        <v>0</v>
      </c>
      <c r="E108" s="27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855" t="s">
        <v>61</v>
      </c>
      <c r="B110" s="856"/>
      <c r="C110" s="853" t="s">
        <v>1</v>
      </c>
      <c r="D110" s="830" t="s">
        <v>33</v>
      </c>
      <c r="E110" s="831"/>
      <c r="F110" s="831"/>
      <c r="G110" s="821"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857"/>
      <c r="B111" s="858"/>
      <c r="C111" s="854"/>
      <c r="D111" s="185" t="s">
        <v>35</v>
      </c>
      <c r="E111" s="185" t="s">
        <v>36</v>
      </c>
      <c r="F111" s="185" t="s">
        <v>37</v>
      </c>
      <c r="G111" s="823"/>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843" t="s">
        <v>62</v>
      </c>
      <c r="B112" s="844"/>
      <c r="C112" s="272">
        <f>SUM(D112:G112)</f>
        <v>0</v>
      </c>
      <c r="D112" s="4"/>
      <c r="E112" s="3"/>
      <c r="F112" s="5"/>
      <c r="G112" s="5"/>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47" x14ac:dyDescent="0.2">
      <c r="A113" s="845" t="s">
        <v>63</v>
      </c>
      <c r="B113" s="846"/>
      <c r="C113" s="199">
        <f>SUM(D113:G113)</f>
        <v>0</v>
      </c>
      <c r="D113" s="4"/>
      <c r="E113" s="3"/>
      <c r="F113" s="5"/>
      <c r="G113" s="5"/>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47" ht="15" x14ac:dyDescent="0.2">
      <c r="A114" s="273" t="s">
        <v>142</v>
      </c>
      <c r="B114" s="192"/>
      <c r="C114" s="192"/>
      <c r="D114" s="192"/>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47" x14ac:dyDescent="0.2">
      <c r="A115" s="847" t="s">
        <v>64</v>
      </c>
      <c r="B115" s="848"/>
      <c r="C115" s="849"/>
      <c r="D115" s="853" t="s">
        <v>1</v>
      </c>
      <c r="E115" s="830" t="s">
        <v>33</v>
      </c>
      <c r="F115" s="831"/>
      <c r="G115" s="831"/>
      <c r="H115" s="821"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47" ht="31.5" x14ac:dyDescent="0.2">
      <c r="A116" s="850"/>
      <c r="B116" s="851"/>
      <c r="C116" s="852"/>
      <c r="D116" s="854"/>
      <c r="E116" s="185" t="s">
        <v>35</v>
      </c>
      <c r="F116" s="185" t="s">
        <v>36</v>
      </c>
      <c r="G116" s="185" t="s">
        <v>37</v>
      </c>
      <c r="H116" s="823"/>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47" x14ac:dyDescent="0.2">
      <c r="A117" s="116" t="s">
        <v>143</v>
      </c>
      <c r="B117" s="117"/>
      <c r="C117" s="118"/>
      <c r="D117" s="272">
        <f>SUM(E117:H117)</f>
        <v>0</v>
      </c>
      <c r="E117" s="4"/>
      <c r="F117" s="3"/>
      <c r="G117" s="5"/>
      <c r="H117" s="5"/>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47" x14ac:dyDescent="0.2">
      <c r="A118" s="116" t="s">
        <v>144</v>
      </c>
      <c r="B118" s="117"/>
      <c r="C118" s="279"/>
      <c r="D118" s="272">
        <f>SUM(E118:H118)</f>
        <v>0</v>
      </c>
      <c r="E118" s="4"/>
      <c r="F118" s="3"/>
      <c r="G118" s="5"/>
      <c r="H118" s="5"/>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47" x14ac:dyDescent="0.2">
      <c r="A119" s="50" t="s">
        <v>145</v>
      </c>
      <c r="B119" s="120"/>
      <c r="C119" s="280"/>
      <c r="D119" s="121"/>
      <c r="E119" s="281"/>
      <c r="F119" s="282"/>
      <c r="G119" s="283"/>
      <c r="H119" s="284"/>
      <c r="I119" s="285"/>
      <c r="J119" s="285"/>
      <c r="K119" s="285"/>
      <c r="L119" s="286"/>
    </row>
    <row r="120" spans="1:47" x14ac:dyDescent="0.2">
      <c r="A120" s="772" t="s">
        <v>65</v>
      </c>
      <c r="B120" s="808" t="s">
        <v>1</v>
      </c>
      <c r="C120" s="820" t="s">
        <v>66</v>
      </c>
      <c r="D120" s="820"/>
      <c r="E120" s="820"/>
      <c r="F120" s="820" t="s">
        <v>67</v>
      </c>
      <c r="G120" s="824" t="s">
        <v>68</v>
      </c>
      <c r="H120" s="802" t="s">
        <v>33</v>
      </c>
      <c r="I120" s="803"/>
      <c r="J120" s="803"/>
      <c r="K120" s="797" t="s">
        <v>13</v>
      </c>
      <c r="L120" s="804" t="s">
        <v>146</v>
      </c>
    </row>
    <row r="121" spans="1:47" ht="60.75" customHeight="1" x14ac:dyDescent="0.2">
      <c r="A121" s="819"/>
      <c r="B121" s="809"/>
      <c r="C121" s="122" t="s">
        <v>147</v>
      </c>
      <c r="D121" s="102" t="s">
        <v>148</v>
      </c>
      <c r="E121" s="132" t="s">
        <v>149</v>
      </c>
      <c r="F121" s="820"/>
      <c r="G121" s="824"/>
      <c r="H121" s="41" t="s">
        <v>35</v>
      </c>
      <c r="I121" s="185" t="s">
        <v>36</v>
      </c>
      <c r="J121" s="185" t="s">
        <v>37</v>
      </c>
      <c r="K121" s="797"/>
      <c r="L121" s="805"/>
    </row>
    <row r="122" spans="1:47" x14ac:dyDescent="0.2">
      <c r="A122" s="123" t="s">
        <v>104</v>
      </c>
      <c r="B122" s="287">
        <f>SUM(C122:G122)</f>
        <v>0</v>
      </c>
      <c r="C122" s="29"/>
      <c r="D122" s="21"/>
      <c r="E122" s="30"/>
      <c r="F122" s="21"/>
      <c r="G122" s="124"/>
      <c r="H122" s="30"/>
      <c r="I122" s="21"/>
      <c r="J122" s="21"/>
      <c r="K122" s="21"/>
      <c r="L122" s="30"/>
      <c r="M122" s="195"/>
    </row>
    <row r="123" spans="1:47" x14ac:dyDescent="0.2">
      <c r="A123" s="125" t="s">
        <v>114</v>
      </c>
      <c r="B123" s="206">
        <f>SUM(C123:G123)</f>
        <v>0</v>
      </c>
      <c r="C123" s="12"/>
      <c r="D123" s="22"/>
      <c r="E123" s="27"/>
      <c r="F123" s="22"/>
      <c r="G123" s="126"/>
      <c r="H123" s="27"/>
      <c r="I123" s="22"/>
      <c r="J123" s="22"/>
      <c r="K123" s="22"/>
      <c r="L123" s="27"/>
      <c r="M123" s="195"/>
    </row>
    <row r="124" spans="1:47" x14ac:dyDescent="0.2">
      <c r="A124" s="127" t="s">
        <v>116</v>
      </c>
      <c r="B124" s="220">
        <f>SUM(C124:G124)</f>
        <v>0</v>
      </c>
      <c r="C124" s="18"/>
      <c r="D124" s="26"/>
      <c r="E124" s="28"/>
      <c r="F124" s="26"/>
      <c r="G124" s="128"/>
      <c r="H124" s="28"/>
      <c r="I124" s="26"/>
      <c r="J124" s="26"/>
      <c r="K124" s="26"/>
      <c r="L124" s="28"/>
      <c r="M124" s="195"/>
    </row>
    <row r="125" spans="1:47" ht="15" x14ac:dyDescent="0.2">
      <c r="A125" s="99" t="s">
        <v>150</v>
      </c>
      <c r="B125" s="192"/>
      <c r="C125" s="192"/>
      <c r="D125" s="192"/>
      <c r="E125" s="192"/>
      <c r="F125" s="192"/>
      <c r="G125" s="192"/>
      <c r="H125" s="192"/>
      <c r="I125" s="192"/>
      <c r="J125" s="192"/>
      <c r="K125" s="192"/>
      <c r="L125" s="192"/>
    </row>
    <row r="126" spans="1:47" ht="15" x14ac:dyDescent="0.2">
      <c r="A126" s="806" t="s">
        <v>69</v>
      </c>
      <c r="B126" s="808" t="s">
        <v>70</v>
      </c>
      <c r="C126" s="810" t="s">
        <v>151</v>
      </c>
      <c r="D126" s="811"/>
      <c r="E126" s="812" t="s">
        <v>152</v>
      </c>
      <c r="F126" s="811"/>
      <c r="G126" s="812" t="s">
        <v>153</v>
      </c>
      <c r="H126" s="811"/>
      <c r="I126" s="812" t="s">
        <v>154</v>
      </c>
      <c r="J126" s="811"/>
      <c r="K126" s="192"/>
      <c r="L126" s="192"/>
      <c r="M126" s="192"/>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47" ht="15" x14ac:dyDescent="0.2">
      <c r="A127" s="807"/>
      <c r="B127" s="809"/>
      <c r="C127" s="187" t="s">
        <v>155</v>
      </c>
      <c r="D127" s="288" t="s">
        <v>156</v>
      </c>
      <c r="E127" s="132" t="s">
        <v>155</v>
      </c>
      <c r="F127" s="130" t="s">
        <v>156</v>
      </c>
      <c r="G127" s="131" t="s">
        <v>155</v>
      </c>
      <c r="H127" s="288" t="s">
        <v>156</v>
      </c>
      <c r="I127" s="132" t="s">
        <v>155</v>
      </c>
      <c r="J127" s="288" t="s">
        <v>156</v>
      </c>
      <c r="K127" s="192"/>
      <c r="L127" s="192"/>
      <c r="M127" s="192"/>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47" ht="18.75" customHeight="1" x14ac:dyDescent="0.2">
      <c r="A128" s="821" t="s">
        <v>157</v>
      </c>
      <c r="B128" s="123" t="s">
        <v>71</v>
      </c>
      <c r="C128" s="21"/>
      <c r="D128" s="133"/>
      <c r="E128" s="134"/>
      <c r="F128" s="135"/>
      <c r="G128" s="30"/>
      <c r="H128" s="135"/>
      <c r="I128" s="30"/>
      <c r="J128" s="135"/>
      <c r="K128" s="289"/>
      <c r="L128" s="192"/>
      <c r="M128" s="192"/>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822"/>
      <c r="B129" s="125" t="s">
        <v>72</v>
      </c>
      <c r="C129" s="22"/>
      <c r="D129" s="136"/>
      <c r="E129" s="137"/>
      <c r="F129" s="138"/>
      <c r="G129" s="27"/>
      <c r="H129" s="138"/>
      <c r="I129" s="27"/>
      <c r="J129" s="138"/>
      <c r="K129" s="289"/>
      <c r="L129" s="192"/>
      <c r="M129" s="192"/>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822"/>
      <c r="B130" s="125" t="s">
        <v>73</v>
      </c>
      <c r="C130" s="22"/>
      <c r="D130" s="136"/>
      <c r="E130" s="137"/>
      <c r="F130" s="138"/>
      <c r="G130" s="27"/>
      <c r="H130" s="138"/>
      <c r="I130" s="27"/>
      <c r="J130" s="138"/>
      <c r="K130" s="289"/>
      <c r="L130" s="192"/>
      <c r="M130" s="192"/>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823"/>
      <c r="B131" s="125" t="s">
        <v>74</v>
      </c>
      <c r="C131" s="26"/>
      <c r="D131" s="139"/>
      <c r="E131" s="140"/>
      <c r="F131" s="141"/>
      <c r="G131" s="28"/>
      <c r="H131" s="141"/>
      <c r="I131" s="28"/>
      <c r="J131" s="141"/>
      <c r="K131" s="289"/>
      <c r="L131" s="192"/>
      <c r="M131" s="192"/>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797" t="s">
        <v>75</v>
      </c>
      <c r="B132" s="123" t="s">
        <v>76</v>
      </c>
      <c r="C132" s="21"/>
      <c r="D132" s="133"/>
      <c r="E132" s="134"/>
      <c r="F132" s="135"/>
      <c r="G132" s="30"/>
      <c r="H132" s="135"/>
      <c r="I132" s="30"/>
      <c r="J132" s="135"/>
      <c r="K132" s="289"/>
      <c r="L132" s="192"/>
      <c r="M132" s="192"/>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798"/>
      <c r="B133" s="125" t="s">
        <v>77</v>
      </c>
      <c r="C133" s="22"/>
      <c r="D133" s="136"/>
      <c r="E133" s="137"/>
      <c r="F133" s="138"/>
      <c r="G133" s="27"/>
      <c r="H133" s="138"/>
      <c r="I133" s="27"/>
      <c r="J133" s="138"/>
      <c r="K133" s="289"/>
      <c r="L133" s="192"/>
      <c r="M133" s="192"/>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798"/>
      <c r="B134" s="125" t="s">
        <v>74</v>
      </c>
      <c r="C134" s="22"/>
      <c r="D134" s="136"/>
      <c r="E134" s="137"/>
      <c r="F134" s="138"/>
      <c r="G134" s="27"/>
      <c r="H134" s="138"/>
      <c r="I134" s="27"/>
      <c r="J134" s="138"/>
      <c r="K134" s="289"/>
      <c r="L134" s="192"/>
      <c r="M134" s="192"/>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798"/>
      <c r="B135" s="142" t="s">
        <v>78</v>
      </c>
      <c r="C135" s="23"/>
      <c r="D135" s="143"/>
      <c r="E135" s="144"/>
      <c r="F135" s="145"/>
      <c r="G135" s="37"/>
      <c r="H135" s="145"/>
      <c r="I135" s="37"/>
      <c r="J135" s="145"/>
      <c r="K135" s="289"/>
      <c r="L135" s="192"/>
      <c r="M135" s="192"/>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798"/>
      <c r="B136" s="127" t="s">
        <v>48</v>
      </c>
      <c r="C136" s="26"/>
      <c r="D136" s="139"/>
      <c r="E136" s="140"/>
      <c r="F136" s="141"/>
      <c r="G136" s="28"/>
      <c r="H136" s="141"/>
      <c r="I136" s="28"/>
      <c r="J136" s="141"/>
      <c r="K136" s="289"/>
      <c r="L136" s="192"/>
      <c r="M136" s="192"/>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821" t="s">
        <v>79</v>
      </c>
      <c r="B137" s="123" t="s">
        <v>80</v>
      </c>
      <c r="C137" s="21"/>
      <c r="D137" s="133"/>
      <c r="E137" s="134"/>
      <c r="F137" s="135"/>
      <c r="G137" s="30"/>
      <c r="H137" s="135"/>
      <c r="I137" s="30"/>
      <c r="J137" s="135"/>
      <c r="K137" s="289"/>
      <c r="L137" s="192"/>
      <c r="M137" s="192"/>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822"/>
      <c r="B138" s="125" t="s">
        <v>77</v>
      </c>
      <c r="C138" s="22"/>
      <c r="D138" s="136"/>
      <c r="E138" s="137"/>
      <c r="F138" s="138"/>
      <c r="G138" s="27"/>
      <c r="H138" s="138"/>
      <c r="I138" s="27"/>
      <c r="J138" s="138"/>
      <c r="K138" s="289"/>
      <c r="L138" s="192"/>
      <c r="M138" s="192"/>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822"/>
      <c r="B139" s="125" t="s">
        <v>74</v>
      </c>
      <c r="C139" s="22"/>
      <c r="D139" s="136"/>
      <c r="E139" s="137"/>
      <c r="F139" s="138"/>
      <c r="G139" s="27"/>
      <c r="H139" s="138"/>
      <c r="I139" s="27"/>
      <c r="J139" s="138"/>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822"/>
      <c r="B140" s="142" t="s">
        <v>81</v>
      </c>
      <c r="C140" s="22"/>
      <c r="D140" s="136"/>
      <c r="E140" s="137"/>
      <c r="F140" s="138"/>
      <c r="G140" s="27"/>
      <c r="H140" s="138"/>
      <c r="I140" s="27"/>
      <c r="J140" s="138"/>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822"/>
      <c r="B141" s="142" t="s">
        <v>78</v>
      </c>
      <c r="C141" s="22"/>
      <c r="D141" s="136"/>
      <c r="E141" s="137"/>
      <c r="F141" s="138"/>
      <c r="G141" s="27"/>
      <c r="H141" s="138"/>
      <c r="I141" s="27"/>
      <c r="J141" s="138"/>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823"/>
      <c r="B142" s="127" t="s">
        <v>48</v>
      </c>
      <c r="C142" s="146"/>
      <c r="D142" s="147"/>
      <c r="E142" s="148"/>
      <c r="F142" s="149"/>
      <c r="G142" s="150"/>
      <c r="H142" s="149"/>
      <c r="I142" s="150"/>
      <c r="J142" s="149"/>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797" t="s">
        <v>82</v>
      </c>
      <c r="B143" s="123" t="s">
        <v>83</v>
      </c>
      <c r="C143" s="21"/>
      <c r="D143" s="133"/>
      <c r="E143" s="134"/>
      <c r="F143" s="135"/>
      <c r="G143" s="30"/>
      <c r="H143" s="135"/>
      <c r="I143" s="30"/>
      <c r="J143" s="135"/>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798"/>
      <c r="B144" s="127" t="s">
        <v>84</v>
      </c>
      <c r="C144" s="26"/>
      <c r="D144" s="139"/>
      <c r="E144" s="140"/>
      <c r="F144" s="141"/>
      <c r="G144" s="28"/>
      <c r="H144" s="141"/>
      <c r="I144" s="28"/>
      <c r="J144" s="141"/>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799" t="s">
        <v>29</v>
      </c>
      <c r="B147" s="813" t="s">
        <v>1</v>
      </c>
      <c r="C147" s="814"/>
      <c r="D147" s="783"/>
      <c r="E147" s="780" t="s">
        <v>14</v>
      </c>
      <c r="F147" s="781"/>
      <c r="G147" s="781"/>
      <c r="H147" s="781"/>
      <c r="I147" s="781"/>
      <c r="J147" s="781"/>
      <c r="K147" s="781"/>
      <c r="L147" s="781"/>
      <c r="M147" s="781"/>
      <c r="N147" s="781"/>
      <c r="O147" s="781"/>
      <c r="P147" s="781"/>
      <c r="Q147" s="781"/>
      <c r="R147" s="781"/>
      <c r="S147" s="781"/>
      <c r="T147" s="781"/>
      <c r="U147" s="781"/>
      <c r="V147" s="781"/>
      <c r="W147" s="781"/>
      <c r="X147" s="781"/>
      <c r="Y147" s="781"/>
      <c r="Z147" s="781"/>
      <c r="AA147" s="781"/>
      <c r="AB147" s="781"/>
      <c r="AC147" s="781"/>
      <c r="AD147" s="781"/>
      <c r="AE147" s="781"/>
      <c r="AF147" s="781"/>
      <c r="AG147" s="781"/>
      <c r="AH147" s="781"/>
      <c r="AI147" s="781"/>
      <c r="AJ147" s="781"/>
      <c r="AK147" s="781"/>
      <c r="AL147" s="781"/>
      <c r="AM147" s="871"/>
      <c r="AN147" s="781"/>
      <c r="AO147" s="781"/>
      <c r="AP147" s="782"/>
      <c r="AQ147" s="869" t="s">
        <v>85</v>
      </c>
      <c r="AR147" s="792"/>
      <c r="AS147" s="793"/>
      <c r="BY147" s="194"/>
      <c r="BZ147" s="194"/>
      <c r="CA147" s="194"/>
      <c r="CB147" s="194"/>
      <c r="CC147" s="194"/>
      <c r="CD147" s="194"/>
      <c r="CE147" s="194"/>
      <c r="CF147" s="194"/>
      <c r="CG147" s="194"/>
    </row>
    <row r="148" spans="1:102" x14ac:dyDescent="0.2">
      <c r="A148" s="800"/>
      <c r="B148" s="815"/>
      <c r="C148" s="816"/>
      <c r="D148" s="785"/>
      <c r="E148" s="786" t="s">
        <v>19</v>
      </c>
      <c r="F148" s="787"/>
      <c r="G148" s="786" t="s">
        <v>20</v>
      </c>
      <c r="H148" s="787"/>
      <c r="I148" s="788" t="s">
        <v>21</v>
      </c>
      <c r="J148" s="789"/>
      <c r="K148" s="788" t="s">
        <v>22</v>
      </c>
      <c r="L148" s="789"/>
      <c r="M148" s="788" t="s">
        <v>23</v>
      </c>
      <c r="N148" s="789"/>
      <c r="O148" s="786" t="s">
        <v>24</v>
      </c>
      <c r="P148" s="787"/>
      <c r="Q148" s="786" t="s">
        <v>25</v>
      </c>
      <c r="R148" s="787"/>
      <c r="S148" s="786" t="s">
        <v>26</v>
      </c>
      <c r="T148" s="787"/>
      <c r="U148" s="786" t="s">
        <v>27</v>
      </c>
      <c r="V148" s="787"/>
      <c r="W148" s="786" t="s">
        <v>2</v>
      </c>
      <c r="X148" s="787"/>
      <c r="Y148" s="786" t="s">
        <v>3</v>
      </c>
      <c r="Z148" s="787"/>
      <c r="AA148" s="786" t="s">
        <v>28</v>
      </c>
      <c r="AB148" s="787"/>
      <c r="AC148" s="786" t="s">
        <v>4</v>
      </c>
      <c r="AD148" s="787"/>
      <c r="AE148" s="786" t="s">
        <v>5</v>
      </c>
      <c r="AF148" s="787"/>
      <c r="AG148" s="786" t="s">
        <v>6</v>
      </c>
      <c r="AH148" s="787"/>
      <c r="AI148" s="786" t="s">
        <v>7</v>
      </c>
      <c r="AJ148" s="787"/>
      <c r="AK148" s="786" t="s">
        <v>8</v>
      </c>
      <c r="AL148" s="787"/>
      <c r="AM148" s="786" t="s">
        <v>9</v>
      </c>
      <c r="AN148" s="787"/>
      <c r="AO148" s="790" t="s">
        <v>10</v>
      </c>
      <c r="AP148" s="791"/>
      <c r="AQ148" s="772" t="s">
        <v>160</v>
      </c>
      <c r="AR148" s="790" t="s">
        <v>161</v>
      </c>
      <c r="AS148" s="796"/>
      <c r="AT148" s="298"/>
      <c r="AU148" s="299"/>
    </row>
    <row r="149" spans="1:102" ht="31.5" x14ac:dyDescent="0.2">
      <c r="A149" s="801"/>
      <c r="B149" s="300" t="s">
        <v>94</v>
      </c>
      <c r="C149" s="301" t="s">
        <v>11</v>
      </c>
      <c r="D149" s="302" t="s">
        <v>12</v>
      </c>
      <c r="E149" s="20" t="s">
        <v>11</v>
      </c>
      <c r="F149" s="190" t="s">
        <v>12</v>
      </c>
      <c r="G149" s="20" t="s">
        <v>11</v>
      </c>
      <c r="H149" s="190" t="s">
        <v>12</v>
      </c>
      <c r="I149" s="20" t="s">
        <v>11</v>
      </c>
      <c r="J149" s="190" t="s">
        <v>12</v>
      </c>
      <c r="K149" s="20" t="s">
        <v>11</v>
      </c>
      <c r="L149" s="190" t="s">
        <v>12</v>
      </c>
      <c r="M149" s="20" t="s">
        <v>11</v>
      </c>
      <c r="N149" s="190" t="s">
        <v>12</v>
      </c>
      <c r="O149" s="20" t="s">
        <v>11</v>
      </c>
      <c r="P149" s="190" t="s">
        <v>12</v>
      </c>
      <c r="Q149" s="20" t="s">
        <v>11</v>
      </c>
      <c r="R149" s="190" t="s">
        <v>12</v>
      </c>
      <c r="S149" s="20" t="s">
        <v>11</v>
      </c>
      <c r="T149" s="190" t="s">
        <v>12</v>
      </c>
      <c r="U149" s="20" t="s">
        <v>11</v>
      </c>
      <c r="V149" s="190" t="s">
        <v>12</v>
      </c>
      <c r="W149" s="20" t="s">
        <v>11</v>
      </c>
      <c r="X149" s="190" t="s">
        <v>12</v>
      </c>
      <c r="Y149" s="20" t="s">
        <v>11</v>
      </c>
      <c r="Z149" s="190" t="s">
        <v>12</v>
      </c>
      <c r="AA149" s="20" t="s">
        <v>11</v>
      </c>
      <c r="AB149" s="190" t="s">
        <v>12</v>
      </c>
      <c r="AC149" s="20" t="s">
        <v>11</v>
      </c>
      <c r="AD149" s="190" t="s">
        <v>12</v>
      </c>
      <c r="AE149" s="20" t="s">
        <v>11</v>
      </c>
      <c r="AF149" s="190" t="s">
        <v>12</v>
      </c>
      <c r="AG149" s="20" t="s">
        <v>11</v>
      </c>
      <c r="AH149" s="190" t="s">
        <v>12</v>
      </c>
      <c r="AI149" s="20" t="s">
        <v>11</v>
      </c>
      <c r="AJ149" s="190" t="s">
        <v>12</v>
      </c>
      <c r="AK149" s="20" t="s">
        <v>11</v>
      </c>
      <c r="AL149" s="190" t="s">
        <v>12</v>
      </c>
      <c r="AM149" s="20" t="s">
        <v>11</v>
      </c>
      <c r="AN149" s="190" t="s">
        <v>12</v>
      </c>
      <c r="AO149" s="20" t="s">
        <v>11</v>
      </c>
      <c r="AP149" s="190" t="s">
        <v>12</v>
      </c>
      <c r="AQ149" s="870"/>
      <c r="AR149" s="185" t="s">
        <v>162</v>
      </c>
      <c r="AS149" s="41" t="s">
        <v>163</v>
      </c>
      <c r="AT149" s="49"/>
      <c r="AU149" s="51"/>
    </row>
    <row r="150" spans="1:102" x14ac:dyDescent="0.2">
      <c r="A150" s="155" t="s">
        <v>43</v>
      </c>
      <c r="B150" s="262">
        <f t="shared" ref="B150:B168" si="8">SUM(C150+D150)</f>
        <v>165</v>
      </c>
      <c r="C150" s="263">
        <f t="shared" ref="C150:D168" si="9">SUM(E150+G150+I150+K150+M150+O150+Q150+S150+U150+W150+Y150+AA150+AC150+AE150+AG150+AI150+AK150+AM150+AO150)</f>
        <v>66</v>
      </c>
      <c r="D150" s="303">
        <f t="shared" si="9"/>
        <v>99</v>
      </c>
      <c r="E150" s="4"/>
      <c r="F150" s="53">
        <v>1</v>
      </c>
      <c r="G150" s="4"/>
      <c r="H150" s="5">
        <v>1</v>
      </c>
      <c r="I150" s="4">
        <v>1</v>
      </c>
      <c r="J150" s="5">
        <v>1</v>
      </c>
      <c r="K150" s="4">
        <v>1</v>
      </c>
      <c r="L150" s="5">
        <v>2</v>
      </c>
      <c r="M150" s="4"/>
      <c r="N150" s="5"/>
      <c r="O150" s="4">
        <v>2</v>
      </c>
      <c r="P150" s="5">
        <v>3</v>
      </c>
      <c r="Q150" s="4">
        <v>2</v>
      </c>
      <c r="R150" s="5">
        <v>2</v>
      </c>
      <c r="S150" s="4">
        <v>1</v>
      </c>
      <c r="T150" s="5">
        <v>2</v>
      </c>
      <c r="U150" s="4">
        <v>1</v>
      </c>
      <c r="V150" s="5">
        <v>2</v>
      </c>
      <c r="W150" s="4">
        <v>1</v>
      </c>
      <c r="X150" s="5">
        <v>3</v>
      </c>
      <c r="Y150" s="4">
        <v>1</v>
      </c>
      <c r="Z150" s="5">
        <v>4</v>
      </c>
      <c r="AA150" s="4">
        <v>1</v>
      </c>
      <c r="AB150" s="5">
        <v>4</v>
      </c>
      <c r="AC150" s="4">
        <v>5</v>
      </c>
      <c r="AD150" s="5">
        <v>11</v>
      </c>
      <c r="AE150" s="4">
        <v>5</v>
      </c>
      <c r="AF150" s="5">
        <v>7</v>
      </c>
      <c r="AG150" s="4">
        <v>7</v>
      </c>
      <c r="AH150" s="5">
        <v>14</v>
      </c>
      <c r="AI150" s="4">
        <v>6</v>
      </c>
      <c r="AJ150" s="5">
        <v>10</v>
      </c>
      <c r="AK150" s="4">
        <v>9</v>
      </c>
      <c r="AL150" s="5">
        <v>9</v>
      </c>
      <c r="AM150" s="4">
        <v>7</v>
      </c>
      <c r="AN150" s="5">
        <v>7</v>
      </c>
      <c r="AO150" s="200">
        <v>16</v>
      </c>
      <c r="AP150" s="5">
        <v>16</v>
      </c>
      <c r="AQ150" s="304">
        <v>74</v>
      </c>
      <c r="AR150" s="119">
        <v>61</v>
      </c>
      <c r="AS150" s="53">
        <v>30</v>
      </c>
      <c r="AT150" s="305"/>
      <c r="AU150" s="52"/>
      <c r="CA150" s="195" t="str">
        <f t="shared" ref="CA150:CA168" si="10">IF(B150&lt;&gt;SUM(AQ150+AR150+AS150)," El número de consultas según tipo atención NO puede ser diferente al Total.","")</f>
        <v/>
      </c>
      <c r="CG150" s="195">
        <f>IF(B150&lt;&gt;SUM(AQ150+AR150+AS150),1,0)</f>
        <v>0</v>
      </c>
    </row>
    <row r="151" spans="1:102" x14ac:dyDescent="0.2">
      <c r="A151" s="156" t="s">
        <v>30</v>
      </c>
      <c r="B151" s="306">
        <f t="shared" si="8"/>
        <v>0</v>
      </c>
      <c r="C151" s="307">
        <f t="shared" si="9"/>
        <v>0</v>
      </c>
      <c r="D151" s="308">
        <f t="shared" si="9"/>
        <v>0</v>
      </c>
      <c r="E151" s="32"/>
      <c r="F151" s="236"/>
      <c r="G151" s="32"/>
      <c r="H151" s="33"/>
      <c r="I151" s="32"/>
      <c r="J151" s="33"/>
      <c r="K151" s="32"/>
      <c r="L151" s="33"/>
      <c r="M151" s="32"/>
      <c r="N151" s="33"/>
      <c r="O151" s="32"/>
      <c r="P151" s="33"/>
      <c r="Q151" s="32"/>
      <c r="R151" s="33"/>
      <c r="S151" s="32"/>
      <c r="T151" s="33"/>
      <c r="U151" s="32"/>
      <c r="V151" s="33"/>
      <c r="W151" s="32"/>
      <c r="X151" s="33"/>
      <c r="Y151" s="32"/>
      <c r="Z151" s="33"/>
      <c r="AA151" s="32"/>
      <c r="AB151" s="33"/>
      <c r="AC151" s="32"/>
      <c r="AD151" s="33"/>
      <c r="AE151" s="32"/>
      <c r="AF151" s="33"/>
      <c r="AG151" s="32"/>
      <c r="AH151" s="33"/>
      <c r="AI151" s="32"/>
      <c r="AJ151" s="33"/>
      <c r="AK151" s="32"/>
      <c r="AL151" s="33"/>
      <c r="AM151" s="32"/>
      <c r="AN151" s="33"/>
      <c r="AO151" s="225"/>
      <c r="AP151" s="33"/>
      <c r="AQ151" s="309"/>
      <c r="AR151" s="277"/>
      <c r="AS151" s="236"/>
      <c r="AT151" s="305"/>
      <c r="AU151" s="52"/>
      <c r="CA151" s="195" t="str">
        <f t="shared" si="10"/>
        <v/>
      </c>
      <c r="CG151" s="195">
        <f>IF(B151&lt;&gt;SUM(AQ151+AR151+AS151),1,0)</f>
        <v>0</v>
      </c>
    </row>
    <row r="152" spans="1:102" ht="21.75" x14ac:dyDescent="0.2">
      <c r="A152" s="157" t="s">
        <v>164</v>
      </c>
      <c r="B152" s="310">
        <f t="shared" si="8"/>
        <v>0</v>
      </c>
      <c r="C152" s="311">
        <f t="shared" si="9"/>
        <v>0</v>
      </c>
      <c r="D152" s="312">
        <f t="shared" si="9"/>
        <v>0</v>
      </c>
      <c r="E152" s="8"/>
      <c r="F152" s="203"/>
      <c r="G152" s="8"/>
      <c r="H152" s="9"/>
      <c r="I152" s="8"/>
      <c r="J152" s="9"/>
      <c r="K152" s="8"/>
      <c r="L152" s="9"/>
      <c r="M152" s="8"/>
      <c r="N152" s="9"/>
      <c r="O152" s="8"/>
      <c r="P152" s="9"/>
      <c r="Q152" s="8"/>
      <c r="R152" s="9"/>
      <c r="S152" s="8"/>
      <c r="T152" s="9"/>
      <c r="U152" s="8"/>
      <c r="V152" s="9"/>
      <c r="W152" s="8"/>
      <c r="X152" s="9"/>
      <c r="Y152" s="8"/>
      <c r="Z152" s="9"/>
      <c r="AA152" s="8"/>
      <c r="AB152" s="9"/>
      <c r="AC152" s="8"/>
      <c r="AD152" s="9"/>
      <c r="AE152" s="8"/>
      <c r="AF152" s="9"/>
      <c r="AG152" s="8"/>
      <c r="AH152" s="9"/>
      <c r="AI152" s="8"/>
      <c r="AJ152" s="9"/>
      <c r="AK152" s="8"/>
      <c r="AL152" s="9"/>
      <c r="AM152" s="8"/>
      <c r="AN152" s="9"/>
      <c r="AO152" s="204"/>
      <c r="AP152" s="9"/>
      <c r="AQ152" s="254"/>
      <c r="AR152" s="25"/>
      <c r="AS152" s="203"/>
      <c r="AT152" s="305"/>
      <c r="AU152" s="52"/>
      <c r="CA152" s="195" t="str">
        <f t="shared" si="10"/>
        <v/>
      </c>
      <c r="CG152" s="195">
        <f>IF(B152&lt;&gt;SUM(AQ152+AR152+AS152),1,0)</f>
        <v>0</v>
      </c>
    </row>
    <row r="153" spans="1:102" x14ac:dyDescent="0.2">
      <c r="A153" s="158" t="s">
        <v>165</v>
      </c>
      <c r="B153" s="313">
        <f t="shared" si="8"/>
        <v>0</v>
      </c>
      <c r="C153" s="314">
        <f t="shared" si="9"/>
        <v>0</v>
      </c>
      <c r="D153" s="315">
        <f t="shared" si="9"/>
        <v>0</v>
      </c>
      <c r="E153" s="12"/>
      <c r="F153" s="27"/>
      <c r="G153" s="12"/>
      <c r="H153" s="27"/>
      <c r="I153" s="12"/>
      <c r="J153" s="27"/>
      <c r="K153" s="12"/>
      <c r="L153" s="13"/>
      <c r="M153" s="12"/>
      <c r="N153" s="13"/>
      <c r="O153" s="12"/>
      <c r="P153" s="13"/>
      <c r="Q153" s="12"/>
      <c r="R153" s="13"/>
      <c r="S153" s="12"/>
      <c r="T153" s="13"/>
      <c r="U153" s="12"/>
      <c r="V153" s="13"/>
      <c r="W153" s="12"/>
      <c r="X153" s="13"/>
      <c r="Y153" s="12"/>
      <c r="Z153" s="13"/>
      <c r="AA153" s="12"/>
      <c r="AB153" s="27"/>
      <c r="AC153" s="12"/>
      <c r="AD153" s="27"/>
      <c r="AE153" s="12"/>
      <c r="AF153" s="13"/>
      <c r="AG153" s="12"/>
      <c r="AH153" s="13"/>
      <c r="AI153" s="12"/>
      <c r="AJ153" s="13"/>
      <c r="AK153" s="12"/>
      <c r="AL153" s="13"/>
      <c r="AM153" s="12"/>
      <c r="AN153" s="13"/>
      <c r="AO153" s="136"/>
      <c r="AP153" s="13"/>
      <c r="AQ153" s="258"/>
      <c r="AR153" s="22"/>
      <c r="AS153" s="27"/>
      <c r="AT153" s="305"/>
      <c r="AU153" s="52"/>
      <c r="CA153" s="195" t="str">
        <f t="shared" si="10"/>
        <v/>
      </c>
      <c r="CG153" s="195">
        <f>IF(B150&lt;&gt;SUM(AQ153+AR153+AS153),1,0)</f>
        <v>1</v>
      </c>
    </row>
    <row r="154" spans="1:102" x14ac:dyDescent="0.2">
      <c r="A154" s="158" t="s">
        <v>166</v>
      </c>
      <c r="B154" s="313">
        <f t="shared" si="8"/>
        <v>37</v>
      </c>
      <c r="C154" s="314">
        <f t="shared" si="9"/>
        <v>20</v>
      </c>
      <c r="D154" s="315">
        <f t="shared" si="9"/>
        <v>17</v>
      </c>
      <c r="E154" s="12"/>
      <c r="F154" s="27"/>
      <c r="G154" s="12"/>
      <c r="H154" s="27"/>
      <c r="I154" s="12"/>
      <c r="J154" s="27"/>
      <c r="K154" s="12"/>
      <c r="L154" s="13"/>
      <c r="M154" s="12"/>
      <c r="N154" s="13"/>
      <c r="O154" s="12"/>
      <c r="P154" s="13"/>
      <c r="Q154" s="12"/>
      <c r="R154" s="13"/>
      <c r="S154" s="12"/>
      <c r="T154" s="13"/>
      <c r="U154" s="12"/>
      <c r="V154" s="13"/>
      <c r="W154" s="12"/>
      <c r="X154" s="13"/>
      <c r="Y154" s="12"/>
      <c r="Z154" s="13"/>
      <c r="AA154" s="12">
        <v>1</v>
      </c>
      <c r="AB154" s="27"/>
      <c r="AC154" s="12">
        <v>4</v>
      </c>
      <c r="AD154" s="27">
        <v>3</v>
      </c>
      <c r="AE154" s="12"/>
      <c r="AF154" s="13"/>
      <c r="AG154" s="12">
        <v>5</v>
      </c>
      <c r="AH154" s="13">
        <v>2</v>
      </c>
      <c r="AI154" s="12">
        <v>3</v>
      </c>
      <c r="AJ154" s="13">
        <v>1</v>
      </c>
      <c r="AK154" s="12">
        <v>4</v>
      </c>
      <c r="AL154" s="13">
        <v>3</v>
      </c>
      <c r="AM154" s="12">
        <v>1</v>
      </c>
      <c r="AN154" s="13">
        <v>2</v>
      </c>
      <c r="AO154" s="136">
        <v>2</v>
      </c>
      <c r="AP154" s="13">
        <v>6</v>
      </c>
      <c r="AQ154" s="258">
        <v>10</v>
      </c>
      <c r="AR154" s="22">
        <v>17</v>
      </c>
      <c r="AS154" s="27">
        <v>10</v>
      </c>
      <c r="AT154" s="305"/>
      <c r="AU154" s="52"/>
      <c r="CA154" s="195" t="str">
        <f t="shared" si="10"/>
        <v/>
      </c>
      <c r="CG154" s="195">
        <f t="shared" ref="CG154:CG168" si="11">IF(B154&lt;&gt;SUM(AQ154+AR154+AS154),1,0)</f>
        <v>0</v>
      </c>
    </row>
    <row r="155" spans="1:102" x14ac:dyDescent="0.2">
      <c r="A155" s="158" t="s">
        <v>167</v>
      </c>
      <c r="B155" s="313">
        <f t="shared" si="8"/>
        <v>0</v>
      </c>
      <c r="C155" s="314">
        <f t="shared" si="9"/>
        <v>0</v>
      </c>
      <c r="D155" s="315">
        <f t="shared" si="9"/>
        <v>0</v>
      </c>
      <c r="E155" s="12"/>
      <c r="F155" s="27"/>
      <c r="G155" s="12"/>
      <c r="H155" s="27"/>
      <c r="I155" s="12"/>
      <c r="J155" s="27"/>
      <c r="K155" s="12"/>
      <c r="L155" s="13"/>
      <c r="M155" s="12"/>
      <c r="N155" s="13"/>
      <c r="O155" s="12"/>
      <c r="P155" s="13"/>
      <c r="Q155" s="12"/>
      <c r="R155" s="13"/>
      <c r="S155" s="12"/>
      <c r="T155" s="13"/>
      <c r="U155" s="12"/>
      <c r="V155" s="13"/>
      <c r="W155" s="12"/>
      <c r="X155" s="13"/>
      <c r="Y155" s="12"/>
      <c r="Z155" s="13"/>
      <c r="AA155" s="12"/>
      <c r="AB155" s="27"/>
      <c r="AC155" s="12"/>
      <c r="AD155" s="27"/>
      <c r="AE155" s="12"/>
      <c r="AF155" s="13"/>
      <c r="AG155" s="12"/>
      <c r="AH155" s="13"/>
      <c r="AI155" s="12"/>
      <c r="AJ155" s="13"/>
      <c r="AK155" s="12"/>
      <c r="AL155" s="13"/>
      <c r="AM155" s="12"/>
      <c r="AN155" s="13"/>
      <c r="AO155" s="136"/>
      <c r="AP155" s="13"/>
      <c r="AQ155" s="258"/>
      <c r="AR155" s="22"/>
      <c r="AS155" s="27"/>
      <c r="AT155" s="305"/>
      <c r="AU155" s="52"/>
      <c r="CA155" s="195" t="str">
        <f t="shared" si="10"/>
        <v/>
      </c>
      <c r="CG155" s="195">
        <f t="shared" si="11"/>
        <v>0</v>
      </c>
    </row>
    <row r="156" spans="1:102" x14ac:dyDescent="0.2">
      <c r="A156" s="158" t="s">
        <v>168</v>
      </c>
      <c r="B156" s="313">
        <f t="shared" si="8"/>
        <v>0</v>
      </c>
      <c r="C156" s="314">
        <f t="shared" si="9"/>
        <v>0</v>
      </c>
      <c r="D156" s="315">
        <f t="shared" si="9"/>
        <v>0</v>
      </c>
      <c r="E156" s="12"/>
      <c r="F156" s="27"/>
      <c r="G156" s="12"/>
      <c r="H156" s="27"/>
      <c r="I156" s="12"/>
      <c r="J156" s="27"/>
      <c r="K156" s="12"/>
      <c r="L156" s="13"/>
      <c r="M156" s="12"/>
      <c r="N156" s="13"/>
      <c r="O156" s="12"/>
      <c r="P156" s="13"/>
      <c r="Q156" s="12"/>
      <c r="R156" s="13"/>
      <c r="S156" s="12"/>
      <c r="T156" s="13"/>
      <c r="U156" s="12"/>
      <c r="V156" s="13"/>
      <c r="W156" s="12"/>
      <c r="X156" s="13"/>
      <c r="Y156" s="12"/>
      <c r="Z156" s="13"/>
      <c r="AA156" s="12"/>
      <c r="AB156" s="27"/>
      <c r="AC156" s="12"/>
      <c r="AD156" s="27"/>
      <c r="AE156" s="12"/>
      <c r="AF156" s="13"/>
      <c r="AG156" s="12"/>
      <c r="AH156" s="13"/>
      <c r="AI156" s="12"/>
      <c r="AJ156" s="13"/>
      <c r="AK156" s="12"/>
      <c r="AL156" s="13"/>
      <c r="AM156" s="12"/>
      <c r="AN156" s="13"/>
      <c r="AO156" s="136"/>
      <c r="AP156" s="13"/>
      <c r="AQ156" s="258"/>
      <c r="AR156" s="22"/>
      <c r="AS156" s="27"/>
      <c r="AT156" s="305"/>
      <c r="AU156" s="52"/>
      <c r="CA156" s="195" t="str">
        <f t="shared" si="10"/>
        <v/>
      </c>
      <c r="CG156" s="195">
        <f t="shared" si="11"/>
        <v>0</v>
      </c>
    </row>
    <row r="157" spans="1:102" x14ac:dyDescent="0.2">
      <c r="A157" s="158" t="s">
        <v>169</v>
      </c>
      <c r="B157" s="313">
        <f t="shared" si="8"/>
        <v>0</v>
      </c>
      <c r="C157" s="314">
        <f t="shared" si="9"/>
        <v>0</v>
      </c>
      <c r="D157" s="315">
        <f t="shared" si="9"/>
        <v>0</v>
      </c>
      <c r="E157" s="12"/>
      <c r="F157" s="27"/>
      <c r="G157" s="12"/>
      <c r="H157" s="27"/>
      <c r="I157" s="12"/>
      <c r="J157" s="27"/>
      <c r="K157" s="12"/>
      <c r="L157" s="13"/>
      <c r="M157" s="12"/>
      <c r="N157" s="13"/>
      <c r="O157" s="12"/>
      <c r="P157" s="13"/>
      <c r="Q157" s="12"/>
      <c r="R157" s="13"/>
      <c r="S157" s="12"/>
      <c r="T157" s="13"/>
      <c r="U157" s="12"/>
      <c r="V157" s="13"/>
      <c r="W157" s="12"/>
      <c r="X157" s="13"/>
      <c r="Y157" s="12"/>
      <c r="Z157" s="13"/>
      <c r="AA157" s="12"/>
      <c r="AB157" s="27"/>
      <c r="AC157" s="12"/>
      <c r="AD157" s="27"/>
      <c r="AE157" s="12"/>
      <c r="AF157" s="13"/>
      <c r="AG157" s="12"/>
      <c r="AH157" s="13"/>
      <c r="AI157" s="12"/>
      <c r="AJ157" s="13"/>
      <c r="AK157" s="12"/>
      <c r="AL157" s="13"/>
      <c r="AM157" s="12"/>
      <c r="AN157" s="13"/>
      <c r="AO157" s="136"/>
      <c r="AP157" s="13"/>
      <c r="AQ157" s="258"/>
      <c r="AR157" s="22"/>
      <c r="AS157" s="27"/>
      <c r="AT157" s="305"/>
      <c r="AU157" s="52"/>
      <c r="CA157" s="195" t="str">
        <f t="shared" si="10"/>
        <v/>
      </c>
      <c r="CG157" s="195">
        <f t="shared" si="11"/>
        <v>0</v>
      </c>
    </row>
    <row r="158" spans="1:102" x14ac:dyDescent="0.2">
      <c r="A158" s="158" t="s">
        <v>170</v>
      </c>
      <c r="B158" s="313">
        <f t="shared" si="8"/>
        <v>0</v>
      </c>
      <c r="C158" s="314">
        <f t="shared" si="9"/>
        <v>0</v>
      </c>
      <c r="D158" s="315">
        <f t="shared" si="9"/>
        <v>0</v>
      </c>
      <c r="E158" s="12"/>
      <c r="F158" s="27"/>
      <c r="G158" s="12"/>
      <c r="H158" s="27"/>
      <c r="I158" s="12"/>
      <c r="J158" s="27"/>
      <c r="K158" s="12"/>
      <c r="L158" s="13"/>
      <c r="M158" s="12"/>
      <c r="N158" s="13"/>
      <c r="O158" s="12"/>
      <c r="P158" s="13"/>
      <c r="Q158" s="12"/>
      <c r="R158" s="13"/>
      <c r="S158" s="12"/>
      <c r="T158" s="13"/>
      <c r="U158" s="12"/>
      <c r="V158" s="13"/>
      <c r="W158" s="12"/>
      <c r="X158" s="13"/>
      <c r="Y158" s="12"/>
      <c r="Z158" s="13"/>
      <c r="AA158" s="12"/>
      <c r="AB158" s="27"/>
      <c r="AC158" s="12"/>
      <c r="AD158" s="27"/>
      <c r="AE158" s="12"/>
      <c r="AF158" s="13"/>
      <c r="AG158" s="12"/>
      <c r="AH158" s="13"/>
      <c r="AI158" s="12"/>
      <c r="AJ158" s="13"/>
      <c r="AK158" s="12"/>
      <c r="AL158" s="13"/>
      <c r="AM158" s="12"/>
      <c r="AN158" s="13"/>
      <c r="AO158" s="136"/>
      <c r="AP158" s="13"/>
      <c r="AQ158" s="258"/>
      <c r="AR158" s="22"/>
      <c r="AS158" s="27"/>
      <c r="AT158" s="305"/>
      <c r="AU158" s="52"/>
      <c r="CA158" s="195" t="str">
        <f t="shared" si="10"/>
        <v/>
      </c>
      <c r="CG158" s="195">
        <f t="shared" si="11"/>
        <v>0</v>
      </c>
    </row>
    <row r="159" spans="1:102" x14ac:dyDescent="0.2">
      <c r="A159" s="158" t="s">
        <v>171</v>
      </c>
      <c r="B159" s="313">
        <f t="shared" si="8"/>
        <v>0</v>
      </c>
      <c r="C159" s="314">
        <f t="shared" si="9"/>
        <v>0</v>
      </c>
      <c r="D159" s="315">
        <f t="shared" si="9"/>
        <v>0</v>
      </c>
      <c r="E159" s="12"/>
      <c r="F159" s="27"/>
      <c r="G159" s="12"/>
      <c r="H159" s="27"/>
      <c r="I159" s="12"/>
      <c r="J159" s="27"/>
      <c r="K159" s="12"/>
      <c r="L159" s="13"/>
      <c r="M159" s="12"/>
      <c r="N159" s="13"/>
      <c r="O159" s="12"/>
      <c r="P159" s="13"/>
      <c r="Q159" s="12"/>
      <c r="R159" s="13"/>
      <c r="S159" s="12"/>
      <c r="T159" s="13"/>
      <c r="U159" s="12"/>
      <c r="V159" s="13"/>
      <c r="W159" s="12"/>
      <c r="X159" s="13"/>
      <c r="Y159" s="12"/>
      <c r="Z159" s="13"/>
      <c r="AA159" s="12"/>
      <c r="AB159" s="27"/>
      <c r="AC159" s="12"/>
      <c r="AD159" s="27"/>
      <c r="AE159" s="12"/>
      <c r="AF159" s="13"/>
      <c r="AG159" s="12"/>
      <c r="AH159" s="13"/>
      <c r="AI159" s="12"/>
      <c r="AJ159" s="13"/>
      <c r="AK159" s="12"/>
      <c r="AL159" s="13"/>
      <c r="AM159" s="12"/>
      <c r="AN159" s="13"/>
      <c r="AO159" s="136"/>
      <c r="AP159" s="13"/>
      <c r="AQ159" s="258"/>
      <c r="AR159" s="22"/>
      <c r="AS159" s="27"/>
      <c r="AT159" s="305"/>
      <c r="AU159" s="52"/>
      <c r="CA159" s="195" t="str">
        <f t="shared" si="10"/>
        <v/>
      </c>
      <c r="CG159" s="195">
        <f t="shared" si="11"/>
        <v>0</v>
      </c>
    </row>
    <row r="160" spans="1:102" x14ac:dyDescent="0.2">
      <c r="A160" s="158" t="s">
        <v>172</v>
      </c>
      <c r="B160" s="313">
        <f t="shared" si="8"/>
        <v>60</v>
      </c>
      <c r="C160" s="314">
        <f t="shared" si="9"/>
        <v>17</v>
      </c>
      <c r="D160" s="315">
        <f t="shared" si="9"/>
        <v>43</v>
      </c>
      <c r="E160" s="12"/>
      <c r="F160" s="27"/>
      <c r="G160" s="12"/>
      <c r="H160" s="27"/>
      <c r="I160" s="12"/>
      <c r="J160" s="27">
        <v>1</v>
      </c>
      <c r="K160" s="12"/>
      <c r="L160" s="13">
        <v>2</v>
      </c>
      <c r="M160" s="12"/>
      <c r="N160" s="13"/>
      <c r="O160" s="12">
        <v>1</v>
      </c>
      <c r="P160" s="13">
        <v>2</v>
      </c>
      <c r="Q160" s="12">
        <v>1</v>
      </c>
      <c r="R160" s="13">
        <v>3</v>
      </c>
      <c r="S160" s="12"/>
      <c r="T160" s="13">
        <v>1</v>
      </c>
      <c r="U160" s="12"/>
      <c r="V160" s="13">
        <v>1</v>
      </c>
      <c r="W160" s="12">
        <v>1</v>
      </c>
      <c r="X160" s="13">
        <v>1</v>
      </c>
      <c r="Y160" s="12">
        <v>1</v>
      </c>
      <c r="Z160" s="13">
        <v>2</v>
      </c>
      <c r="AA160" s="12">
        <v>2</v>
      </c>
      <c r="AB160" s="27">
        <v>1</v>
      </c>
      <c r="AC160" s="12">
        <v>3</v>
      </c>
      <c r="AD160" s="27">
        <v>1</v>
      </c>
      <c r="AE160" s="12">
        <v>3</v>
      </c>
      <c r="AF160" s="13">
        <v>4</v>
      </c>
      <c r="AG160" s="12">
        <v>2</v>
      </c>
      <c r="AH160" s="13">
        <v>7</v>
      </c>
      <c r="AI160" s="12">
        <v>2</v>
      </c>
      <c r="AJ160" s="13">
        <v>5</v>
      </c>
      <c r="AK160" s="12"/>
      <c r="AL160" s="13">
        <v>1</v>
      </c>
      <c r="AM160" s="12"/>
      <c r="AN160" s="13">
        <v>3</v>
      </c>
      <c r="AO160" s="136">
        <v>1</v>
      </c>
      <c r="AP160" s="13">
        <v>8</v>
      </c>
      <c r="AQ160" s="258">
        <v>52</v>
      </c>
      <c r="AR160" s="22"/>
      <c r="AS160" s="27">
        <v>8</v>
      </c>
      <c r="AT160" s="305"/>
      <c r="AU160" s="52"/>
      <c r="CA160" s="195" t="str">
        <f t="shared" si="10"/>
        <v/>
      </c>
      <c r="CG160" s="195">
        <f t="shared" si="11"/>
        <v>0</v>
      </c>
    </row>
    <row r="161" spans="1:85" x14ac:dyDescent="0.2">
      <c r="A161" s="158" t="s">
        <v>173</v>
      </c>
      <c r="B161" s="313">
        <f t="shared" si="8"/>
        <v>0</v>
      </c>
      <c r="C161" s="314">
        <f t="shared" si="9"/>
        <v>0</v>
      </c>
      <c r="D161" s="315">
        <f t="shared" si="9"/>
        <v>0</v>
      </c>
      <c r="E161" s="12"/>
      <c r="F161" s="27"/>
      <c r="G161" s="12"/>
      <c r="H161" s="27"/>
      <c r="I161" s="12"/>
      <c r="J161" s="27"/>
      <c r="K161" s="12"/>
      <c r="L161" s="13"/>
      <c r="M161" s="12"/>
      <c r="N161" s="13"/>
      <c r="O161" s="12"/>
      <c r="P161" s="13"/>
      <c r="Q161" s="12"/>
      <c r="R161" s="13"/>
      <c r="S161" s="12"/>
      <c r="T161" s="13"/>
      <c r="U161" s="12"/>
      <c r="V161" s="13"/>
      <c r="W161" s="12"/>
      <c r="X161" s="13"/>
      <c r="Y161" s="12"/>
      <c r="Z161" s="13"/>
      <c r="AA161" s="12"/>
      <c r="AB161" s="27"/>
      <c r="AC161" s="12"/>
      <c r="AD161" s="27"/>
      <c r="AE161" s="12"/>
      <c r="AF161" s="13"/>
      <c r="AG161" s="12"/>
      <c r="AH161" s="13"/>
      <c r="AI161" s="12"/>
      <c r="AJ161" s="13"/>
      <c r="AK161" s="12"/>
      <c r="AL161" s="13"/>
      <c r="AM161" s="12"/>
      <c r="AN161" s="13"/>
      <c r="AO161" s="136"/>
      <c r="AP161" s="13"/>
      <c r="AQ161" s="258"/>
      <c r="AR161" s="22"/>
      <c r="AS161" s="27"/>
      <c r="AT161" s="305"/>
      <c r="AU161" s="52"/>
      <c r="CA161" s="195" t="str">
        <f t="shared" si="10"/>
        <v/>
      </c>
      <c r="CG161" s="195">
        <f t="shared" si="11"/>
        <v>0</v>
      </c>
    </row>
    <row r="162" spans="1:85" x14ac:dyDescent="0.2">
      <c r="A162" s="158" t="s">
        <v>174</v>
      </c>
      <c r="B162" s="313">
        <f t="shared" si="8"/>
        <v>0</v>
      </c>
      <c r="C162" s="314">
        <f t="shared" si="9"/>
        <v>0</v>
      </c>
      <c r="D162" s="315">
        <f t="shared" si="9"/>
        <v>0</v>
      </c>
      <c r="E162" s="12"/>
      <c r="F162" s="27"/>
      <c r="G162" s="12"/>
      <c r="H162" s="27"/>
      <c r="I162" s="12"/>
      <c r="J162" s="27"/>
      <c r="K162" s="12"/>
      <c r="L162" s="13"/>
      <c r="M162" s="12"/>
      <c r="N162" s="13"/>
      <c r="O162" s="12"/>
      <c r="P162" s="13"/>
      <c r="Q162" s="12"/>
      <c r="R162" s="13"/>
      <c r="S162" s="12"/>
      <c r="T162" s="13"/>
      <c r="U162" s="12"/>
      <c r="V162" s="13"/>
      <c r="W162" s="12"/>
      <c r="X162" s="13"/>
      <c r="Y162" s="12"/>
      <c r="Z162" s="13"/>
      <c r="AA162" s="12"/>
      <c r="AB162" s="27"/>
      <c r="AC162" s="12"/>
      <c r="AD162" s="27"/>
      <c r="AE162" s="12"/>
      <c r="AF162" s="13"/>
      <c r="AG162" s="12"/>
      <c r="AH162" s="13"/>
      <c r="AI162" s="12"/>
      <c r="AJ162" s="13"/>
      <c r="AK162" s="12"/>
      <c r="AL162" s="13"/>
      <c r="AM162" s="12"/>
      <c r="AN162" s="13"/>
      <c r="AO162" s="136"/>
      <c r="AP162" s="13"/>
      <c r="AQ162" s="258"/>
      <c r="AR162" s="22"/>
      <c r="AS162" s="27"/>
      <c r="AT162" s="305"/>
      <c r="AU162" s="52"/>
      <c r="CA162" s="195" t="str">
        <f t="shared" si="10"/>
        <v/>
      </c>
      <c r="CG162" s="195">
        <f t="shared" si="11"/>
        <v>0</v>
      </c>
    </row>
    <row r="163" spans="1:85" x14ac:dyDescent="0.2">
      <c r="A163" s="158" t="s">
        <v>175</v>
      </c>
      <c r="B163" s="313">
        <f t="shared" si="8"/>
        <v>0</v>
      </c>
      <c r="C163" s="314">
        <f t="shared" si="9"/>
        <v>0</v>
      </c>
      <c r="D163" s="315">
        <f t="shared" si="9"/>
        <v>0</v>
      </c>
      <c r="E163" s="12"/>
      <c r="F163" s="27"/>
      <c r="G163" s="12"/>
      <c r="H163" s="27"/>
      <c r="I163" s="12"/>
      <c r="J163" s="27"/>
      <c r="K163" s="12"/>
      <c r="L163" s="13"/>
      <c r="M163" s="12"/>
      <c r="N163" s="13"/>
      <c r="O163" s="12"/>
      <c r="P163" s="13"/>
      <c r="Q163" s="12"/>
      <c r="R163" s="13"/>
      <c r="S163" s="12"/>
      <c r="T163" s="13"/>
      <c r="U163" s="12"/>
      <c r="V163" s="13"/>
      <c r="W163" s="12"/>
      <c r="X163" s="13"/>
      <c r="Y163" s="12"/>
      <c r="Z163" s="13"/>
      <c r="AA163" s="12"/>
      <c r="AB163" s="27"/>
      <c r="AC163" s="12"/>
      <c r="AD163" s="27"/>
      <c r="AE163" s="12"/>
      <c r="AF163" s="13"/>
      <c r="AG163" s="12"/>
      <c r="AH163" s="13"/>
      <c r="AI163" s="12"/>
      <c r="AJ163" s="13"/>
      <c r="AK163" s="12"/>
      <c r="AL163" s="13"/>
      <c r="AM163" s="12"/>
      <c r="AN163" s="13"/>
      <c r="AO163" s="136"/>
      <c r="AP163" s="13"/>
      <c r="AQ163" s="258"/>
      <c r="AR163" s="22"/>
      <c r="AS163" s="27"/>
      <c r="AT163" s="305"/>
      <c r="AU163" s="52"/>
      <c r="CA163" s="195" t="str">
        <f t="shared" si="10"/>
        <v/>
      </c>
      <c r="CG163" s="195">
        <f t="shared" si="11"/>
        <v>0</v>
      </c>
    </row>
    <row r="164" spans="1:85" x14ac:dyDescent="0.2">
      <c r="A164" s="158" t="s">
        <v>176</v>
      </c>
      <c r="B164" s="313">
        <f t="shared" si="8"/>
        <v>34</v>
      </c>
      <c r="C164" s="314">
        <f t="shared" si="9"/>
        <v>15</v>
      </c>
      <c r="D164" s="315">
        <f t="shared" si="9"/>
        <v>19</v>
      </c>
      <c r="E164" s="12"/>
      <c r="F164" s="27">
        <v>1</v>
      </c>
      <c r="G164" s="12"/>
      <c r="H164" s="27">
        <v>1</v>
      </c>
      <c r="I164" s="12"/>
      <c r="J164" s="27"/>
      <c r="K164" s="12"/>
      <c r="L164" s="13">
        <v>1</v>
      </c>
      <c r="M164" s="12"/>
      <c r="N164" s="13"/>
      <c r="O164" s="12">
        <v>1</v>
      </c>
      <c r="P164" s="13"/>
      <c r="Q164" s="12"/>
      <c r="R164" s="13"/>
      <c r="S164" s="12"/>
      <c r="T164" s="13"/>
      <c r="U164" s="12"/>
      <c r="V164" s="13">
        <v>1</v>
      </c>
      <c r="W164" s="12">
        <v>1</v>
      </c>
      <c r="X164" s="13">
        <v>1</v>
      </c>
      <c r="Y164" s="12"/>
      <c r="Z164" s="13">
        <v>1</v>
      </c>
      <c r="AA164" s="12"/>
      <c r="AB164" s="27">
        <v>1</v>
      </c>
      <c r="AC164" s="12"/>
      <c r="AD164" s="27">
        <v>1</v>
      </c>
      <c r="AE164" s="12">
        <v>1</v>
      </c>
      <c r="AF164" s="13">
        <v>1</v>
      </c>
      <c r="AG164" s="12"/>
      <c r="AH164" s="13"/>
      <c r="AI164" s="12">
        <v>1</v>
      </c>
      <c r="AJ164" s="13">
        <v>1</v>
      </c>
      <c r="AK164" s="12">
        <v>4</v>
      </c>
      <c r="AL164" s="13">
        <v>1</v>
      </c>
      <c r="AM164" s="12">
        <v>2</v>
      </c>
      <c r="AN164" s="13">
        <v>3</v>
      </c>
      <c r="AO164" s="136">
        <v>5</v>
      </c>
      <c r="AP164" s="13">
        <v>5</v>
      </c>
      <c r="AQ164" s="258">
        <v>1</v>
      </c>
      <c r="AR164" s="22">
        <v>20</v>
      </c>
      <c r="AS164" s="27">
        <v>13</v>
      </c>
      <c r="AT164" s="305"/>
      <c r="AU164" s="52"/>
      <c r="CA164" s="195" t="str">
        <f t="shared" si="10"/>
        <v/>
      </c>
      <c r="CG164" s="195">
        <f t="shared" si="11"/>
        <v>0</v>
      </c>
    </row>
    <row r="165" spans="1:85" x14ac:dyDescent="0.2">
      <c r="A165" s="158" t="s">
        <v>177</v>
      </c>
      <c r="B165" s="313">
        <f t="shared" si="8"/>
        <v>0</v>
      </c>
      <c r="C165" s="314">
        <f t="shared" si="9"/>
        <v>0</v>
      </c>
      <c r="D165" s="315">
        <f t="shared" si="9"/>
        <v>0</v>
      </c>
      <c r="E165" s="12"/>
      <c r="F165" s="27"/>
      <c r="G165" s="12"/>
      <c r="H165" s="27"/>
      <c r="I165" s="12"/>
      <c r="J165" s="27"/>
      <c r="K165" s="12"/>
      <c r="L165" s="13"/>
      <c r="M165" s="12"/>
      <c r="N165" s="13"/>
      <c r="O165" s="12"/>
      <c r="P165" s="13"/>
      <c r="Q165" s="12"/>
      <c r="R165" s="13"/>
      <c r="S165" s="12"/>
      <c r="T165" s="13"/>
      <c r="U165" s="12"/>
      <c r="V165" s="13"/>
      <c r="W165" s="12"/>
      <c r="X165" s="13"/>
      <c r="Y165" s="12"/>
      <c r="Z165" s="13"/>
      <c r="AA165" s="12"/>
      <c r="AB165" s="27"/>
      <c r="AC165" s="12"/>
      <c r="AD165" s="27"/>
      <c r="AE165" s="12"/>
      <c r="AF165" s="13"/>
      <c r="AG165" s="12"/>
      <c r="AH165" s="13"/>
      <c r="AI165" s="12"/>
      <c r="AJ165" s="13"/>
      <c r="AK165" s="12"/>
      <c r="AL165" s="13"/>
      <c r="AM165" s="12"/>
      <c r="AN165" s="13"/>
      <c r="AO165" s="136"/>
      <c r="AP165" s="13"/>
      <c r="AQ165" s="258"/>
      <c r="AR165" s="22"/>
      <c r="AS165" s="27"/>
      <c r="AT165" s="305"/>
      <c r="AU165" s="52"/>
      <c r="CA165" s="195" t="str">
        <f t="shared" si="10"/>
        <v/>
      </c>
      <c r="CG165" s="195">
        <f t="shared" si="11"/>
        <v>0</v>
      </c>
    </row>
    <row r="166" spans="1:85" x14ac:dyDescent="0.2">
      <c r="A166" s="158" t="s">
        <v>178</v>
      </c>
      <c r="B166" s="313">
        <f t="shared" si="8"/>
        <v>0</v>
      </c>
      <c r="C166" s="314">
        <f t="shared" si="9"/>
        <v>0</v>
      </c>
      <c r="D166" s="315">
        <f t="shared" si="9"/>
        <v>0</v>
      </c>
      <c r="E166" s="12"/>
      <c r="F166" s="27"/>
      <c r="G166" s="12"/>
      <c r="H166" s="27"/>
      <c r="I166" s="12"/>
      <c r="J166" s="27"/>
      <c r="K166" s="12"/>
      <c r="L166" s="13"/>
      <c r="M166" s="12"/>
      <c r="N166" s="13"/>
      <c r="O166" s="12"/>
      <c r="P166" s="13"/>
      <c r="Q166" s="12"/>
      <c r="R166" s="13"/>
      <c r="S166" s="12"/>
      <c r="T166" s="13"/>
      <c r="U166" s="12"/>
      <c r="V166" s="13"/>
      <c r="W166" s="12"/>
      <c r="X166" s="13"/>
      <c r="Y166" s="12"/>
      <c r="Z166" s="13"/>
      <c r="AA166" s="12"/>
      <c r="AB166" s="27"/>
      <c r="AC166" s="12"/>
      <c r="AD166" s="27"/>
      <c r="AE166" s="12"/>
      <c r="AF166" s="13"/>
      <c r="AG166" s="12"/>
      <c r="AH166" s="13"/>
      <c r="AI166" s="12"/>
      <c r="AJ166" s="13"/>
      <c r="AK166" s="12"/>
      <c r="AL166" s="13"/>
      <c r="AM166" s="12"/>
      <c r="AN166" s="13"/>
      <c r="AO166" s="136"/>
      <c r="AP166" s="13"/>
      <c r="AQ166" s="258"/>
      <c r="AR166" s="22"/>
      <c r="AS166" s="27"/>
      <c r="AT166" s="316"/>
      <c r="CA166" s="195" t="str">
        <f t="shared" si="10"/>
        <v/>
      </c>
      <c r="CG166" s="195">
        <f t="shared" si="11"/>
        <v>0</v>
      </c>
    </row>
    <row r="167" spans="1:85" x14ac:dyDescent="0.2">
      <c r="A167" s="158" t="s">
        <v>179</v>
      </c>
      <c r="B167" s="313">
        <f t="shared" si="8"/>
        <v>0</v>
      </c>
      <c r="C167" s="314">
        <f t="shared" si="9"/>
        <v>0</v>
      </c>
      <c r="D167" s="315">
        <f t="shared" si="9"/>
        <v>0</v>
      </c>
      <c r="E167" s="12"/>
      <c r="F167" s="27"/>
      <c r="G167" s="12"/>
      <c r="H167" s="27"/>
      <c r="I167" s="12"/>
      <c r="J167" s="27"/>
      <c r="K167" s="12"/>
      <c r="L167" s="13"/>
      <c r="M167" s="12"/>
      <c r="N167" s="13"/>
      <c r="O167" s="12"/>
      <c r="P167" s="13"/>
      <c r="Q167" s="12"/>
      <c r="R167" s="13"/>
      <c r="S167" s="12"/>
      <c r="T167" s="13"/>
      <c r="U167" s="12"/>
      <c r="V167" s="13"/>
      <c r="W167" s="12"/>
      <c r="X167" s="13"/>
      <c r="Y167" s="12"/>
      <c r="Z167" s="13"/>
      <c r="AA167" s="12"/>
      <c r="AB167" s="27"/>
      <c r="AC167" s="12"/>
      <c r="AD167" s="27"/>
      <c r="AE167" s="12"/>
      <c r="AF167" s="13"/>
      <c r="AG167" s="12"/>
      <c r="AH167" s="13"/>
      <c r="AI167" s="12"/>
      <c r="AJ167" s="13"/>
      <c r="AK167" s="12"/>
      <c r="AL167" s="13"/>
      <c r="AM167" s="12"/>
      <c r="AN167" s="13"/>
      <c r="AO167" s="136"/>
      <c r="AP167" s="13"/>
      <c r="AQ167" s="258"/>
      <c r="AR167" s="22"/>
      <c r="AS167" s="27"/>
      <c r="AT167" s="316"/>
      <c r="CA167" s="195" t="str">
        <f t="shared" si="10"/>
        <v/>
      </c>
      <c r="CG167" s="195">
        <f t="shared" si="11"/>
        <v>0</v>
      </c>
    </row>
    <row r="168" spans="1:85" x14ac:dyDescent="0.2">
      <c r="A168" s="161" t="s">
        <v>13</v>
      </c>
      <c r="B168" s="317">
        <f t="shared" si="8"/>
        <v>0</v>
      </c>
      <c r="C168" s="318">
        <f t="shared" si="9"/>
        <v>0</v>
      </c>
      <c r="D168" s="319">
        <f t="shared" si="9"/>
        <v>0</v>
      </c>
      <c r="E168" s="213"/>
      <c r="F168" s="37"/>
      <c r="G168" s="213"/>
      <c r="H168" s="214"/>
      <c r="I168" s="213"/>
      <c r="J168" s="214"/>
      <c r="K168" s="213"/>
      <c r="L168" s="214"/>
      <c r="M168" s="213"/>
      <c r="N168" s="214"/>
      <c r="O168" s="213"/>
      <c r="P168" s="214"/>
      <c r="Q168" s="213"/>
      <c r="R168" s="214"/>
      <c r="S168" s="213"/>
      <c r="T168" s="214"/>
      <c r="U168" s="213"/>
      <c r="V168" s="214"/>
      <c r="W168" s="213"/>
      <c r="X168" s="214"/>
      <c r="Y168" s="213"/>
      <c r="Z168" s="214"/>
      <c r="AA168" s="213"/>
      <c r="AB168" s="214"/>
      <c r="AC168" s="213"/>
      <c r="AD168" s="214"/>
      <c r="AE168" s="213"/>
      <c r="AF168" s="214"/>
      <c r="AG168" s="213"/>
      <c r="AH168" s="214"/>
      <c r="AI168" s="213"/>
      <c r="AJ168" s="214"/>
      <c r="AK168" s="213"/>
      <c r="AL168" s="214"/>
      <c r="AM168" s="213"/>
      <c r="AN168" s="214"/>
      <c r="AO168" s="143"/>
      <c r="AP168" s="214"/>
      <c r="AQ168" s="320"/>
      <c r="AR168" s="23"/>
      <c r="AS168" s="37"/>
      <c r="AT168" s="316"/>
      <c r="CA168" s="195" t="str">
        <f t="shared" si="10"/>
        <v/>
      </c>
      <c r="CG168" s="195">
        <f t="shared" si="11"/>
        <v>0</v>
      </c>
    </row>
    <row r="169" spans="1:85" x14ac:dyDescent="0.2">
      <c r="A169" s="321" t="s">
        <v>98</v>
      </c>
      <c r="B169" s="262">
        <f t="shared" ref="B169:AS169" si="12">SUM(B170:B174)</f>
        <v>0</v>
      </c>
      <c r="C169" s="263">
        <f t="shared" si="12"/>
        <v>0</v>
      </c>
      <c r="D169" s="303">
        <f t="shared" si="12"/>
        <v>0</v>
      </c>
      <c r="E169" s="322">
        <f t="shared" si="12"/>
        <v>0</v>
      </c>
      <c r="F169" s="322">
        <f t="shared" si="12"/>
        <v>0</v>
      </c>
      <c r="G169" s="322">
        <f t="shared" si="12"/>
        <v>0</v>
      </c>
      <c r="H169" s="228">
        <f t="shared" si="12"/>
        <v>0</v>
      </c>
      <c r="I169" s="226">
        <f t="shared" si="12"/>
        <v>0</v>
      </c>
      <c r="J169" s="228">
        <f t="shared" si="12"/>
        <v>0</v>
      </c>
      <c r="K169" s="226">
        <f t="shared" si="12"/>
        <v>0</v>
      </c>
      <c r="L169" s="228">
        <f t="shared" si="12"/>
        <v>0</v>
      </c>
      <c r="M169" s="226">
        <f t="shared" si="12"/>
        <v>0</v>
      </c>
      <c r="N169" s="228">
        <f t="shared" si="12"/>
        <v>0</v>
      </c>
      <c r="O169" s="226">
        <f t="shared" si="12"/>
        <v>0</v>
      </c>
      <c r="P169" s="228">
        <f t="shared" si="12"/>
        <v>0</v>
      </c>
      <c r="Q169" s="226">
        <f t="shared" si="12"/>
        <v>0</v>
      </c>
      <c r="R169" s="228">
        <f t="shared" si="12"/>
        <v>0</v>
      </c>
      <c r="S169" s="226">
        <f t="shared" si="12"/>
        <v>0</v>
      </c>
      <c r="T169" s="228">
        <f t="shared" si="12"/>
        <v>0</v>
      </c>
      <c r="U169" s="226">
        <f t="shared" si="12"/>
        <v>0</v>
      </c>
      <c r="V169" s="228">
        <f t="shared" si="12"/>
        <v>0</v>
      </c>
      <c r="W169" s="226">
        <f t="shared" si="12"/>
        <v>0</v>
      </c>
      <c r="X169" s="228">
        <f t="shared" si="12"/>
        <v>0</v>
      </c>
      <c r="Y169" s="226">
        <f t="shared" si="12"/>
        <v>0</v>
      </c>
      <c r="Z169" s="228">
        <f t="shared" si="12"/>
        <v>0</v>
      </c>
      <c r="AA169" s="226">
        <f t="shared" si="12"/>
        <v>0</v>
      </c>
      <c r="AB169" s="228">
        <f t="shared" si="12"/>
        <v>0</v>
      </c>
      <c r="AC169" s="226">
        <f t="shared" si="12"/>
        <v>0</v>
      </c>
      <c r="AD169" s="228">
        <f t="shared" si="12"/>
        <v>0</v>
      </c>
      <c r="AE169" s="226">
        <f t="shared" si="12"/>
        <v>0</v>
      </c>
      <c r="AF169" s="228">
        <f t="shared" si="12"/>
        <v>0</v>
      </c>
      <c r="AG169" s="226">
        <f t="shared" si="12"/>
        <v>0</v>
      </c>
      <c r="AH169" s="228">
        <f t="shared" si="12"/>
        <v>0</v>
      </c>
      <c r="AI169" s="226">
        <f t="shared" si="12"/>
        <v>0</v>
      </c>
      <c r="AJ169" s="228">
        <f t="shared" si="12"/>
        <v>0</v>
      </c>
      <c r="AK169" s="226">
        <f t="shared" si="12"/>
        <v>0</v>
      </c>
      <c r="AL169" s="228">
        <f t="shared" si="12"/>
        <v>0</v>
      </c>
      <c r="AM169" s="226">
        <f t="shared" si="12"/>
        <v>0</v>
      </c>
      <c r="AN169" s="228">
        <f t="shared" si="12"/>
        <v>0</v>
      </c>
      <c r="AO169" s="229">
        <f t="shared" si="12"/>
        <v>0</v>
      </c>
      <c r="AP169" s="228">
        <f t="shared" si="12"/>
        <v>0</v>
      </c>
      <c r="AQ169" s="229">
        <f t="shared" si="12"/>
        <v>41</v>
      </c>
      <c r="AR169" s="199">
        <f t="shared" si="12"/>
        <v>11</v>
      </c>
      <c r="AS169" s="227">
        <f t="shared" si="12"/>
        <v>47</v>
      </c>
      <c r="AT169" s="316"/>
    </row>
    <row r="170" spans="1:85" x14ac:dyDescent="0.2">
      <c r="A170" s="54" t="s">
        <v>38</v>
      </c>
      <c r="B170" s="323">
        <f>SUM(C170+D170)</f>
        <v>0</v>
      </c>
      <c r="C170" s="323">
        <f t="shared" ref="C170:D174" si="13">SUM(E170+G170+I170+K170+M170+O170+Q170+S170+U170+W170+Y170+AA170+AC170+AE170+AG170+AI170+AK170+AM170+AO170)</f>
        <v>0</v>
      </c>
      <c r="D170" s="324">
        <f t="shared" si="13"/>
        <v>0</v>
      </c>
      <c r="E170" s="217"/>
      <c r="F170" s="9"/>
      <c r="G170" s="217"/>
      <c r="H170" s="215"/>
      <c r="I170" s="217"/>
      <c r="J170" s="215"/>
      <c r="K170" s="217"/>
      <c r="L170" s="215"/>
      <c r="M170" s="217"/>
      <c r="N170" s="215"/>
      <c r="O170" s="217"/>
      <c r="P170" s="215"/>
      <c r="Q170" s="217"/>
      <c r="R170" s="215"/>
      <c r="S170" s="217"/>
      <c r="T170" s="215"/>
      <c r="U170" s="217"/>
      <c r="V170" s="215"/>
      <c r="W170" s="217"/>
      <c r="X170" s="215"/>
      <c r="Y170" s="217"/>
      <c r="Z170" s="215"/>
      <c r="AA170" s="217"/>
      <c r="AB170" s="215"/>
      <c r="AC170" s="217"/>
      <c r="AD170" s="215"/>
      <c r="AE170" s="217"/>
      <c r="AF170" s="215"/>
      <c r="AG170" s="217"/>
      <c r="AH170" s="215"/>
      <c r="AI170" s="217"/>
      <c r="AJ170" s="215"/>
      <c r="AK170" s="217"/>
      <c r="AL170" s="215"/>
      <c r="AM170" s="217"/>
      <c r="AN170" s="215"/>
      <c r="AO170" s="147"/>
      <c r="AP170" s="215"/>
      <c r="AQ170" s="215">
        <v>41</v>
      </c>
      <c r="AR170" s="215"/>
      <c r="AS170" s="215">
        <v>47</v>
      </c>
      <c r="AT170" s="316"/>
    </row>
    <row r="171" spans="1:85" x14ac:dyDescent="0.2">
      <c r="A171" s="55" t="s">
        <v>39</v>
      </c>
      <c r="B171" s="314">
        <f>SUM(C171+D171)</f>
        <v>0</v>
      </c>
      <c r="C171" s="314">
        <f t="shared" si="13"/>
        <v>0</v>
      </c>
      <c r="D171" s="315">
        <f t="shared" si="13"/>
        <v>0</v>
      </c>
      <c r="E171" s="213"/>
      <c r="F171" s="13"/>
      <c r="G171" s="12"/>
      <c r="H171" s="15"/>
      <c r="I171" s="12"/>
      <c r="J171" s="13"/>
      <c r="K171" s="12"/>
      <c r="L171" s="13"/>
      <c r="M171" s="12"/>
      <c r="N171" s="13"/>
      <c r="O171" s="12"/>
      <c r="P171" s="13"/>
      <c r="Q171" s="12"/>
      <c r="R171" s="13"/>
      <c r="S171" s="12"/>
      <c r="T171" s="13"/>
      <c r="U171" s="12"/>
      <c r="V171" s="13"/>
      <c r="W171" s="12"/>
      <c r="X171" s="13"/>
      <c r="Y171" s="12"/>
      <c r="Z171" s="13"/>
      <c r="AA171" s="12"/>
      <c r="AB171" s="13"/>
      <c r="AC171" s="12"/>
      <c r="AD171" s="13"/>
      <c r="AE171" s="12"/>
      <c r="AF171" s="13"/>
      <c r="AG171" s="12"/>
      <c r="AH171" s="13"/>
      <c r="AI171" s="12"/>
      <c r="AJ171" s="13"/>
      <c r="AK171" s="12"/>
      <c r="AL171" s="13"/>
      <c r="AM171" s="12"/>
      <c r="AN171" s="13"/>
      <c r="AO171" s="136"/>
      <c r="AP171" s="13"/>
      <c r="AQ171" s="13"/>
      <c r="AR171" s="13">
        <v>11</v>
      </c>
      <c r="AS171" s="15"/>
      <c r="AT171" s="325"/>
    </row>
    <row r="172" spans="1:85" x14ac:dyDescent="0.2">
      <c r="A172" s="59" t="s">
        <v>40</v>
      </c>
      <c r="B172" s="314">
        <f>SUM(C172+D172)</f>
        <v>0</v>
      </c>
      <c r="C172" s="314">
        <f t="shared" si="13"/>
        <v>0</v>
      </c>
      <c r="D172" s="315">
        <f t="shared" si="13"/>
        <v>0</v>
      </c>
      <c r="E172" s="12"/>
      <c r="F172" s="214"/>
      <c r="G172" s="213"/>
      <c r="H172" s="214"/>
      <c r="I172" s="217"/>
      <c r="J172" s="215"/>
      <c r="K172" s="217"/>
      <c r="L172" s="215"/>
      <c r="M172" s="217"/>
      <c r="N172" s="215"/>
      <c r="O172" s="217"/>
      <c r="P172" s="215"/>
      <c r="Q172" s="217"/>
      <c r="R172" s="215"/>
      <c r="S172" s="217"/>
      <c r="T172" s="215"/>
      <c r="U172" s="217"/>
      <c r="V172" s="215"/>
      <c r="W172" s="217"/>
      <c r="X172" s="215"/>
      <c r="Y172" s="217"/>
      <c r="Z172" s="215"/>
      <c r="AA172" s="217"/>
      <c r="AB172" s="215"/>
      <c r="AC172" s="217"/>
      <c r="AD172" s="215"/>
      <c r="AE172" s="217"/>
      <c r="AF172" s="215"/>
      <c r="AG172" s="217"/>
      <c r="AH172" s="215"/>
      <c r="AI172" s="217"/>
      <c r="AJ172" s="215"/>
      <c r="AK172" s="217"/>
      <c r="AL172" s="215"/>
      <c r="AM172" s="217"/>
      <c r="AN172" s="215"/>
      <c r="AO172" s="147"/>
      <c r="AP172" s="215"/>
      <c r="AQ172" s="215"/>
      <c r="AR172" s="215"/>
      <c r="AS172" s="215"/>
      <c r="AT172" s="316"/>
    </row>
    <row r="173" spans="1:85" x14ac:dyDescent="0.2">
      <c r="A173" s="326" t="s">
        <v>86</v>
      </c>
      <c r="B173" s="314">
        <f>SUM(C173+D173)</f>
        <v>0</v>
      </c>
      <c r="C173" s="314">
        <f t="shared" si="13"/>
        <v>0</v>
      </c>
      <c r="D173" s="327">
        <f t="shared" si="13"/>
        <v>0</v>
      </c>
      <c r="E173" s="217"/>
      <c r="F173" s="13"/>
      <c r="G173" s="12"/>
      <c r="H173" s="13"/>
      <c r="I173" s="12"/>
      <c r="J173" s="13"/>
      <c r="K173" s="12"/>
      <c r="L173" s="13"/>
      <c r="M173" s="12"/>
      <c r="N173" s="13"/>
      <c r="O173" s="12"/>
      <c r="P173" s="13"/>
      <c r="Q173" s="12"/>
      <c r="R173" s="13"/>
      <c r="S173" s="12"/>
      <c r="T173" s="13"/>
      <c r="U173" s="12"/>
      <c r="V173" s="13"/>
      <c r="W173" s="12"/>
      <c r="X173" s="13"/>
      <c r="Y173" s="12"/>
      <c r="Z173" s="13"/>
      <c r="AA173" s="12"/>
      <c r="AB173" s="13"/>
      <c r="AC173" s="12"/>
      <c r="AD173" s="13"/>
      <c r="AE173" s="12"/>
      <c r="AF173" s="13"/>
      <c r="AG173" s="12"/>
      <c r="AH173" s="13"/>
      <c r="AI173" s="12"/>
      <c r="AJ173" s="13"/>
      <c r="AK173" s="12"/>
      <c r="AL173" s="13"/>
      <c r="AM173" s="12"/>
      <c r="AN173" s="13"/>
      <c r="AO173" s="136"/>
      <c r="AP173" s="13"/>
      <c r="AQ173" s="13"/>
      <c r="AR173" s="13"/>
      <c r="AS173" s="15"/>
      <c r="AT173" s="325"/>
    </row>
    <row r="174" spans="1:85" x14ac:dyDescent="0.2">
      <c r="A174" s="60" t="s">
        <v>13</v>
      </c>
      <c r="B174" s="328">
        <f>SUM(C174+D174)</f>
        <v>0</v>
      </c>
      <c r="C174" s="329">
        <f t="shared" si="13"/>
        <v>0</v>
      </c>
      <c r="D174" s="330">
        <f t="shared" si="13"/>
        <v>0</v>
      </c>
      <c r="E174" s="18"/>
      <c r="F174" s="33"/>
      <c r="G174" s="32"/>
      <c r="H174" s="33"/>
      <c r="I174" s="32"/>
      <c r="J174" s="33"/>
      <c r="K174" s="32"/>
      <c r="L174" s="33"/>
      <c r="M174" s="32"/>
      <c r="N174" s="33"/>
      <c r="O174" s="32"/>
      <c r="P174" s="33"/>
      <c r="Q174" s="32"/>
      <c r="R174" s="33"/>
      <c r="S174" s="32"/>
      <c r="T174" s="33"/>
      <c r="U174" s="32"/>
      <c r="V174" s="33"/>
      <c r="W174" s="32"/>
      <c r="X174" s="33"/>
      <c r="Y174" s="32"/>
      <c r="Z174" s="33"/>
      <c r="AA174" s="32"/>
      <c r="AB174" s="33"/>
      <c r="AC174" s="32"/>
      <c r="AD174" s="33"/>
      <c r="AE174" s="32"/>
      <c r="AF174" s="33"/>
      <c r="AG174" s="32"/>
      <c r="AH174" s="33"/>
      <c r="AI174" s="32"/>
      <c r="AJ174" s="33"/>
      <c r="AK174" s="32"/>
      <c r="AL174" s="33"/>
      <c r="AM174" s="32"/>
      <c r="AN174" s="33"/>
      <c r="AO174" s="225"/>
      <c r="AP174" s="33"/>
      <c r="AQ174" s="33"/>
      <c r="AR174" s="33"/>
      <c r="AS174" s="33"/>
      <c r="AT174" s="316"/>
    </row>
    <row r="175" spans="1:85" x14ac:dyDescent="0.2">
      <c r="A175" s="85" t="s">
        <v>180</v>
      </c>
      <c r="B175" s="85"/>
      <c r="C175" s="85"/>
      <c r="D175" s="85"/>
      <c r="E175" s="85"/>
      <c r="F175" s="85"/>
      <c r="G175" s="85"/>
      <c r="H175" s="49"/>
      <c r="I175" s="49"/>
      <c r="J175" s="49"/>
      <c r="K175" s="49"/>
      <c r="L175" s="49"/>
      <c r="M175" s="85"/>
      <c r="N175" s="85"/>
      <c r="O175" s="52"/>
      <c r="P175" s="52"/>
      <c r="Q175" s="52"/>
      <c r="R175" s="49"/>
      <c r="S175" s="49"/>
      <c r="T175" s="52"/>
      <c r="U175" s="52"/>
      <c r="V175" s="52"/>
      <c r="W175" s="52"/>
      <c r="X175" s="52"/>
      <c r="Y175" s="52"/>
      <c r="Z175" s="52"/>
      <c r="AA175" s="52"/>
      <c r="AB175" s="52"/>
      <c r="AC175" s="52"/>
      <c r="AD175" s="52"/>
      <c r="AE175" s="52"/>
      <c r="AF175" s="52"/>
      <c r="AG175" s="52"/>
      <c r="AH175" s="52"/>
      <c r="AI175" s="52"/>
      <c r="AJ175" s="52"/>
      <c r="AK175" s="1"/>
      <c r="AL175" s="1"/>
      <c r="AM175" s="1"/>
      <c r="AN175" s="1"/>
      <c r="AO175" s="1"/>
      <c r="AP175" s="1"/>
      <c r="AQ175" s="52"/>
      <c r="AR175" s="52"/>
      <c r="AS175" s="52"/>
      <c r="AT175" s="52"/>
      <c r="AU175" s="52"/>
    </row>
    <row r="176" spans="1:85" ht="21" customHeight="1" x14ac:dyDescent="0.2">
      <c r="A176" s="772" t="s">
        <v>49</v>
      </c>
      <c r="B176" s="775" t="s">
        <v>50</v>
      </c>
      <c r="C176" s="776"/>
      <c r="D176" s="777"/>
      <c r="E176" s="780" t="s">
        <v>14</v>
      </c>
      <c r="F176" s="781"/>
      <c r="G176" s="781"/>
      <c r="H176" s="781"/>
      <c r="I176" s="781"/>
      <c r="J176" s="781"/>
      <c r="K176" s="781"/>
      <c r="L176" s="781"/>
      <c r="M176" s="781"/>
      <c r="N176" s="781"/>
      <c r="O176" s="781"/>
      <c r="P176" s="781"/>
      <c r="Q176" s="781"/>
      <c r="R176" s="781"/>
      <c r="S176" s="781"/>
      <c r="T176" s="781"/>
      <c r="U176" s="781"/>
      <c r="V176" s="781"/>
      <c r="W176" s="781"/>
      <c r="X176" s="781"/>
      <c r="Y176" s="781"/>
      <c r="Z176" s="781"/>
      <c r="AA176" s="781"/>
      <c r="AB176" s="781"/>
      <c r="AC176" s="781"/>
      <c r="AD176" s="781"/>
      <c r="AE176" s="781"/>
      <c r="AF176" s="781"/>
      <c r="AG176" s="781"/>
      <c r="AH176" s="781"/>
      <c r="AI176" s="781"/>
      <c r="AJ176" s="781"/>
      <c r="AK176" s="781"/>
      <c r="AL176" s="781"/>
      <c r="AM176" s="781"/>
      <c r="AN176" s="781"/>
      <c r="AO176" s="781"/>
      <c r="AP176" s="782"/>
      <c r="AQ176" s="783" t="s">
        <v>119</v>
      </c>
      <c r="AR176" s="783" t="s">
        <v>87</v>
      </c>
      <c r="AS176" s="52"/>
      <c r="AT176" s="52"/>
      <c r="AU176" s="52"/>
    </row>
    <row r="177" spans="1:86" ht="21.75" customHeight="1" x14ac:dyDescent="0.2">
      <c r="A177" s="773"/>
      <c r="B177" s="778"/>
      <c r="C177" s="779"/>
      <c r="D177" s="779"/>
      <c r="E177" s="786" t="s">
        <v>19</v>
      </c>
      <c r="F177" s="787"/>
      <c r="G177" s="786" t="s">
        <v>20</v>
      </c>
      <c r="H177" s="787"/>
      <c r="I177" s="788" t="s">
        <v>21</v>
      </c>
      <c r="J177" s="789"/>
      <c r="K177" s="788" t="s">
        <v>22</v>
      </c>
      <c r="L177" s="789"/>
      <c r="M177" s="788" t="s">
        <v>23</v>
      </c>
      <c r="N177" s="789"/>
      <c r="O177" s="786" t="s">
        <v>24</v>
      </c>
      <c r="P177" s="787"/>
      <c r="Q177" s="786" t="s">
        <v>25</v>
      </c>
      <c r="R177" s="787"/>
      <c r="S177" s="786" t="s">
        <v>26</v>
      </c>
      <c r="T177" s="787"/>
      <c r="U177" s="786" t="s">
        <v>27</v>
      </c>
      <c r="V177" s="787"/>
      <c r="W177" s="786" t="s">
        <v>2</v>
      </c>
      <c r="X177" s="787"/>
      <c r="Y177" s="786" t="s">
        <v>3</v>
      </c>
      <c r="Z177" s="787"/>
      <c r="AA177" s="786" t="s">
        <v>28</v>
      </c>
      <c r="AB177" s="787"/>
      <c r="AC177" s="786" t="s">
        <v>4</v>
      </c>
      <c r="AD177" s="787"/>
      <c r="AE177" s="786" t="s">
        <v>5</v>
      </c>
      <c r="AF177" s="787"/>
      <c r="AG177" s="786" t="s">
        <v>6</v>
      </c>
      <c r="AH177" s="787"/>
      <c r="AI177" s="786" t="s">
        <v>7</v>
      </c>
      <c r="AJ177" s="787"/>
      <c r="AK177" s="786" t="s">
        <v>8</v>
      </c>
      <c r="AL177" s="787"/>
      <c r="AM177" s="786" t="s">
        <v>9</v>
      </c>
      <c r="AN177" s="787"/>
      <c r="AO177" s="790" t="s">
        <v>10</v>
      </c>
      <c r="AP177" s="791"/>
      <c r="AQ177" s="784"/>
      <c r="AR177" s="784"/>
      <c r="AS177" s="52"/>
      <c r="AT177" s="52"/>
      <c r="AU177" s="52"/>
    </row>
    <row r="178" spans="1:86" ht="13.5" customHeight="1" x14ac:dyDescent="0.2">
      <c r="A178" s="774"/>
      <c r="B178" s="186" t="s">
        <v>94</v>
      </c>
      <c r="C178" s="185" t="s">
        <v>11</v>
      </c>
      <c r="D178" s="185" t="s">
        <v>12</v>
      </c>
      <c r="E178" s="39" t="s">
        <v>11</v>
      </c>
      <c r="F178" s="41" t="s">
        <v>12</v>
      </c>
      <c r="G178" s="39" t="s">
        <v>11</v>
      </c>
      <c r="H178" s="41" t="s">
        <v>12</v>
      </c>
      <c r="I178" s="39" t="s">
        <v>11</v>
      </c>
      <c r="J178" s="41" t="s">
        <v>12</v>
      </c>
      <c r="K178" s="39" t="s">
        <v>11</v>
      </c>
      <c r="L178" s="41" t="s">
        <v>12</v>
      </c>
      <c r="M178" s="39" t="s">
        <v>11</v>
      </c>
      <c r="N178" s="41" t="s">
        <v>12</v>
      </c>
      <c r="O178" s="39" t="s">
        <v>11</v>
      </c>
      <c r="P178" s="41" t="s">
        <v>12</v>
      </c>
      <c r="Q178" s="39" t="s">
        <v>11</v>
      </c>
      <c r="R178" s="41" t="s">
        <v>12</v>
      </c>
      <c r="S178" s="39" t="s">
        <v>11</v>
      </c>
      <c r="T178" s="41" t="s">
        <v>12</v>
      </c>
      <c r="U178" s="39" t="s">
        <v>11</v>
      </c>
      <c r="V178" s="41" t="s">
        <v>12</v>
      </c>
      <c r="W178" s="39" t="s">
        <v>11</v>
      </c>
      <c r="X178" s="41" t="s">
        <v>12</v>
      </c>
      <c r="Y178" s="39" t="s">
        <v>11</v>
      </c>
      <c r="Z178" s="41" t="s">
        <v>12</v>
      </c>
      <c r="AA178" s="39" t="s">
        <v>11</v>
      </c>
      <c r="AB178" s="41" t="s">
        <v>12</v>
      </c>
      <c r="AC178" s="39" t="s">
        <v>11</v>
      </c>
      <c r="AD178" s="41" t="s">
        <v>12</v>
      </c>
      <c r="AE178" s="39" t="s">
        <v>11</v>
      </c>
      <c r="AF178" s="41" t="s">
        <v>12</v>
      </c>
      <c r="AG178" s="39" t="s">
        <v>11</v>
      </c>
      <c r="AH178" s="41" t="s">
        <v>12</v>
      </c>
      <c r="AI178" s="39" t="s">
        <v>11</v>
      </c>
      <c r="AJ178" s="41" t="s">
        <v>12</v>
      </c>
      <c r="AK178" s="39" t="s">
        <v>11</v>
      </c>
      <c r="AL178" s="41" t="s">
        <v>12</v>
      </c>
      <c r="AM178" s="39" t="s">
        <v>11</v>
      </c>
      <c r="AN178" s="41" t="s">
        <v>12</v>
      </c>
      <c r="AO178" s="39" t="s">
        <v>11</v>
      </c>
      <c r="AP178" s="41" t="s">
        <v>12</v>
      </c>
      <c r="AQ178" s="785"/>
      <c r="AR178" s="785"/>
      <c r="AS178" s="331"/>
      <c r="AT178" s="52"/>
    </row>
    <row r="179" spans="1:86" x14ac:dyDescent="0.2">
      <c r="A179" s="87" t="s">
        <v>52</v>
      </c>
      <c r="B179" s="323">
        <f>SUM(C179+D179)</f>
        <v>74</v>
      </c>
      <c r="C179" s="323">
        <f t="shared" ref="C179:D183" si="14">SUM(E179+G179+I179+K179+M179+O179+Q179+S179+U179+W179+Y179+AA179+AC179+AE179+AG179+AI179+AK179+AM179+AO179)</f>
        <v>25</v>
      </c>
      <c r="D179" s="324">
        <f t="shared" si="14"/>
        <v>49</v>
      </c>
      <c r="E179" s="8"/>
      <c r="F179" s="203"/>
      <c r="G179" s="8"/>
      <c r="H179" s="9"/>
      <c r="I179" s="8"/>
      <c r="J179" s="9">
        <v>1</v>
      </c>
      <c r="K179" s="8"/>
      <c r="L179" s="9">
        <v>2</v>
      </c>
      <c r="M179" s="8"/>
      <c r="N179" s="9"/>
      <c r="O179" s="8">
        <v>1</v>
      </c>
      <c r="P179" s="9">
        <v>3</v>
      </c>
      <c r="Q179" s="8">
        <v>2</v>
      </c>
      <c r="R179" s="9">
        <v>2</v>
      </c>
      <c r="S179" s="8"/>
      <c r="T179" s="9">
        <v>1</v>
      </c>
      <c r="U179" s="8"/>
      <c r="V179" s="9">
        <v>1</v>
      </c>
      <c r="W179" s="8">
        <v>1</v>
      </c>
      <c r="X179" s="9">
        <v>1</v>
      </c>
      <c r="Y179" s="204">
        <v>1</v>
      </c>
      <c r="Z179" s="9">
        <v>2</v>
      </c>
      <c r="AA179" s="204">
        <v>1</v>
      </c>
      <c r="AB179" s="9">
        <v>1</v>
      </c>
      <c r="AC179" s="204">
        <v>4</v>
      </c>
      <c r="AD179" s="9">
        <v>5</v>
      </c>
      <c r="AE179" s="204">
        <v>3</v>
      </c>
      <c r="AF179" s="9">
        <v>5</v>
      </c>
      <c r="AG179" s="204">
        <v>5</v>
      </c>
      <c r="AH179" s="9">
        <v>9</v>
      </c>
      <c r="AI179" s="204">
        <v>4</v>
      </c>
      <c r="AJ179" s="9">
        <v>5</v>
      </c>
      <c r="AK179" s="204">
        <v>1</v>
      </c>
      <c r="AL179" s="9">
        <v>2</v>
      </c>
      <c r="AM179" s="204">
        <v>1</v>
      </c>
      <c r="AN179" s="9">
        <v>2</v>
      </c>
      <c r="AO179" s="204">
        <v>1</v>
      </c>
      <c r="AP179" s="9">
        <v>7</v>
      </c>
      <c r="AQ179" s="162">
        <v>74</v>
      </c>
      <c r="AR179" s="163"/>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314">
        <f>SUM(C180+D180)</f>
        <v>0</v>
      </c>
      <c r="C180" s="314">
        <f t="shared" si="14"/>
        <v>0</v>
      </c>
      <c r="D180" s="315">
        <f t="shared" si="14"/>
        <v>0</v>
      </c>
      <c r="E180" s="12"/>
      <c r="F180" s="27"/>
      <c r="G180" s="12"/>
      <c r="H180" s="13"/>
      <c r="I180" s="12"/>
      <c r="J180" s="13"/>
      <c r="K180" s="12"/>
      <c r="L180" s="13"/>
      <c r="M180" s="12"/>
      <c r="N180" s="13"/>
      <c r="O180" s="12"/>
      <c r="P180" s="13"/>
      <c r="Q180" s="12"/>
      <c r="R180" s="13"/>
      <c r="S180" s="12"/>
      <c r="T180" s="13"/>
      <c r="U180" s="12"/>
      <c r="V180" s="13"/>
      <c r="W180" s="12"/>
      <c r="X180" s="13"/>
      <c r="Y180" s="136"/>
      <c r="Z180" s="13"/>
      <c r="AA180" s="136"/>
      <c r="AB180" s="13"/>
      <c r="AC180" s="136"/>
      <c r="AD180" s="13"/>
      <c r="AE180" s="136"/>
      <c r="AF180" s="13"/>
      <c r="AG180" s="136"/>
      <c r="AH180" s="13"/>
      <c r="AI180" s="136"/>
      <c r="AJ180" s="13"/>
      <c r="AK180" s="136"/>
      <c r="AL180" s="13"/>
      <c r="AM180" s="136"/>
      <c r="AN180" s="13"/>
      <c r="AO180" s="136"/>
      <c r="AP180" s="13"/>
      <c r="AQ180" s="162"/>
      <c r="AR180" s="164"/>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314">
        <f>SUM(C181+D181)</f>
        <v>0</v>
      </c>
      <c r="C181" s="314">
        <f t="shared" si="14"/>
        <v>0</v>
      </c>
      <c r="D181" s="315">
        <f t="shared" si="14"/>
        <v>0</v>
      </c>
      <c r="E181" s="12"/>
      <c r="F181" s="27"/>
      <c r="G181" s="12"/>
      <c r="H181" s="13"/>
      <c r="I181" s="12"/>
      <c r="J181" s="13"/>
      <c r="K181" s="12"/>
      <c r="L181" s="13"/>
      <c r="M181" s="12"/>
      <c r="N181" s="13"/>
      <c r="O181" s="12"/>
      <c r="P181" s="13"/>
      <c r="Q181" s="12"/>
      <c r="R181" s="13"/>
      <c r="S181" s="12"/>
      <c r="T181" s="13"/>
      <c r="U181" s="12"/>
      <c r="V181" s="13"/>
      <c r="W181" s="12"/>
      <c r="X181" s="13"/>
      <c r="Y181" s="136"/>
      <c r="Z181" s="13"/>
      <c r="AA181" s="136"/>
      <c r="AB181" s="13"/>
      <c r="AC181" s="136"/>
      <c r="AD181" s="13"/>
      <c r="AE181" s="136"/>
      <c r="AF181" s="13"/>
      <c r="AG181" s="136"/>
      <c r="AH181" s="13"/>
      <c r="AI181" s="136"/>
      <c r="AJ181" s="13"/>
      <c r="AK181" s="136"/>
      <c r="AL181" s="13"/>
      <c r="AM181" s="136"/>
      <c r="AN181" s="13"/>
      <c r="AO181" s="136"/>
      <c r="AP181" s="13"/>
      <c r="AQ181" s="162"/>
      <c r="AR181" s="164"/>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314">
        <f>SUM(C182+D182)</f>
        <v>0</v>
      </c>
      <c r="C182" s="314">
        <f t="shared" si="14"/>
        <v>0</v>
      </c>
      <c r="D182" s="327">
        <f t="shared" si="14"/>
        <v>0</v>
      </c>
      <c r="E182" s="12"/>
      <c r="F182" s="27"/>
      <c r="G182" s="12"/>
      <c r="H182" s="13"/>
      <c r="I182" s="12"/>
      <c r="J182" s="13"/>
      <c r="K182" s="12"/>
      <c r="L182" s="13"/>
      <c r="M182" s="12"/>
      <c r="N182" s="13"/>
      <c r="O182" s="12"/>
      <c r="P182" s="13"/>
      <c r="Q182" s="12"/>
      <c r="R182" s="13"/>
      <c r="S182" s="12"/>
      <c r="T182" s="13"/>
      <c r="U182" s="12"/>
      <c r="V182" s="13"/>
      <c r="W182" s="12"/>
      <c r="X182" s="13"/>
      <c r="Y182" s="136"/>
      <c r="Z182" s="13"/>
      <c r="AA182" s="136"/>
      <c r="AB182" s="13"/>
      <c r="AC182" s="136"/>
      <c r="AD182" s="13"/>
      <c r="AE182" s="136"/>
      <c r="AF182" s="13"/>
      <c r="AG182" s="136"/>
      <c r="AH182" s="13"/>
      <c r="AI182" s="136"/>
      <c r="AJ182" s="13"/>
      <c r="AK182" s="136"/>
      <c r="AL182" s="13"/>
      <c r="AM182" s="136"/>
      <c r="AN182" s="13"/>
      <c r="AO182" s="136"/>
      <c r="AP182" s="13"/>
      <c r="AQ182" s="162"/>
      <c r="AR182" s="164"/>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328">
        <f>SUM(C183+D183)</f>
        <v>0</v>
      </c>
      <c r="C183" s="329">
        <f t="shared" si="14"/>
        <v>0</v>
      </c>
      <c r="D183" s="330">
        <f t="shared" si="14"/>
        <v>0</v>
      </c>
      <c r="E183" s="18"/>
      <c r="F183" s="28"/>
      <c r="G183" s="18"/>
      <c r="H183" s="19"/>
      <c r="I183" s="18"/>
      <c r="J183" s="19"/>
      <c r="K183" s="18"/>
      <c r="L183" s="19"/>
      <c r="M183" s="18"/>
      <c r="N183" s="19"/>
      <c r="O183" s="18"/>
      <c r="P183" s="19"/>
      <c r="Q183" s="18"/>
      <c r="R183" s="19"/>
      <c r="S183" s="18"/>
      <c r="T183" s="19"/>
      <c r="U183" s="18"/>
      <c r="V183" s="19"/>
      <c r="W183" s="18"/>
      <c r="X183" s="19"/>
      <c r="Y183" s="139"/>
      <c r="Z183" s="19"/>
      <c r="AA183" s="139"/>
      <c r="AB183" s="19"/>
      <c r="AC183" s="139"/>
      <c r="AD183" s="19"/>
      <c r="AE183" s="139"/>
      <c r="AF183" s="19"/>
      <c r="AG183" s="139"/>
      <c r="AH183" s="19"/>
      <c r="AI183" s="139"/>
      <c r="AJ183" s="19"/>
      <c r="AK183" s="139"/>
      <c r="AL183" s="19"/>
      <c r="AM183" s="139"/>
      <c r="AN183" s="19"/>
      <c r="AO183" s="139"/>
      <c r="AP183" s="19"/>
      <c r="AQ183" s="167"/>
      <c r="AR183" s="168"/>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226">
        <f t="shared" ref="B184:AR184" si="15">SUM(B179:B183)</f>
        <v>74</v>
      </c>
      <c r="C184" s="226">
        <f t="shared" si="15"/>
        <v>25</v>
      </c>
      <c r="D184" s="226">
        <f t="shared" si="15"/>
        <v>49</v>
      </c>
      <c r="E184" s="226">
        <f t="shared" si="15"/>
        <v>0</v>
      </c>
      <c r="F184" s="227">
        <f t="shared" si="15"/>
        <v>0</v>
      </c>
      <c r="G184" s="226">
        <f t="shared" si="15"/>
        <v>0</v>
      </c>
      <c r="H184" s="228">
        <f t="shared" si="15"/>
        <v>0</v>
      </c>
      <c r="I184" s="226">
        <f t="shared" si="15"/>
        <v>0</v>
      </c>
      <c r="J184" s="228">
        <f t="shared" si="15"/>
        <v>1</v>
      </c>
      <c r="K184" s="226">
        <f t="shared" si="15"/>
        <v>0</v>
      </c>
      <c r="L184" s="228">
        <f t="shared" si="15"/>
        <v>2</v>
      </c>
      <c r="M184" s="226">
        <f t="shared" si="15"/>
        <v>0</v>
      </c>
      <c r="N184" s="228">
        <f t="shared" si="15"/>
        <v>0</v>
      </c>
      <c r="O184" s="226">
        <f t="shared" si="15"/>
        <v>1</v>
      </c>
      <c r="P184" s="228">
        <f t="shared" si="15"/>
        <v>3</v>
      </c>
      <c r="Q184" s="226">
        <f t="shared" si="15"/>
        <v>2</v>
      </c>
      <c r="R184" s="228">
        <f t="shared" si="15"/>
        <v>2</v>
      </c>
      <c r="S184" s="226">
        <f t="shared" si="15"/>
        <v>0</v>
      </c>
      <c r="T184" s="228">
        <f t="shared" si="15"/>
        <v>1</v>
      </c>
      <c r="U184" s="226">
        <f t="shared" si="15"/>
        <v>0</v>
      </c>
      <c r="V184" s="228">
        <f t="shared" si="15"/>
        <v>1</v>
      </c>
      <c r="W184" s="226">
        <f t="shared" si="15"/>
        <v>1</v>
      </c>
      <c r="X184" s="228">
        <f t="shared" si="15"/>
        <v>1</v>
      </c>
      <c r="Y184" s="226">
        <f t="shared" si="15"/>
        <v>1</v>
      </c>
      <c r="Z184" s="228">
        <f t="shared" si="15"/>
        <v>2</v>
      </c>
      <c r="AA184" s="226">
        <f t="shared" si="15"/>
        <v>1</v>
      </c>
      <c r="AB184" s="228">
        <f t="shared" si="15"/>
        <v>1</v>
      </c>
      <c r="AC184" s="226">
        <f t="shared" si="15"/>
        <v>4</v>
      </c>
      <c r="AD184" s="228">
        <f t="shared" si="15"/>
        <v>5</v>
      </c>
      <c r="AE184" s="226">
        <f t="shared" si="15"/>
        <v>3</v>
      </c>
      <c r="AF184" s="228">
        <f t="shared" si="15"/>
        <v>5</v>
      </c>
      <c r="AG184" s="226">
        <f t="shared" si="15"/>
        <v>5</v>
      </c>
      <c r="AH184" s="228">
        <f t="shared" si="15"/>
        <v>9</v>
      </c>
      <c r="AI184" s="226">
        <f t="shared" si="15"/>
        <v>4</v>
      </c>
      <c r="AJ184" s="228">
        <f t="shared" si="15"/>
        <v>5</v>
      </c>
      <c r="AK184" s="226">
        <f t="shared" si="15"/>
        <v>1</v>
      </c>
      <c r="AL184" s="228">
        <f t="shared" si="15"/>
        <v>2</v>
      </c>
      <c r="AM184" s="226">
        <f t="shared" si="15"/>
        <v>1</v>
      </c>
      <c r="AN184" s="228">
        <f t="shared" si="15"/>
        <v>2</v>
      </c>
      <c r="AO184" s="229">
        <f t="shared" si="15"/>
        <v>1</v>
      </c>
      <c r="AP184" s="228">
        <f t="shared" si="15"/>
        <v>7</v>
      </c>
      <c r="AQ184" s="333">
        <f t="shared" si="15"/>
        <v>74</v>
      </c>
      <c r="AR184" s="334">
        <f t="shared" si="15"/>
        <v>0</v>
      </c>
      <c r="AS184" s="332"/>
      <c r="AT184" s="52"/>
    </row>
    <row r="185" spans="1:86" x14ac:dyDescent="0.2">
      <c r="A185" s="335" t="s">
        <v>181</v>
      </c>
      <c r="B185" s="1"/>
    </row>
    <row r="186" spans="1:86" x14ac:dyDescent="0.2">
      <c r="A186" s="186" t="s">
        <v>49</v>
      </c>
      <c r="B186" s="183" t="s">
        <v>50</v>
      </c>
      <c r="C186" s="195"/>
    </row>
    <row r="187" spans="1:86" x14ac:dyDescent="0.2">
      <c r="A187" s="98" t="s">
        <v>52</v>
      </c>
      <c r="B187" s="21">
        <v>122</v>
      </c>
      <c r="C187" s="195"/>
    </row>
    <row r="188" spans="1:86" x14ac:dyDescent="0.2">
      <c r="A188" s="87" t="s">
        <v>53</v>
      </c>
      <c r="B188" s="22"/>
      <c r="C188" s="195"/>
    </row>
    <row r="189" spans="1:86" x14ac:dyDescent="0.2">
      <c r="A189" s="87" t="s">
        <v>54</v>
      </c>
      <c r="B189" s="22"/>
      <c r="C189" s="195"/>
    </row>
    <row r="190" spans="1:86" x14ac:dyDescent="0.2">
      <c r="A190" s="89" t="s">
        <v>55</v>
      </c>
      <c r="B190" s="26"/>
      <c r="C190" s="195"/>
    </row>
    <row r="191" spans="1:86" x14ac:dyDescent="0.2">
      <c r="A191" s="155" t="s">
        <v>1</v>
      </c>
      <c r="B191" s="220">
        <f>SUM(B187:B190)</f>
        <v>122</v>
      </c>
      <c r="C191" s="195"/>
    </row>
    <row r="192" spans="1:86" x14ac:dyDescent="0.2">
      <c r="A192" s="97" t="s">
        <v>182</v>
      </c>
      <c r="B192" s="97"/>
      <c r="C192" s="195"/>
    </row>
    <row r="193" spans="1:3" x14ac:dyDescent="0.2">
      <c r="A193" s="186" t="s">
        <v>49</v>
      </c>
      <c r="B193" s="63" t="s">
        <v>50</v>
      </c>
      <c r="C193" s="195"/>
    </row>
    <row r="194" spans="1:3" x14ac:dyDescent="0.2">
      <c r="A194" s="98" t="s">
        <v>52</v>
      </c>
      <c r="B194" s="25">
        <v>829</v>
      </c>
      <c r="C194" s="195"/>
    </row>
    <row r="195" spans="1:3" x14ac:dyDescent="0.2">
      <c r="A195" s="87" t="s">
        <v>53</v>
      </c>
      <c r="B195" s="22"/>
      <c r="C195" s="195"/>
    </row>
    <row r="196" spans="1:3" x14ac:dyDescent="0.2">
      <c r="A196" s="87" t="s">
        <v>54</v>
      </c>
      <c r="B196" s="22"/>
      <c r="C196" s="195"/>
    </row>
    <row r="197" spans="1:3" x14ac:dyDescent="0.2">
      <c r="A197" s="89" t="s">
        <v>55</v>
      </c>
      <c r="B197" s="26"/>
      <c r="C197" s="195"/>
    </row>
    <row r="198" spans="1:3" x14ac:dyDescent="0.2">
      <c r="A198" s="155" t="s">
        <v>1</v>
      </c>
      <c r="B198" s="220">
        <f>SUM(B194:B197)</f>
        <v>829</v>
      </c>
      <c r="C198" s="195"/>
    </row>
    <row r="199" spans="1:3" x14ac:dyDescent="0.2">
      <c r="A199" s="48" t="s">
        <v>183</v>
      </c>
      <c r="B199" s="51"/>
      <c r="C199" s="195"/>
    </row>
    <row r="200" spans="1:3" x14ac:dyDescent="0.2">
      <c r="A200" s="38" t="s">
        <v>88</v>
      </c>
      <c r="B200" s="63" t="s">
        <v>50</v>
      </c>
      <c r="C200" s="195"/>
    </row>
    <row r="201" spans="1:3" x14ac:dyDescent="0.2">
      <c r="A201" s="172" t="s">
        <v>89</v>
      </c>
      <c r="B201" s="25"/>
      <c r="C201" s="195"/>
    </row>
    <row r="202" spans="1:3" x14ac:dyDescent="0.2">
      <c r="A202" s="173" t="s">
        <v>90</v>
      </c>
      <c r="B202" s="22"/>
      <c r="C202" s="195"/>
    </row>
    <row r="203" spans="1:3" x14ac:dyDescent="0.2">
      <c r="A203" s="174" t="s">
        <v>91</v>
      </c>
      <c r="B203" s="26"/>
      <c r="C203" s="195"/>
    </row>
    <row r="204" spans="1:3" x14ac:dyDescent="0.2">
      <c r="A204" s="175" t="s">
        <v>184</v>
      </c>
      <c r="B204" s="61"/>
      <c r="C204" s="195"/>
    </row>
    <row r="205" spans="1:3" x14ac:dyDescent="0.2">
      <c r="A205" s="40" t="s">
        <v>56</v>
      </c>
      <c r="B205" s="63" t="s">
        <v>1</v>
      </c>
      <c r="C205" s="195"/>
    </row>
    <row r="206" spans="1:3" x14ac:dyDescent="0.2">
      <c r="A206" s="176" t="s">
        <v>124</v>
      </c>
      <c r="B206" s="21">
        <v>122</v>
      </c>
      <c r="C206" s="195"/>
    </row>
    <row r="207" spans="1:3" x14ac:dyDescent="0.2">
      <c r="A207" s="336" t="s">
        <v>135</v>
      </c>
      <c r="B207" s="25"/>
      <c r="C207" s="195"/>
    </row>
    <row r="208" spans="1:3" x14ac:dyDescent="0.2">
      <c r="A208" s="106" t="s">
        <v>125</v>
      </c>
      <c r="B208" s="22">
        <v>634</v>
      </c>
      <c r="C208" s="195"/>
    </row>
    <row r="209" spans="1:3" x14ac:dyDescent="0.2">
      <c r="A209" s="106" t="s">
        <v>185</v>
      </c>
      <c r="B209" s="22">
        <v>53</v>
      </c>
      <c r="C209" s="195"/>
    </row>
    <row r="210" spans="1:3" x14ac:dyDescent="0.2">
      <c r="A210" s="177" t="s">
        <v>186</v>
      </c>
      <c r="B210" s="22">
        <v>16</v>
      </c>
      <c r="C210" s="195"/>
    </row>
    <row r="211" spans="1:3" x14ac:dyDescent="0.2">
      <c r="A211" s="106" t="s">
        <v>187</v>
      </c>
      <c r="B211" s="22"/>
      <c r="C211" s="195"/>
    </row>
    <row r="212" spans="1:3" x14ac:dyDescent="0.2">
      <c r="A212" s="106" t="s">
        <v>188</v>
      </c>
      <c r="B212" s="22"/>
      <c r="C212" s="195"/>
    </row>
    <row r="213" spans="1:3" x14ac:dyDescent="0.2">
      <c r="A213" s="106" t="s">
        <v>189</v>
      </c>
      <c r="B213" s="22"/>
      <c r="C213" s="195"/>
    </row>
    <row r="214" spans="1:3" x14ac:dyDescent="0.2">
      <c r="A214" s="106" t="s">
        <v>190</v>
      </c>
      <c r="B214" s="22"/>
      <c r="C214" s="195"/>
    </row>
    <row r="215" spans="1:3" x14ac:dyDescent="0.2">
      <c r="A215" s="178" t="s">
        <v>127</v>
      </c>
      <c r="B215" s="22">
        <v>858</v>
      </c>
      <c r="C215" s="195"/>
    </row>
    <row r="216" spans="1:3" x14ac:dyDescent="0.2">
      <c r="A216" s="177" t="s">
        <v>191</v>
      </c>
      <c r="B216" s="22"/>
      <c r="C216" s="195"/>
    </row>
    <row r="217" spans="1:3" x14ac:dyDescent="0.2">
      <c r="A217" s="177" t="s">
        <v>192</v>
      </c>
      <c r="B217" s="22"/>
      <c r="C217" s="195"/>
    </row>
    <row r="218" spans="1:3" x14ac:dyDescent="0.2">
      <c r="A218" s="106" t="s">
        <v>193</v>
      </c>
      <c r="B218" s="22"/>
      <c r="C218" s="195"/>
    </row>
    <row r="219" spans="1:3" x14ac:dyDescent="0.2">
      <c r="A219" s="178" t="s">
        <v>194</v>
      </c>
      <c r="B219" s="22"/>
      <c r="C219" s="195"/>
    </row>
    <row r="220" spans="1:3" ht="21.75" x14ac:dyDescent="0.2">
      <c r="A220" s="177" t="s">
        <v>195</v>
      </c>
      <c r="B220" s="22"/>
      <c r="C220" s="195"/>
    </row>
    <row r="221" spans="1:3" x14ac:dyDescent="0.2">
      <c r="A221" s="178" t="s">
        <v>196</v>
      </c>
      <c r="B221" s="22"/>
      <c r="C221" s="195"/>
    </row>
    <row r="222" spans="1:3" x14ac:dyDescent="0.2">
      <c r="A222" s="179" t="s">
        <v>197</v>
      </c>
      <c r="B222" s="22"/>
      <c r="C222" s="195"/>
    </row>
    <row r="223" spans="1:3" x14ac:dyDescent="0.2">
      <c r="A223" s="106" t="s">
        <v>129</v>
      </c>
      <c r="B223" s="22"/>
      <c r="C223" s="195"/>
    </row>
    <row r="224" spans="1:3" ht="21.75" x14ac:dyDescent="0.2">
      <c r="A224" s="177" t="s">
        <v>198</v>
      </c>
      <c r="B224" s="22"/>
      <c r="C224" s="195"/>
    </row>
    <row r="225" spans="1:3" x14ac:dyDescent="0.2">
      <c r="A225" s="106" t="s">
        <v>199</v>
      </c>
      <c r="B225" s="22"/>
      <c r="C225" s="195"/>
    </row>
    <row r="226" spans="1:3" x14ac:dyDescent="0.2">
      <c r="A226" s="177" t="s">
        <v>200</v>
      </c>
      <c r="B226" s="22"/>
      <c r="C226" s="195"/>
    </row>
    <row r="227" spans="1:3" x14ac:dyDescent="0.2">
      <c r="A227" s="106" t="s">
        <v>132</v>
      </c>
      <c r="B227" s="22"/>
      <c r="C227" s="195"/>
    </row>
    <row r="228" spans="1:3" x14ac:dyDescent="0.2">
      <c r="A228" s="106" t="s">
        <v>133</v>
      </c>
      <c r="B228" s="22"/>
      <c r="C228" s="195"/>
    </row>
    <row r="229" spans="1:3" x14ac:dyDescent="0.2">
      <c r="A229" s="178" t="s">
        <v>201</v>
      </c>
      <c r="B229" s="22"/>
      <c r="C229" s="195"/>
    </row>
    <row r="230" spans="1:3" x14ac:dyDescent="0.2">
      <c r="A230" s="180" t="s">
        <v>202</v>
      </c>
      <c r="B230" s="26"/>
      <c r="C230" s="195"/>
    </row>
    <row r="231" spans="1:3" x14ac:dyDescent="0.2">
      <c r="A231" s="155" t="s">
        <v>1</v>
      </c>
      <c r="B231" s="220">
        <f>SUM(B206:B230)</f>
        <v>1683</v>
      </c>
      <c r="C231" s="195"/>
    </row>
    <row r="295" spans="1:2" hidden="1" x14ac:dyDescent="0.2">
      <c r="A295" s="337">
        <f>SUM(B13:B27,D30,B60,B67,B74,B92:E92,B100:E100,B108:E108,C112:C113,D117:D118,B122:B124,B150,B170:B174,B184,B191,B198,B231,C128:J144,B169:AS169,D31:D50)</f>
        <v>2972</v>
      </c>
      <c r="B295" s="194">
        <f>SUM(CG6:CT241)</f>
        <v>1</v>
      </c>
    </row>
  </sheetData>
  <mergeCells count="158">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 ref="B42:C42"/>
    <mergeCell ref="B43:C43"/>
    <mergeCell ref="B44:C44"/>
    <mergeCell ref="B45:C45"/>
    <mergeCell ref="A44:A46"/>
    <mergeCell ref="B46:C46"/>
    <mergeCell ref="A47:A49"/>
    <mergeCell ref="B47:C47"/>
    <mergeCell ref="B48:C48"/>
    <mergeCell ref="B49:C49"/>
    <mergeCell ref="B33:C33"/>
    <mergeCell ref="B34:C34"/>
    <mergeCell ref="B35:C35"/>
    <mergeCell ref="B36:C36"/>
    <mergeCell ref="B37:C37"/>
    <mergeCell ref="B38:C38"/>
    <mergeCell ref="B39:C39"/>
    <mergeCell ref="B40:C40"/>
    <mergeCell ref="B41:C41"/>
    <mergeCell ref="A6:N6"/>
    <mergeCell ref="A10:A12"/>
    <mergeCell ref="B10:D11"/>
    <mergeCell ref="E10:AP10"/>
    <mergeCell ref="AG11:AH11"/>
    <mergeCell ref="AI11:AJ11"/>
    <mergeCell ref="AK11:AL11"/>
    <mergeCell ref="AM11:AN11"/>
    <mergeCell ref="AO11:AP11"/>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126:A127"/>
    <mergeCell ref="B126:B127"/>
    <mergeCell ref="C126:D126"/>
    <mergeCell ref="E126:F126"/>
    <mergeCell ref="G126:H126"/>
    <mergeCell ref="I126:J126"/>
    <mergeCell ref="K120:K121"/>
    <mergeCell ref="A128:A131"/>
    <mergeCell ref="A132:A136"/>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I148:AJ148"/>
  </mergeCells>
  <dataValidations count="1">
    <dataValidation type="whole" allowBlank="1" showInputMessage="1" showErrorMessage="1" errorTitle="ERROR" error="Por favor ingrese solo Números." sqref="A1:XFD1048576">
      <formula1>0</formula1>
      <formula2>1000000000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B7" sqref="B7"/>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45" width="11.42578125" style="194"/>
    <col min="46" max="46" width="47" style="194" customWidth="1"/>
    <col min="47" max="47" width="11.42578125" style="194"/>
    <col min="48" max="48" width="14.5703125" style="194" customWidth="1"/>
    <col min="49" max="74" width="11.42578125" style="194" customWidth="1"/>
    <col min="75" max="76" width="49.140625" style="194" customWidth="1"/>
    <col min="77" max="78" width="49.140625" style="195" customWidth="1"/>
    <col min="79" max="87" width="49.140625" style="195" hidden="1" customWidth="1"/>
    <col min="88" max="94" width="49.140625" style="195" customWidth="1"/>
    <col min="95" max="96" width="11.42578125" style="195" customWidth="1"/>
    <col min="97" max="102" width="11.42578125" style="195"/>
    <col min="103" max="16384" width="11.42578125" style="194"/>
  </cols>
  <sheetData>
    <row r="1" spans="1:47" x14ac:dyDescent="0.2">
      <c r="A1" s="193" t="s">
        <v>0</v>
      </c>
    </row>
    <row r="2" spans="1:47" x14ac:dyDescent="0.2">
      <c r="A2" s="193" t="str">
        <f>CONCATENATE("COMUNA: ",[1]NOMBRE!B2," - ","( ",[1]NOMBRE!C2,[1]NOMBRE!D2,[1]NOMBRE!E2,[1]NOMBRE!F2,[1]NOMBRE!G2," )")</f>
        <v>COMUNA: Linares - ( 07401 )</v>
      </c>
    </row>
    <row r="3" spans="1:47" x14ac:dyDescent="0.2">
      <c r="A3" s="193" t="str">
        <f>CONCATENATE("ESTABLECIMIENTO/ESTRATEGIA: ",[1]NOMBRE!B3," - ","( ",[1]NOMBRE!C3,[1]NOMBRE!D3,[1]NOMBRE!E3,[1]NOMBRE!F3,[1]NOMBRE!G3,[1]NOMBRE!H3," )")</f>
        <v>ESTABLECIMIENTO/ESTRATEGIA: Hospital Presidente Carlos Ibáñez del Campo - ( 116108 )</v>
      </c>
    </row>
    <row r="4" spans="1:47" x14ac:dyDescent="0.2">
      <c r="A4" s="193" t="str">
        <f>CONCATENATE("MES: ",[1]NOMBRE!B6," - ","( ",[1]NOMBRE!C6,[1]NOMBRE!D6," )")</f>
        <v>MES: MARZO - ( 03 )</v>
      </c>
    </row>
    <row r="5" spans="1:47" x14ac:dyDescent="0.2">
      <c r="A5" s="193" t="str">
        <f>CONCATENATE("AÑO: ",[1]NOMBRE!B7)</f>
        <v>AÑO: 2017</v>
      </c>
    </row>
    <row r="6" spans="1:47" ht="15" x14ac:dyDescent="0.2">
      <c r="A6" s="859" t="s">
        <v>92</v>
      </c>
      <c r="B6" s="859"/>
      <c r="C6" s="859"/>
      <c r="D6" s="859"/>
      <c r="E6" s="859"/>
      <c r="F6" s="859"/>
      <c r="G6" s="859"/>
      <c r="H6" s="859"/>
      <c r="I6" s="859"/>
      <c r="J6" s="859"/>
      <c r="K6" s="859"/>
      <c r="L6" s="859"/>
      <c r="M6" s="859"/>
      <c r="N6" s="859"/>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821" t="s">
        <v>16</v>
      </c>
      <c r="B10" s="813" t="s">
        <v>1</v>
      </c>
      <c r="C10" s="814"/>
      <c r="D10" s="783"/>
      <c r="E10" s="790" t="s">
        <v>17</v>
      </c>
      <c r="F10" s="796"/>
      <c r="G10" s="796"/>
      <c r="H10" s="796"/>
      <c r="I10" s="796"/>
      <c r="J10" s="796"/>
      <c r="K10" s="796"/>
      <c r="L10" s="796"/>
      <c r="M10" s="796"/>
      <c r="N10" s="796"/>
      <c r="O10" s="796"/>
      <c r="P10" s="796"/>
      <c r="Q10" s="796"/>
      <c r="R10" s="796"/>
      <c r="S10" s="796"/>
      <c r="T10" s="79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1"/>
      <c r="AQ10" s="830" t="s">
        <v>33</v>
      </c>
      <c r="AR10" s="831"/>
      <c r="AS10" s="831"/>
      <c r="AT10" s="821" t="s">
        <v>13</v>
      </c>
      <c r="AU10" s="198"/>
    </row>
    <row r="11" spans="1:47" x14ac:dyDescent="0.2">
      <c r="A11" s="822"/>
      <c r="B11" s="867"/>
      <c r="C11" s="868"/>
      <c r="D11" s="784"/>
      <c r="E11" s="786" t="s">
        <v>19</v>
      </c>
      <c r="F11" s="787"/>
      <c r="G11" s="786" t="s">
        <v>20</v>
      </c>
      <c r="H11" s="787"/>
      <c r="I11" s="788" t="s">
        <v>21</v>
      </c>
      <c r="J11" s="789"/>
      <c r="K11" s="788" t="s">
        <v>22</v>
      </c>
      <c r="L11" s="789"/>
      <c r="M11" s="788" t="s">
        <v>23</v>
      </c>
      <c r="N11" s="789"/>
      <c r="O11" s="786" t="s">
        <v>24</v>
      </c>
      <c r="P11" s="787"/>
      <c r="Q11" s="786" t="s">
        <v>25</v>
      </c>
      <c r="R11" s="787"/>
      <c r="S11" s="786" t="s">
        <v>26</v>
      </c>
      <c r="T11" s="787"/>
      <c r="U11" s="786" t="s">
        <v>27</v>
      </c>
      <c r="V11" s="787"/>
      <c r="W11" s="786" t="s">
        <v>2</v>
      </c>
      <c r="X11" s="787"/>
      <c r="Y11" s="786" t="s">
        <v>3</v>
      </c>
      <c r="Z11" s="787"/>
      <c r="AA11" s="786" t="s">
        <v>28</v>
      </c>
      <c r="AB11" s="787"/>
      <c r="AC11" s="786" t="s">
        <v>4</v>
      </c>
      <c r="AD11" s="787"/>
      <c r="AE11" s="786" t="s">
        <v>5</v>
      </c>
      <c r="AF11" s="787"/>
      <c r="AG11" s="786" t="s">
        <v>6</v>
      </c>
      <c r="AH11" s="787"/>
      <c r="AI11" s="786" t="s">
        <v>7</v>
      </c>
      <c r="AJ11" s="787"/>
      <c r="AK11" s="786" t="s">
        <v>8</v>
      </c>
      <c r="AL11" s="787"/>
      <c r="AM11" s="786" t="s">
        <v>9</v>
      </c>
      <c r="AN11" s="787"/>
      <c r="AO11" s="790" t="s">
        <v>10</v>
      </c>
      <c r="AP11" s="791"/>
      <c r="AQ11" s="826" t="s">
        <v>35</v>
      </c>
      <c r="AR11" s="828" t="s">
        <v>36</v>
      </c>
      <c r="AS11" s="832" t="s">
        <v>37</v>
      </c>
      <c r="AT11" s="822"/>
    </row>
    <row r="12" spans="1:47" ht="21" customHeight="1" x14ac:dyDescent="0.2">
      <c r="A12" s="823"/>
      <c r="B12" s="185" t="s">
        <v>94</v>
      </c>
      <c r="C12" s="185" t="s">
        <v>11</v>
      </c>
      <c r="D12" s="185" t="s">
        <v>12</v>
      </c>
      <c r="E12" s="39" t="s">
        <v>11</v>
      </c>
      <c r="F12" s="41" t="s">
        <v>12</v>
      </c>
      <c r="G12" s="39" t="s">
        <v>11</v>
      </c>
      <c r="H12" s="41" t="s">
        <v>12</v>
      </c>
      <c r="I12" s="39" t="s">
        <v>11</v>
      </c>
      <c r="J12" s="41" t="s">
        <v>12</v>
      </c>
      <c r="K12" s="39" t="s">
        <v>11</v>
      </c>
      <c r="L12" s="41" t="s">
        <v>12</v>
      </c>
      <c r="M12" s="39" t="s">
        <v>11</v>
      </c>
      <c r="N12" s="41" t="s">
        <v>12</v>
      </c>
      <c r="O12" s="39" t="s">
        <v>11</v>
      </c>
      <c r="P12" s="41" t="s">
        <v>12</v>
      </c>
      <c r="Q12" s="39" t="s">
        <v>11</v>
      </c>
      <c r="R12" s="41" t="s">
        <v>12</v>
      </c>
      <c r="S12" s="39" t="s">
        <v>11</v>
      </c>
      <c r="T12" s="41" t="s">
        <v>12</v>
      </c>
      <c r="U12" s="39" t="s">
        <v>11</v>
      </c>
      <c r="V12" s="41" t="s">
        <v>12</v>
      </c>
      <c r="W12" s="39" t="s">
        <v>11</v>
      </c>
      <c r="X12" s="41" t="s">
        <v>12</v>
      </c>
      <c r="Y12" s="39" t="s">
        <v>11</v>
      </c>
      <c r="Z12" s="41" t="s">
        <v>12</v>
      </c>
      <c r="AA12" s="39" t="s">
        <v>11</v>
      </c>
      <c r="AB12" s="41" t="s">
        <v>12</v>
      </c>
      <c r="AC12" s="39" t="s">
        <v>11</v>
      </c>
      <c r="AD12" s="41" t="s">
        <v>12</v>
      </c>
      <c r="AE12" s="39" t="s">
        <v>11</v>
      </c>
      <c r="AF12" s="41" t="s">
        <v>12</v>
      </c>
      <c r="AG12" s="39" t="s">
        <v>11</v>
      </c>
      <c r="AH12" s="41" t="s">
        <v>12</v>
      </c>
      <c r="AI12" s="39" t="s">
        <v>11</v>
      </c>
      <c r="AJ12" s="41" t="s">
        <v>12</v>
      </c>
      <c r="AK12" s="39" t="s">
        <v>11</v>
      </c>
      <c r="AL12" s="41" t="s">
        <v>12</v>
      </c>
      <c r="AM12" s="39" t="s">
        <v>11</v>
      </c>
      <c r="AN12" s="41" t="s">
        <v>12</v>
      </c>
      <c r="AO12" s="39" t="s">
        <v>11</v>
      </c>
      <c r="AP12" s="41" t="s">
        <v>12</v>
      </c>
      <c r="AQ12" s="827"/>
      <c r="AR12" s="829"/>
      <c r="AS12" s="833"/>
      <c r="AT12" s="823"/>
    </row>
    <row r="13" spans="1:47" x14ac:dyDescent="0.2">
      <c r="A13" s="2" t="s">
        <v>29</v>
      </c>
      <c r="B13" s="199">
        <f t="shared" ref="B13:B27" si="0">SUM(C13+D13)</f>
        <v>0</v>
      </c>
      <c r="C13" s="199">
        <f t="shared" ref="C13:D19" si="1">SUM(E13+G13+I13+K13+M13+O13+Q13+S13+U13+W13+Y13+AA13+AC13+AE13+AG13+AI13+AK13+AM13+AO13)</f>
        <v>0</v>
      </c>
      <c r="D13" s="199">
        <f t="shared" si="1"/>
        <v>0</v>
      </c>
      <c r="E13" s="4"/>
      <c r="F13" s="53"/>
      <c r="G13" s="4"/>
      <c r="H13" s="5"/>
      <c r="I13" s="4"/>
      <c r="J13" s="5"/>
      <c r="K13" s="4"/>
      <c r="L13" s="5"/>
      <c r="M13" s="4"/>
      <c r="N13" s="5"/>
      <c r="O13" s="4"/>
      <c r="P13" s="5"/>
      <c r="Q13" s="4"/>
      <c r="R13" s="5"/>
      <c r="S13" s="4"/>
      <c r="T13" s="5"/>
      <c r="U13" s="4"/>
      <c r="V13" s="5"/>
      <c r="W13" s="4"/>
      <c r="X13" s="5"/>
      <c r="Y13" s="4"/>
      <c r="Z13" s="5"/>
      <c r="AA13" s="4"/>
      <c r="AB13" s="5"/>
      <c r="AC13" s="4"/>
      <c r="AD13" s="5"/>
      <c r="AE13" s="4"/>
      <c r="AF13" s="5"/>
      <c r="AG13" s="4"/>
      <c r="AH13" s="5"/>
      <c r="AI13" s="4"/>
      <c r="AJ13" s="5"/>
      <c r="AK13" s="4"/>
      <c r="AL13" s="5"/>
      <c r="AM13" s="4"/>
      <c r="AN13" s="5"/>
      <c r="AO13" s="200"/>
      <c r="AP13" s="5"/>
      <c r="AQ13" s="4"/>
      <c r="AR13" s="5"/>
      <c r="AS13" s="5"/>
      <c r="AT13" s="5"/>
      <c r="AU13" s="195"/>
    </row>
    <row r="14" spans="1:47" x14ac:dyDescent="0.2">
      <c r="A14" s="54" t="s">
        <v>30</v>
      </c>
      <c r="B14" s="201">
        <f t="shared" si="0"/>
        <v>0</v>
      </c>
      <c r="C14" s="201">
        <f t="shared" si="1"/>
        <v>0</v>
      </c>
      <c r="D14" s="202">
        <f t="shared" si="1"/>
        <v>0</v>
      </c>
      <c r="E14" s="8"/>
      <c r="F14" s="203"/>
      <c r="G14" s="8"/>
      <c r="H14" s="9"/>
      <c r="I14" s="8"/>
      <c r="J14" s="9"/>
      <c r="K14" s="8"/>
      <c r="L14" s="9"/>
      <c r="M14" s="8"/>
      <c r="N14" s="9"/>
      <c r="O14" s="8"/>
      <c r="P14" s="9"/>
      <c r="Q14" s="8"/>
      <c r="R14" s="9"/>
      <c r="S14" s="8"/>
      <c r="T14" s="9"/>
      <c r="U14" s="8"/>
      <c r="V14" s="9"/>
      <c r="W14" s="8"/>
      <c r="X14" s="9"/>
      <c r="Y14" s="8"/>
      <c r="Z14" s="9"/>
      <c r="AA14" s="8"/>
      <c r="AB14" s="9"/>
      <c r="AC14" s="8"/>
      <c r="AD14" s="9"/>
      <c r="AE14" s="8"/>
      <c r="AF14" s="9"/>
      <c r="AG14" s="8"/>
      <c r="AH14" s="9"/>
      <c r="AI14" s="8"/>
      <c r="AJ14" s="9"/>
      <c r="AK14" s="8"/>
      <c r="AL14" s="9"/>
      <c r="AM14" s="8"/>
      <c r="AN14" s="9"/>
      <c r="AO14" s="204"/>
      <c r="AP14" s="9"/>
      <c r="AQ14" s="8"/>
      <c r="AR14" s="9"/>
      <c r="AS14" s="9"/>
      <c r="AT14" s="9"/>
      <c r="AU14" s="195"/>
    </row>
    <row r="15" spans="1:47" ht="21" x14ac:dyDescent="0.2">
      <c r="A15" s="55" t="s">
        <v>95</v>
      </c>
      <c r="B15" s="205">
        <f t="shared" si="0"/>
        <v>0</v>
      </c>
      <c r="C15" s="205">
        <f t="shared" si="1"/>
        <v>0</v>
      </c>
      <c r="D15" s="206">
        <f t="shared" si="1"/>
        <v>0</v>
      </c>
      <c r="E15" s="207"/>
      <c r="F15" s="208"/>
      <c r="G15" s="207"/>
      <c r="H15" s="56"/>
      <c r="I15" s="207"/>
      <c r="J15" s="56"/>
      <c r="K15" s="207"/>
      <c r="L15" s="56"/>
      <c r="M15" s="207"/>
      <c r="N15" s="56"/>
      <c r="O15" s="207"/>
      <c r="P15" s="56"/>
      <c r="Q15" s="12"/>
      <c r="R15" s="13"/>
      <c r="S15" s="12"/>
      <c r="T15" s="13"/>
      <c r="U15" s="12"/>
      <c r="V15" s="13"/>
      <c r="W15" s="12"/>
      <c r="X15" s="13"/>
      <c r="Y15" s="12"/>
      <c r="Z15" s="13"/>
      <c r="AA15" s="12"/>
      <c r="AB15" s="13"/>
      <c r="AC15" s="12"/>
      <c r="AD15" s="13"/>
      <c r="AE15" s="12"/>
      <c r="AF15" s="13"/>
      <c r="AG15" s="12"/>
      <c r="AH15" s="13"/>
      <c r="AI15" s="12"/>
      <c r="AJ15" s="13"/>
      <c r="AK15" s="12"/>
      <c r="AL15" s="13"/>
      <c r="AM15" s="12"/>
      <c r="AN15" s="13"/>
      <c r="AO15" s="136"/>
      <c r="AP15" s="13"/>
      <c r="AQ15" s="12"/>
      <c r="AR15" s="13"/>
      <c r="AS15" s="13"/>
      <c r="AT15" s="13"/>
      <c r="AU15" s="195"/>
    </row>
    <row r="16" spans="1:47" x14ac:dyDescent="0.2">
      <c r="A16" s="57" t="s">
        <v>31</v>
      </c>
      <c r="B16" s="209">
        <f t="shared" si="0"/>
        <v>0</v>
      </c>
      <c r="C16" s="210">
        <f t="shared" si="1"/>
        <v>0</v>
      </c>
      <c r="D16" s="211">
        <f t="shared" si="1"/>
        <v>0</v>
      </c>
      <c r="E16" s="12"/>
      <c r="F16" s="27"/>
      <c r="G16" s="12"/>
      <c r="H16" s="13"/>
      <c r="I16" s="12"/>
      <c r="J16" s="13"/>
      <c r="K16" s="12"/>
      <c r="L16" s="13"/>
      <c r="M16" s="12"/>
      <c r="N16" s="13"/>
      <c r="O16" s="12"/>
      <c r="P16" s="13"/>
      <c r="Q16" s="12"/>
      <c r="R16" s="13"/>
      <c r="S16" s="12"/>
      <c r="T16" s="13"/>
      <c r="U16" s="12"/>
      <c r="V16" s="13"/>
      <c r="W16" s="12"/>
      <c r="X16" s="13"/>
      <c r="Y16" s="12"/>
      <c r="Z16" s="13"/>
      <c r="AA16" s="12"/>
      <c r="AB16" s="13"/>
      <c r="AC16" s="12"/>
      <c r="AD16" s="13"/>
      <c r="AE16" s="12"/>
      <c r="AF16" s="13"/>
      <c r="AG16" s="12"/>
      <c r="AH16" s="13"/>
      <c r="AI16" s="12"/>
      <c r="AJ16" s="13"/>
      <c r="AK16" s="12"/>
      <c r="AL16" s="13"/>
      <c r="AM16" s="12"/>
      <c r="AN16" s="13"/>
      <c r="AO16" s="136"/>
      <c r="AP16" s="13"/>
      <c r="AQ16" s="12"/>
      <c r="AR16" s="13"/>
      <c r="AS16" s="13"/>
      <c r="AT16" s="13"/>
      <c r="AU16" s="195"/>
    </row>
    <row r="17" spans="1:88" x14ac:dyDescent="0.2">
      <c r="A17" s="57" t="s">
        <v>32</v>
      </c>
      <c r="B17" s="212">
        <f t="shared" si="0"/>
        <v>0</v>
      </c>
      <c r="C17" s="210">
        <f t="shared" si="1"/>
        <v>0</v>
      </c>
      <c r="D17" s="211">
        <f t="shared" si="1"/>
        <v>0</v>
      </c>
      <c r="E17" s="213"/>
      <c r="F17" s="37"/>
      <c r="G17" s="213"/>
      <c r="H17" s="214"/>
      <c r="I17" s="213"/>
      <c r="J17" s="214"/>
      <c r="K17" s="213"/>
      <c r="L17" s="214"/>
      <c r="M17" s="213"/>
      <c r="N17" s="214"/>
      <c r="O17" s="213"/>
      <c r="P17" s="214"/>
      <c r="Q17" s="213"/>
      <c r="R17" s="214"/>
      <c r="S17" s="213"/>
      <c r="T17" s="214"/>
      <c r="U17" s="213"/>
      <c r="V17" s="214"/>
      <c r="W17" s="213"/>
      <c r="X17" s="214"/>
      <c r="Y17" s="213"/>
      <c r="Z17" s="214"/>
      <c r="AA17" s="213"/>
      <c r="AB17" s="214"/>
      <c r="AC17" s="213"/>
      <c r="AD17" s="214"/>
      <c r="AE17" s="213"/>
      <c r="AF17" s="214"/>
      <c r="AG17" s="213"/>
      <c r="AH17" s="214"/>
      <c r="AI17" s="213"/>
      <c r="AJ17" s="214"/>
      <c r="AK17" s="213"/>
      <c r="AL17" s="214"/>
      <c r="AM17" s="213"/>
      <c r="AN17" s="214"/>
      <c r="AO17" s="143"/>
      <c r="AP17" s="214"/>
      <c r="AQ17" s="213"/>
      <c r="AR17" s="214"/>
      <c r="AS17" s="22"/>
      <c r="AT17" s="214"/>
      <c r="AU17" s="195"/>
    </row>
    <row r="18" spans="1:88" x14ac:dyDescent="0.2">
      <c r="A18" s="55" t="s">
        <v>96</v>
      </c>
      <c r="B18" s="210">
        <f t="shared" si="0"/>
        <v>0</v>
      </c>
      <c r="C18" s="210">
        <f t="shared" si="1"/>
        <v>0</v>
      </c>
      <c r="D18" s="206">
        <f t="shared" si="1"/>
        <v>0</v>
      </c>
      <c r="E18" s="14"/>
      <c r="F18" s="27"/>
      <c r="G18" s="12"/>
      <c r="H18" s="13"/>
      <c r="I18" s="12"/>
      <c r="J18" s="13"/>
      <c r="K18" s="12"/>
      <c r="L18" s="13"/>
      <c r="M18" s="12"/>
      <c r="N18" s="13"/>
      <c r="O18" s="12"/>
      <c r="P18" s="13"/>
      <c r="Q18" s="12"/>
      <c r="R18" s="13"/>
      <c r="S18" s="12"/>
      <c r="T18" s="13"/>
      <c r="U18" s="12"/>
      <c r="V18" s="13"/>
      <c r="W18" s="12"/>
      <c r="X18" s="13"/>
      <c r="Y18" s="12"/>
      <c r="Z18" s="13"/>
      <c r="AA18" s="12"/>
      <c r="AB18" s="13"/>
      <c r="AC18" s="12"/>
      <c r="AD18" s="13"/>
      <c r="AE18" s="12"/>
      <c r="AF18" s="13"/>
      <c r="AG18" s="12"/>
      <c r="AH18" s="13"/>
      <c r="AI18" s="12"/>
      <c r="AJ18" s="13"/>
      <c r="AK18" s="12"/>
      <c r="AL18" s="13"/>
      <c r="AM18" s="12"/>
      <c r="AN18" s="13"/>
      <c r="AO18" s="136"/>
      <c r="AP18" s="13"/>
      <c r="AQ18" s="12"/>
      <c r="AR18" s="214"/>
      <c r="AS18" s="215"/>
      <c r="AT18" s="23"/>
      <c r="AU18" s="195"/>
    </row>
    <row r="19" spans="1:88" x14ac:dyDescent="0.2">
      <c r="A19" s="55" t="s">
        <v>97</v>
      </c>
      <c r="B19" s="210">
        <f t="shared" si="0"/>
        <v>0</v>
      </c>
      <c r="C19" s="209">
        <f t="shared" si="1"/>
        <v>0</v>
      </c>
      <c r="D19" s="216">
        <f t="shared" si="1"/>
        <v>0</v>
      </c>
      <c r="E19" s="217"/>
      <c r="F19" s="13"/>
      <c r="G19" s="12"/>
      <c r="H19" s="13"/>
      <c r="I19" s="12"/>
      <c r="J19" s="13"/>
      <c r="K19" s="12"/>
      <c r="L19" s="13"/>
      <c r="M19" s="12"/>
      <c r="N19" s="13"/>
      <c r="O19" s="12"/>
      <c r="P19" s="13"/>
      <c r="Q19" s="12"/>
      <c r="R19" s="13"/>
      <c r="S19" s="12"/>
      <c r="T19" s="13"/>
      <c r="U19" s="12"/>
      <c r="V19" s="13"/>
      <c r="W19" s="12"/>
      <c r="X19" s="13"/>
      <c r="Y19" s="12"/>
      <c r="Z19" s="13"/>
      <c r="AA19" s="12"/>
      <c r="AB19" s="13"/>
      <c r="AC19" s="12"/>
      <c r="AD19" s="13"/>
      <c r="AE19" s="12"/>
      <c r="AF19" s="13"/>
      <c r="AG19" s="12"/>
      <c r="AH19" s="13"/>
      <c r="AI19" s="12"/>
      <c r="AJ19" s="13"/>
      <c r="AK19" s="12"/>
      <c r="AL19" s="13"/>
      <c r="AM19" s="12"/>
      <c r="AN19" s="13"/>
      <c r="AO19" s="136"/>
      <c r="AP19" s="13"/>
      <c r="AQ19" s="12"/>
      <c r="AR19" s="11"/>
      <c r="AS19" s="37"/>
      <c r="AT19" s="23"/>
      <c r="AU19" s="195"/>
    </row>
    <row r="20" spans="1:88" x14ac:dyDescent="0.2">
      <c r="A20" s="55" t="s">
        <v>18</v>
      </c>
      <c r="B20" s="218">
        <f t="shared" si="0"/>
        <v>0</v>
      </c>
      <c r="C20" s="219">
        <f>SUM(O20+Q20+S20+U20+W20+Y20+AA20+AC20+AE20+AG20+AI20+AK20+AM20+AO20)</f>
        <v>0</v>
      </c>
      <c r="D20" s="220">
        <f>SUM(P20+R20+T20+V20+X20+Z20+AB20+AD20+AF20+AH20+AJ20+AL20+AN20+AP20)</f>
        <v>0</v>
      </c>
      <c r="E20" s="221"/>
      <c r="F20" s="222"/>
      <c r="G20" s="223"/>
      <c r="H20" s="224"/>
      <c r="I20" s="223"/>
      <c r="J20" s="224"/>
      <c r="K20" s="223"/>
      <c r="L20" s="224"/>
      <c r="M20" s="223"/>
      <c r="N20" s="224"/>
      <c r="O20" s="32"/>
      <c r="P20" s="33"/>
      <c r="Q20" s="32"/>
      <c r="R20" s="33"/>
      <c r="S20" s="32"/>
      <c r="T20" s="33"/>
      <c r="U20" s="32"/>
      <c r="V20" s="33"/>
      <c r="W20" s="32"/>
      <c r="X20" s="33"/>
      <c r="Y20" s="32"/>
      <c r="Z20" s="33"/>
      <c r="AA20" s="32"/>
      <c r="AB20" s="33"/>
      <c r="AC20" s="32"/>
      <c r="AD20" s="33"/>
      <c r="AE20" s="32"/>
      <c r="AF20" s="33"/>
      <c r="AG20" s="32"/>
      <c r="AH20" s="33"/>
      <c r="AI20" s="32"/>
      <c r="AJ20" s="33"/>
      <c r="AK20" s="32"/>
      <c r="AL20" s="33"/>
      <c r="AM20" s="32"/>
      <c r="AN20" s="33"/>
      <c r="AO20" s="225"/>
      <c r="AP20" s="33"/>
      <c r="AQ20" s="32"/>
      <c r="AR20" s="33"/>
      <c r="AS20" s="26"/>
      <c r="AT20" s="26"/>
      <c r="AU20" s="195"/>
    </row>
    <row r="21" spans="1:88" x14ac:dyDescent="0.2">
      <c r="A21" s="2" t="s">
        <v>98</v>
      </c>
      <c r="B21" s="218">
        <f t="shared" si="0"/>
        <v>0</v>
      </c>
      <c r="C21" s="218">
        <f>SUM(C22+C23+C24+C25)</f>
        <v>0</v>
      </c>
      <c r="D21" s="199">
        <f>SUM(D22+D23+D24+D25)</f>
        <v>0</v>
      </c>
      <c r="E21" s="226">
        <f t="shared" ref="E21:AT21" si="2">SUM(E22:E24)</f>
        <v>0</v>
      </c>
      <c r="F21" s="227">
        <f t="shared" si="2"/>
        <v>0</v>
      </c>
      <c r="G21" s="226">
        <f t="shared" si="2"/>
        <v>0</v>
      </c>
      <c r="H21" s="228">
        <f t="shared" si="2"/>
        <v>0</v>
      </c>
      <c r="I21" s="226">
        <f t="shared" si="2"/>
        <v>0</v>
      </c>
      <c r="J21" s="228">
        <f t="shared" si="2"/>
        <v>0</v>
      </c>
      <c r="K21" s="226">
        <f t="shared" si="2"/>
        <v>0</v>
      </c>
      <c r="L21" s="228">
        <f t="shared" si="2"/>
        <v>0</v>
      </c>
      <c r="M21" s="226">
        <f t="shared" si="2"/>
        <v>0</v>
      </c>
      <c r="N21" s="228">
        <f t="shared" si="2"/>
        <v>0</v>
      </c>
      <c r="O21" s="226">
        <f t="shared" si="2"/>
        <v>0</v>
      </c>
      <c r="P21" s="228">
        <f t="shared" si="2"/>
        <v>0</v>
      </c>
      <c r="Q21" s="226">
        <f t="shared" si="2"/>
        <v>0</v>
      </c>
      <c r="R21" s="228">
        <f t="shared" si="2"/>
        <v>0</v>
      </c>
      <c r="S21" s="226">
        <f t="shared" si="2"/>
        <v>0</v>
      </c>
      <c r="T21" s="228">
        <f t="shared" si="2"/>
        <v>0</v>
      </c>
      <c r="U21" s="226">
        <f t="shared" si="2"/>
        <v>0</v>
      </c>
      <c r="V21" s="228">
        <f t="shared" si="2"/>
        <v>0</v>
      </c>
      <c r="W21" s="226">
        <f t="shared" si="2"/>
        <v>0</v>
      </c>
      <c r="X21" s="228">
        <f t="shared" si="2"/>
        <v>0</v>
      </c>
      <c r="Y21" s="226">
        <f t="shared" si="2"/>
        <v>0</v>
      </c>
      <c r="Z21" s="228">
        <f t="shared" si="2"/>
        <v>0</v>
      </c>
      <c r="AA21" s="226">
        <f t="shared" si="2"/>
        <v>0</v>
      </c>
      <c r="AB21" s="228">
        <f t="shared" si="2"/>
        <v>0</v>
      </c>
      <c r="AC21" s="226">
        <f t="shared" si="2"/>
        <v>0</v>
      </c>
      <c r="AD21" s="228">
        <f t="shared" si="2"/>
        <v>0</v>
      </c>
      <c r="AE21" s="226">
        <f t="shared" si="2"/>
        <v>0</v>
      </c>
      <c r="AF21" s="228">
        <f t="shared" si="2"/>
        <v>0</v>
      </c>
      <c r="AG21" s="226">
        <f t="shared" si="2"/>
        <v>0</v>
      </c>
      <c r="AH21" s="228">
        <f t="shared" si="2"/>
        <v>0</v>
      </c>
      <c r="AI21" s="226">
        <f t="shared" si="2"/>
        <v>0</v>
      </c>
      <c r="AJ21" s="228">
        <f t="shared" si="2"/>
        <v>0</v>
      </c>
      <c r="AK21" s="226">
        <f t="shared" si="2"/>
        <v>0</v>
      </c>
      <c r="AL21" s="228">
        <f t="shared" si="2"/>
        <v>0</v>
      </c>
      <c r="AM21" s="226">
        <f t="shared" si="2"/>
        <v>0</v>
      </c>
      <c r="AN21" s="228">
        <f t="shared" si="2"/>
        <v>0</v>
      </c>
      <c r="AO21" s="229">
        <f t="shared" si="2"/>
        <v>0</v>
      </c>
      <c r="AP21" s="228">
        <f t="shared" si="2"/>
        <v>0</v>
      </c>
      <c r="AQ21" s="226">
        <f t="shared" si="2"/>
        <v>0</v>
      </c>
      <c r="AR21" s="228">
        <f t="shared" si="2"/>
        <v>0</v>
      </c>
      <c r="AS21" s="228">
        <f t="shared" si="2"/>
        <v>0</v>
      </c>
      <c r="AT21" s="228">
        <f t="shared" si="2"/>
        <v>0</v>
      </c>
      <c r="AU21" s="195"/>
    </row>
    <row r="22" spans="1:88" x14ac:dyDescent="0.2">
      <c r="A22" s="58" t="s">
        <v>38</v>
      </c>
      <c r="B22" s="210">
        <f t="shared" si="0"/>
        <v>0</v>
      </c>
      <c r="C22" s="210">
        <f t="shared" ref="C22:D27" si="3">SUM(E22+G22+I22+K22+M22+O22+Q22+S22+U22+W22+Y22+AA22+AC22+AE22+AG22+AI22+AK22+AM22+AO22)</f>
        <v>0</v>
      </c>
      <c r="D22" s="230">
        <f t="shared" si="3"/>
        <v>0</v>
      </c>
      <c r="E22" s="213"/>
      <c r="F22" s="37"/>
      <c r="G22" s="213"/>
      <c r="H22" s="214"/>
      <c r="I22" s="213"/>
      <c r="J22" s="214"/>
      <c r="K22" s="213"/>
      <c r="L22" s="214"/>
      <c r="M22" s="213"/>
      <c r="N22" s="214"/>
      <c r="O22" s="213"/>
      <c r="P22" s="214"/>
      <c r="Q22" s="213"/>
      <c r="R22" s="214"/>
      <c r="S22" s="213"/>
      <c r="T22" s="214"/>
      <c r="U22" s="213"/>
      <c r="V22" s="214"/>
      <c r="W22" s="213"/>
      <c r="X22" s="214"/>
      <c r="Y22" s="213"/>
      <c r="Z22" s="214"/>
      <c r="AA22" s="213"/>
      <c r="AB22" s="214"/>
      <c r="AC22" s="213"/>
      <c r="AD22" s="214"/>
      <c r="AE22" s="213"/>
      <c r="AF22" s="214"/>
      <c r="AG22" s="213"/>
      <c r="AH22" s="214"/>
      <c r="AI22" s="213"/>
      <c r="AJ22" s="214"/>
      <c r="AK22" s="213"/>
      <c r="AL22" s="214"/>
      <c r="AM22" s="213"/>
      <c r="AN22" s="214"/>
      <c r="AO22" s="143"/>
      <c r="AP22" s="214"/>
      <c r="AQ22" s="214"/>
      <c r="AR22" s="214"/>
      <c r="AS22" s="214"/>
      <c r="AT22" s="231"/>
      <c r="AU22" s="195"/>
    </row>
    <row r="23" spans="1:88" x14ac:dyDescent="0.2">
      <c r="A23" s="55" t="s">
        <v>39</v>
      </c>
      <c r="B23" s="209">
        <f t="shared" si="0"/>
        <v>0</v>
      </c>
      <c r="C23" s="209">
        <f t="shared" si="3"/>
        <v>0</v>
      </c>
      <c r="D23" s="206">
        <f t="shared" si="3"/>
        <v>0</v>
      </c>
      <c r="E23" s="12"/>
      <c r="F23" s="27"/>
      <c r="G23" s="12"/>
      <c r="H23" s="13"/>
      <c r="I23" s="12"/>
      <c r="J23" s="13"/>
      <c r="K23" s="12"/>
      <c r="L23" s="13"/>
      <c r="M23" s="12"/>
      <c r="N23" s="13"/>
      <c r="O23" s="12"/>
      <c r="P23" s="13"/>
      <c r="Q23" s="12"/>
      <c r="R23" s="13"/>
      <c r="S23" s="12"/>
      <c r="T23" s="13"/>
      <c r="U23" s="12"/>
      <c r="V23" s="13"/>
      <c r="W23" s="12"/>
      <c r="X23" s="13"/>
      <c r="Y23" s="12"/>
      <c r="Z23" s="13"/>
      <c r="AA23" s="12"/>
      <c r="AB23" s="13"/>
      <c r="AC23" s="12"/>
      <c r="AD23" s="13"/>
      <c r="AE23" s="12"/>
      <c r="AF23" s="13"/>
      <c r="AG23" s="12"/>
      <c r="AH23" s="13"/>
      <c r="AI23" s="12"/>
      <c r="AJ23" s="13"/>
      <c r="AK23" s="12"/>
      <c r="AL23" s="13"/>
      <c r="AM23" s="12"/>
      <c r="AN23" s="13"/>
      <c r="AO23" s="136"/>
      <c r="AP23" s="13"/>
      <c r="AQ23" s="13"/>
      <c r="AR23" s="13"/>
      <c r="AS23" s="13"/>
      <c r="AT23" s="22"/>
      <c r="AU23" s="195"/>
    </row>
    <row r="24" spans="1:88" x14ac:dyDescent="0.2">
      <c r="A24" s="59" t="s">
        <v>40</v>
      </c>
      <c r="B24" s="212">
        <f t="shared" si="0"/>
        <v>0</v>
      </c>
      <c r="C24" s="212">
        <f t="shared" si="3"/>
        <v>0</v>
      </c>
      <c r="D24" s="216">
        <f t="shared" si="3"/>
        <v>0</v>
      </c>
      <c r="E24" s="217"/>
      <c r="F24" s="150"/>
      <c r="G24" s="217"/>
      <c r="H24" s="215"/>
      <c r="I24" s="217"/>
      <c r="J24" s="215"/>
      <c r="K24" s="217"/>
      <c r="L24" s="215"/>
      <c r="M24" s="217"/>
      <c r="N24" s="215"/>
      <c r="O24" s="217"/>
      <c r="P24" s="215"/>
      <c r="Q24" s="217"/>
      <c r="R24" s="215"/>
      <c r="S24" s="217"/>
      <c r="T24" s="215"/>
      <c r="U24" s="217"/>
      <c r="V24" s="215"/>
      <c r="W24" s="217"/>
      <c r="X24" s="215"/>
      <c r="Y24" s="217"/>
      <c r="Z24" s="215"/>
      <c r="AA24" s="217"/>
      <c r="AB24" s="215"/>
      <c r="AC24" s="217"/>
      <c r="AD24" s="215"/>
      <c r="AE24" s="217"/>
      <c r="AF24" s="215"/>
      <c r="AG24" s="217"/>
      <c r="AH24" s="215"/>
      <c r="AI24" s="217"/>
      <c r="AJ24" s="215"/>
      <c r="AK24" s="217"/>
      <c r="AL24" s="215"/>
      <c r="AM24" s="217"/>
      <c r="AN24" s="215"/>
      <c r="AO24" s="147"/>
      <c r="AP24" s="215"/>
      <c r="AQ24" s="215"/>
      <c r="AR24" s="215"/>
      <c r="AS24" s="215"/>
      <c r="AT24" s="146"/>
      <c r="AU24" s="195"/>
    </row>
    <row r="25" spans="1:88" x14ac:dyDescent="0.2">
      <c r="A25" s="232" t="s">
        <v>203</v>
      </c>
      <c r="B25" s="209">
        <f t="shared" si="0"/>
        <v>0</v>
      </c>
      <c r="C25" s="209">
        <f t="shared" si="3"/>
        <v>0</v>
      </c>
      <c r="D25" s="206">
        <f t="shared" si="3"/>
        <v>0</v>
      </c>
      <c r="E25" s="12"/>
      <c r="F25" s="27"/>
      <c r="G25" s="12"/>
      <c r="H25" s="13"/>
      <c r="I25" s="12"/>
      <c r="J25" s="13"/>
      <c r="K25" s="12"/>
      <c r="L25" s="13"/>
      <c r="M25" s="12"/>
      <c r="N25" s="13"/>
      <c r="O25" s="12"/>
      <c r="P25" s="13"/>
      <c r="Q25" s="12"/>
      <c r="R25" s="13"/>
      <c r="S25" s="12"/>
      <c r="T25" s="13"/>
      <c r="U25" s="12"/>
      <c r="V25" s="13"/>
      <c r="W25" s="12"/>
      <c r="X25" s="13"/>
      <c r="Y25" s="12"/>
      <c r="Z25" s="13"/>
      <c r="AA25" s="12"/>
      <c r="AB25" s="13"/>
      <c r="AC25" s="12"/>
      <c r="AD25" s="13"/>
      <c r="AE25" s="12"/>
      <c r="AF25" s="13"/>
      <c r="AG25" s="12"/>
      <c r="AH25" s="13"/>
      <c r="AI25" s="12"/>
      <c r="AJ25" s="13"/>
      <c r="AK25" s="12"/>
      <c r="AL25" s="13"/>
      <c r="AM25" s="12"/>
      <c r="AN25" s="13"/>
      <c r="AO25" s="136"/>
      <c r="AP25" s="13"/>
      <c r="AQ25" s="13"/>
      <c r="AR25" s="13"/>
      <c r="AS25" s="13"/>
      <c r="AT25" s="22"/>
      <c r="AU25" s="195"/>
    </row>
    <row r="26" spans="1:88" x14ac:dyDescent="0.2">
      <c r="A26" s="233" t="s">
        <v>99</v>
      </c>
      <c r="B26" s="209">
        <f t="shared" si="0"/>
        <v>0</v>
      </c>
      <c r="C26" s="209">
        <f t="shared" si="3"/>
        <v>0</v>
      </c>
      <c r="D26" s="206">
        <f t="shared" si="3"/>
        <v>0</v>
      </c>
      <c r="E26" s="12"/>
      <c r="F26" s="27"/>
      <c r="G26" s="12"/>
      <c r="H26" s="13"/>
      <c r="I26" s="12"/>
      <c r="J26" s="13"/>
      <c r="K26" s="12"/>
      <c r="L26" s="13"/>
      <c r="M26" s="12"/>
      <c r="N26" s="13"/>
      <c r="O26" s="12"/>
      <c r="P26" s="13"/>
      <c r="Q26" s="12"/>
      <c r="R26" s="13"/>
      <c r="S26" s="12"/>
      <c r="T26" s="13"/>
      <c r="U26" s="12"/>
      <c r="V26" s="13"/>
      <c r="W26" s="12"/>
      <c r="X26" s="13"/>
      <c r="Y26" s="12"/>
      <c r="Z26" s="13"/>
      <c r="AA26" s="12"/>
      <c r="AB26" s="13"/>
      <c r="AC26" s="12"/>
      <c r="AD26" s="13"/>
      <c r="AE26" s="12"/>
      <c r="AF26" s="13"/>
      <c r="AG26" s="12"/>
      <c r="AH26" s="13"/>
      <c r="AI26" s="12"/>
      <c r="AJ26" s="13"/>
      <c r="AK26" s="12"/>
      <c r="AL26" s="13"/>
      <c r="AM26" s="12"/>
      <c r="AN26" s="13"/>
      <c r="AO26" s="136"/>
      <c r="AP26" s="13"/>
      <c r="AQ26" s="13"/>
      <c r="AR26" s="13"/>
      <c r="AS26" s="13"/>
      <c r="AT26" s="22"/>
      <c r="AU26" s="195"/>
    </row>
    <row r="27" spans="1:88" x14ac:dyDescent="0.2">
      <c r="A27" s="234" t="s">
        <v>100</v>
      </c>
      <c r="B27" s="218">
        <f t="shared" si="0"/>
        <v>0</v>
      </c>
      <c r="C27" s="218">
        <f t="shared" si="3"/>
        <v>0</v>
      </c>
      <c r="D27" s="235">
        <f t="shared" si="3"/>
        <v>0</v>
      </c>
      <c r="E27" s="32"/>
      <c r="F27" s="236"/>
      <c r="G27" s="32"/>
      <c r="H27" s="33"/>
      <c r="I27" s="32"/>
      <c r="J27" s="33"/>
      <c r="K27" s="32"/>
      <c r="L27" s="33"/>
      <c r="M27" s="32"/>
      <c r="N27" s="33"/>
      <c r="O27" s="32"/>
      <c r="P27" s="33"/>
      <c r="Q27" s="32"/>
      <c r="R27" s="33"/>
      <c r="S27" s="32"/>
      <c r="T27" s="33"/>
      <c r="U27" s="32"/>
      <c r="V27" s="33"/>
      <c r="W27" s="32"/>
      <c r="X27" s="33"/>
      <c r="Y27" s="32"/>
      <c r="Z27" s="33"/>
      <c r="AA27" s="32"/>
      <c r="AB27" s="33"/>
      <c r="AC27" s="32"/>
      <c r="AD27" s="33"/>
      <c r="AE27" s="32"/>
      <c r="AF27" s="33"/>
      <c r="AG27" s="32"/>
      <c r="AH27" s="33"/>
      <c r="AI27" s="32"/>
      <c r="AJ27" s="33"/>
      <c r="AK27" s="32"/>
      <c r="AL27" s="33"/>
      <c r="AM27" s="32"/>
      <c r="AN27" s="33"/>
      <c r="AO27" s="225"/>
      <c r="AP27" s="33"/>
      <c r="AQ27" s="33"/>
      <c r="AR27" s="33"/>
      <c r="AS27" s="33"/>
      <c r="AT27" s="33"/>
      <c r="AU27" s="195"/>
    </row>
    <row r="28" spans="1:88" x14ac:dyDescent="0.2">
      <c r="A28" s="61" t="s">
        <v>101</v>
      </c>
      <c r="B28" s="61"/>
      <c r="C28" s="49"/>
      <c r="D28" s="61"/>
      <c r="E28" s="61"/>
      <c r="F28" s="49"/>
      <c r="G28" s="49"/>
      <c r="H28" s="49"/>
      <c r="I28" s="49"/>
    </row>
    <row r="29" spans="1:88" ht="31.5" x14ac:dyDescent="0.2">
      <c r="A29" s="186" t="s">
        <v>102</v>
      </c>
      <c r="B29" s="786" t="s">
        <v>41</v>
      </c>
      <c r="C29" s="787"/>
      <c r="D29" s="181" t="s">
        <v>1</v>
      </c>
      <c r="E29" s="63" t="s">
        <v>35</v>
      </c>
      <c r="F29" s="63" t="s">
        <v>42</v>
      </c>
      <c r="G29" s="63" t="s">
        <v>37</v>
      </c>
      <c r="H29" s="189" t="s">
        <v>13</v>
      </c>
      <c r="I29" s="190" t="s">
        <v>98</v>
      </c>
    </row>
    <row r="30" spans="1:88" x14ac:dyDescent="0.2">
      <c r="A30" s="864" t="s">
        <v>43</v>
      </c>
      <c r="B30" s="865"/>
      <c r="C30" s="866"/>
      <c r="D30" s="237">
        <f t="shared" ref="D30:D50" si="4">SUM(E30:H30)</f>
        <v>0</v>
      </c>
      <c r="E30" s="65"/>
      <c r="F30" s="66"/>
      <c r="G30" s="67"/>
      <c r="H30" s="68"/>
      <c r="I30" s="238"/>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88" ht="14.25" customHeight="1" x14ac:dyDescent="0.2">
      <c r="A31" s="772" t="s">
        <v>104</v>
      </c>
      <c r="B31" s="834" t="s">
        <v>105</v>
      </c>
      <c r="C31" s="835"/>
      <c r="D31" s="240">
        <f t="shared" si="4"/>
        <v>0</v>
      </c>
      <c r="E31" s="69"/>
      <c r="F31" s="70"/>
      <c r="G31" s="71"/>
      <c r="H31" s="72"/>
      <c r="I31" s="72"/>
      <c r="J31" s="239"/>
      <c r="CA31" s="195" t="str">
        <f>IF(D30&lt;&gt;B13,"EL NÚMERO DE INGRESOS NO PUEDE SER DISTINTO AL TOTAL DE INGRESOS DE LA SECCION A.1","")</f>
        <v/>
      </c>
      <c r="CG31" s="195" t="str">
        <f>IF(D30&lt;&gt;B13,1,"")</f>
        <v/>
      </c>
    </row>
    <row r="32" spans="1:88" ht="14.25" customHeight="1" x14ac:dyDescent="0.2">
      <c r="A32" s="773"/>
      <c r="B32" s="836" t="s">
        <v>106</v>
      </c>
      <c r="C32" s="837"/>
      <c r="D32" s="241">
        <f t="shared" si="4"/>
        <v>0</v>
      </c>
      <c r="E32" s="69"/>
      <c r="F32" s="70"/>
      <c r="G32" s="71"/>
      <c r="H32" s="72"/>
      <c r="I32" s="72"/>
      <c r="J32" s="239"/>
    </row>
    <row r="33" spans="1:87" ht="14.25" customHeight="1" x14ac:dyDescent="0.2">
      <c r="A33" s="773"/>
      <c r="B33" s="860" t="s">
        <v>44</v>
      </c>
      <c r="C33" s="861"/>
      <c r="D33" s="241">
        <f t="shared" si="4"/>
        <v>0</v>
      </c>
      <c r="E33" s="69"/>
      <c r="F33" s="70"/>
      <c r="G33" s="71"/>
      <c r="H33" s="72"/>
      <c r="I33" s="72"/>
      <c r="J33" s="239"/>
    </row>
    <row r="34" spans="1:87" ht="14.25" customHeight="1" x14ac:dyDescent="0.2">
      <c r="A34" s="773"/>
      <c r="B34" s="836" t="s">
        <v>107</v>
      </c>
      <c r="C34" s="837"/>
      <c r="D34" s="241">
        <f t="shared" si="4"/>
        <v>0</v>
      </c>
      <c r="E34" s="69"/>
      <c r="F34" s="70"/>
      <c r="G34" s="71"/>
      <c r="H34" s="72"/>
      <c r="I34" s="72"/>
      <c r="J34" s="239"/>
    </row>
    <row r="35" spans="1:87" ht="14.25" customHeight="1" x14ac:dyDescent="0.2">
      <c r="A35" s="773"/>
      <c r="B35" s="836" t="s">
        <v>108</v>
      </c>
      <c r="C35" s="837"/>
      <c r="D35" s="241">
        <f t="shared" si="4"/>
        <v>0</v>
      </c>
      <c r="E35" s="69"/>
      <c r="F35" s="70"/>
      <c r="G35" s="71"/>
      <c r="H35" s="72"/>
      <c r="I35" s="72"/>
      <c r="J35" s="239"/>
    </row>
    <row r="36" spans="1:87" ht="14.25" customHeight="1" x14ac:dyDescent="0.2">
      <c r="A36" s="773"/>
      <c r="B36" s="836" t="s">
        <v>109</v>
      </c>
      <c r="C36" s="837"/>
      <c r="D36" s="241">
        <f t="shared" si="4"/>
        <v>0</v>
      </c>
      <c r="E36" s="69"/>
      <c r="F36" s="70"/>
      <c r="G36" s="71"/>
      <c r="H36" s="72"/>
      <c r="I36" s="72"/>
      <c r="J36" s="239"/>
    </row>
    <row r="37" spans="1:87" ht="14.25" customHeight="1" x14ac:dyDescent="0.2">
      <c r="A37" s="773"/>
      <c r="B37" s="836" t="s">
        <v>45</v>
      </c>
      <c r="C37" s="837"/>
      <c r="D37" s="241">
        <f t="shared" si="4"/>
        <v>0</v>
      </c>
      <c r="E37" s="69"/>
      <c r="F37" s="70"/>
      <c r="G37" s="71"/>
      <c r="H37" s="72"/>
      <c r="I37" s="72"/>
      <c r="J37" s="239"/>
    </row>
    <row r="38" spans="1:87" ht="14.25" customHeight="1" x14ac:dyDescent="0.2">
      <c r="A38" s="773"/>
      <c r="B38" s="836" t="s">
        <v>46</v>
      </c>
      <c r="C38" s="837"/>
      <c r="D38" s="241">
        <f t="shared" si="4"/>
        <v>0</v>
      </c>
      <c r="E38" s="69"/>
      <c r="F38" s="70"/>
      <c r="G38" s="71"/>
      <c r="H38" s="72"/>
      <c r="I38" s="72"/>
      <c r="J38" s="239"/>
    </row>
    <row r="39" spans="1:87" ht="25.5" customHeight="1" x14ac:dyDescent="0.2">
      <c r="A39" s="773"/>
      <c r="B39" s="836" t="s">
        <v>110</v>
      </c>
      <c r="C39" s="837"/>
      <c r="D39" s="241">
        <f t="shared" si="4"/>
        <v>0</v>
      </c>
      <c r="E39" s="69"/>
      <c r="F39" s="70"/>
      <c r="G39" s="71"/>
      <c r="H39" s="72"/>
      <c r="I39" s="72"/>
      <c r="J39" s="239"/>
    </row>
    <row r="40" spans="1:87" ht="27.75" customHeight="1" x14ac:dyDescent="0.2">
      <c r="A40" s="773"/>
      <c r="B40" s="836" t="s">
        <v>111</v>
      </c>
      <c r="C40" s="837"/>
      <c r="D40" s="241">
        <f t="shared" si="4"/>
        <v>0</v>
      </c>
      <c r="E40" s="69"/>
      <c r="F40" s="70"/>
      <c r="G40" s="71"/>
      <c r="H40" s="72"/>
      <c r="I40" s="72"/>
      <c r="J40" s="239"/>
    </row>
    <row r="41" spans="1:87" ht="26.25" customHeight="1" x14ac:dyDescent="0.2">
      <c r="A41" s="773"/>
      <c r="B41" s="836" t="s">
        <v>112</v>
      </c>
      <c r="C41" s="837"/>
      <c r="D41" s="241">
        <f t="shared" si="4"/>
        <v>0</v>
      </c>
      <c r="E41" s="69"/>
      <c r="F41" s="70"/>
      <c r="G41" s="71"/>
      <c r="H41" s="72"/>
      <c r="I41" s="72"/>
      <c r="J41" s="239"/>
    </row>
    <row r="42" spans="1:87" x14ac:dyDescent="0.2">
      <c r="A42" s="773"/>
      <c r="B42" s="836" t="s">
        <v>113</v>
      </c>
      <c r="C42" s="837"/>
      <c r="D42" s="241">
        <f t="shared" si="4"/>
        <v>0</v>
      </c>
      <c r="E42" s="69"/>
      <c r="F42" s="70"/>
      <c r="G42" s="71"/>
      <c r="H42" s="72"/>
      <c r="I42" s="72"/>
      <c r="J42" s="239"/>
      <c r="CG42" s="195">
        <v>0</v>
      </c>
      <c r="CH42" s="195">
        <v>0</v>
      </c>
      <c r="CI42" s="195">
        <v>0</v>
      </c>
    </row>
    <row r="43" spans="1:87" x14ac:dyDescent="0.2">
      <c r="A43" s="819"/>
      <c r="B43" s="838" t="s">
        <v>13</v>
      </c>
      <c r="C43" s="839"/>
      <c r="D43" s="241">
        <f t="shared" si="4"/>
        <v>0</v>
      </c>
      <c r="E43" s="242"/>
      <c r="F43" s="243"/>
      <c r="G43" s="244"/>
      <c r="H43" s="245"/>
      <c r="I43" s="245"/>
      <c r="J43" s="239"/>
    </row>
    <row r="44" spans="1:87" x14ac:dyDescent="0.2">
      <c r="A44" s="772" t="s">
        <v>114</v>
      </c>
      <c r="B44" s="834" t="s">
        <v>115</v>
      </c>
      <c r="C44" s="835"/>
      <c r="D44" s="240">
        <f t="shared" si="4"/>
        <v>0</v>
      </c>
      <c r="E44" s="77"/>
      <c r="F44" s="78"/>
      <c r="G44" s="79"/>
      <c r="H44" s="80"/>
      <c r="I44" s="80"/>
      <c r="J44" s="239"/>
    </row>
    <row r="45" spans="1:87" x14ac:dyDescent="0.2">
      <c r="A45" s="773"/>
      <c r="B45" s="836" t="s">
        <v>47</v>
      </c>
      <c r="C45" s="837"/>
      <c r="D45" s="241">
        <f t="shared" si="4"/>
        <v>0</v>
      </c>
      <c r="E45" s="69"/>
      <c r="F45" s="70"/>
      <c r="G45" s="71"/>
      <c r="H45" s="72"/>
      <c r="I45" s="72"/>
      <c r="J45" s="239"/>
    </row>
    <row r="46" spans="1:87" x14ac:dyDescent="0.2">
      <c r="A46" s="773"/>
      <c r="B46" s="862" t="s">
        <v>13</v>
      </c>
      <c r="C46" s="863"/>
      <c r="D46" s="246">
        <f t="shared" si="4"/>
        <v>0</v>
      </c>
      <c r="E46" s="69"/>
      <c r="F46" s="70"/>
      <c r="G46" s="71"/>
      <c r="H46" s="72"/>
      <c r="I46" s="72"/>
      <c r="J46" s="239"/>
    </row>
    <row r="47" spans="1:87" x14ac:dyDescent="0.2">
      <c r="A47" s="772" t="s">
        <v>116</v>
      </c>
      <c r="B47" s="834" t="s">
        <v>115</v>
      </c>
      <c r="C47" s="835"/>
      <c r="D47" s="240">
        <f t="shared" si="4"/>
        <v>0</v>
      </c>
      <c r="E47" s="77"/>
      <c r="F47" s="78"/>
      <c r="G47" s="79"/>
      <c r="H47" s="80"/>
      <c r="I47" s="80"/>
      <c r="J47" s="239"/>
    </row>
    <row r="48" spans="1:87" x14ac:dyDescent="0.2">
      <c r="A48" s="773"/>
      <c r="B48" s="836" t="s">
        <v>47</v>
      </c>
      <c r="C48" s="837"/>
      <c r="D48" s="241">
        <f t="shared" si="4"/>
        <v>0</v>
      </c>
      <c r="E48" s="69"/>
      <c r="F48" s="70"/>
      <c r="G48" s="71"/>
      <c r="H48" s="72"/>
      <c r="I48" s="72"/>
      <c r="J48" s="239"/>
    </row>
    <row r="49" spans="1:48" x14ac:dyDescent="0.2">
      <c r="A49" s="819"/>
      <c r="B49" s="838" t="s">
        <v>13</v>
      </c>
      <c r="C49" s="839"/>
      <c r="D49" s="246">
        <f t="shared" si="4"/>
        <v>0</v>
      </c>
      <c r="E49" s="73"/>
      <c r="F49" s="74"/>
      <c r="G49" s="75"/>
      <c r="H49" s="76"/>
      <c r="I49" s="76"/>
      <c r="J49" s="239"/>
    </row>
    <row r="50" spans="1:48" x14ac:dyDescent="0.2">
      <c r="A50" s="182" t="s">
        <v>117</v>
      </c>
      <c r="B50" s="840" t="s">
        <v>48</v>
      </c>
      <c r="C50" s="841"/>
      <c r="D50" s="247">
        <f t="shared" si="4"/>
        <v>0</v>
      </c>
      <c r="E50" s="81"/>
      <c r="F50" s="82"/>
      <c r="G50" s="83"/>
      <c r="H50" s="84"/>
      <c r="I50" s="84"/>
      <c r="J50" s="239"/>
    </row>
    <row r="51" spans="1:48" x14ac:dyDescent="0.2">
      <c r="A51" s="248" t="s">
        <v>118</v>
      </c>
      <c r="B51" s="85"/>
      <c r="C51" s="85"/>
      <c r="D51" s="85"/>
      <c r="E51" s="85"/>
      <c r="F51" s="85"/>
      <c r="G51" s="85"/>
      <c r="H51" s="49"/>
      <c r="I51" s="49"/>
    </row>
    <row r="52" spans="1:48" x14ac:dyDescent="0.2">
      <c r="A52" s="772" t="s">
        <v>49</v>
      </c>
      <c r="B52" s="775" t="s">
        <v>50</v>
      </c>
      <c r="C52" s="776"/>
      <c r="D52" s="776"/>
      <c r="E52" s="780" t="s">
        <v>14</v>
      </c>
      <c r="F52" s="781"/>
      <c r="G52" s="781"/>
      <c r="H52" s="781"/>
      <c r="I52" s="781"/>
      <c r="J52" s="781"/>
      <c r="K52" s="781"/>
      <c r="L52" s="781"/>
      <c r="M52" s="781"/>
      <c r="N52" s="781"/>
      <c r="O52" s="781"/>
      <c r="P52" s="781"/>
      <c r="Q52" s="781"/>
      <c r="R52" s="781"/>
      <c r="S52" s="781"/>
      <c r="T52" s="781"/>
      <c r="U52" s="781"/>
      <c r="V52" s="781"/>
      <c r="W52" s="781"/>
      <c r="X52" s="781"/>
      <c r="Y52" s="781"/>
      <c r="Z52" s="781"/>
      <c r="AA52" s="781"/>
      <c r="AB52" s="781"/>
      <c r="AC52" s="781"/>
      <c r="AD52" s="781"/>
      <c r="AE52" s="781"/>
      <c r="AF52" s="781"/>
      <c r="AG52" s="781"/>
      <c r="AH52" s="781"/>
      <c r="AI52" s="781"/>
      <c r="AJ52" s="781"/>
      <c r="AK52" s="781"/>
      <c r="AL52" s="781"/>
      <c r="AM52" s="781"/>
      <c r="AN52" s="781"/>
      <c r="AO52" s="781"/>
      <c r="AP52" s="782"/>
      <c r="AQ52" s="821" t="s">
        <v>119</v>
      </c>
      <c r="AR52" s="830" t="s">
        <v>33</v>
      </c>
      <c r="AS52" s="831"/>
      <c r="AT52" s="802"/>
      <c r="AU52" s="783" t="s">
        <v>13</v>
      </c>
    </row>
    <row r="53" spans="1:48" x14ac:dyDescent="0.2">
      <c r="A53" s="773"/>
      <c r="B53" s="778"/>
      <c r="C53" s="779"/>
      <c r="D53" s="779"/>
      <c r="E53" s="786" t="s">
        <v>19</v>
      </c>
      <c r="F53" s="787"/>
      <c r="G53" s="786" t="s">
        <v>20</v>
      </c>
      <c r="H53" s="787"/>
      <c r="I53" s="788" t="s">
        <v>21</v>
      </c>
      <c r="J53" s="789"/>
      <c r="K53" s="788" t="s">
        <v>22</v>
      </c>
      <c r="L53" s="789"/>
      <c r="M53" s="788" t="s">
        <v>23</v>
      </c>
      <c r="N53" s="789"/>
      <c r="O53" s="786" t="s">
        <v>24</v>
      </c>
      <c r="P53" s="787"/>
      <c r="Q53" s="786" t="s">
        <v>25</v>
      </c>
      <c r="R53" s="787"/>
      <c r="S53" s="786" t="s">
        <v>26</v>
      </c>
      <c r="T53" s="787"/>
      <c r="U53" s="786" t="s">
        <v>27</v>
      </c>
      <c r="V53" s="787"/>
      <c r="W53" s="786" t="s">
        <v>2</v>
      </c>
      <c r="X53" s="787"/>
      <c r="Y53" s="786" t="s">
        <v>3</v>
      </c>
      <c r="Z53" s="787"/>
      <c r="AA53" s="786" t="s">
        <v>28</v>
      </c>
      <c r="AB53" s="825"/>
      <c r="AC53" s="786" t="s">
        <v>4</v>
      </c>
      <c r="AD53" s="787"/>
      <c r="AE53" s="786" t="s">
        <v>5</v>
      </c>
      <c r="AF53" s="787"/>
      <c r="AG53" s="786" t="s">
        <v>6</v>
      </c>
      <c r="AH53" s="787"/>
      <c r="AI53" s="786" t="s">
        <v>7</v>
      </c>
      <c r="AJ53" s="787"/>
      <c r="AK53" s="786" t="s">
        <v>8</v>
      </c>
      <c r="AL53" s="787"/>
      <c r="AM53" s="786" t="s">
        <v>9</v>
      </c>
      <c r="AN53" s="787"/>
      <c r="AO53" s="796" t="s">
        <v>10</v>
      </c>
      <c r="AP53" s="791"/>
      <c r="AQ53" s="822"/>
      <c r="AR53" s="826" t="s">
        <v>35</v>
      </c>
      <c r="AS53" s="828" t="s">
        <v>36</v>
      </c>
      <c r="AT53" s="828" t="s">
        <v>37</v>
      </c>
      <c r="AU53" s="784"/>
    </row>
    <row r="54" spans="1:48" x14ac:dyDescent="0.2">
      <c r="A54" s="842"/>
      <c r="B54" s="186" t="s">
        <v>94</v>
      </c>
      <c r="C54" s="186" t="s">
        <v>11</v>
      </c>
      <c r="D54" s="249" t="s">
        <v>12</v>
      </c>
      <c r="E54" s="40" t="s">
        <v>11</v>
      </c>
      <c r="F54" s="250" t="s">
        <v>12</v>
      </c>
      <c r="G54" s="40" t="s">
        <v>11</v>
      </c>
      <c r="H54" s="250" t="s">
        <v>12</v>
      </c>
      <c r="I54" s="40" t="s">
        <v>11</v>
      </c>
      <c r="J54" s="250" t="s">
        <v>12</v>
      </c>
      <c r="K54" s="40" t="s">
        <v>11</v>
      </c>
      <c r="L54" s="250" t="s">
        <v>12</v>
      </c>
      <c r="M54" s="39" t="s">
        <v>11</v>
      </c>
      <c r="N54" s="41" t="s">
        <v>12</v>
      </c>
      <c r="O54" s="40" t="s">
        <v>11</v>
      </c>
      <c r="P54" s="250" t="s">
        <v>12</v>
      </c>
      <c r="Q54" s="39" t="s">
        <v>11</v>
      </c>
      <c r="R54" s="41" t="s">
        <v>12</v>
      </c>
      <c r="S54" s="39" t="s">
        <v>11</v>
      </c>
      <c r="T54" s="41" t="s">
        <v>12</v>
      </c>
      <c r="U54" s="40" t="s">
        <v>11</v>
      </c>
      <c r="V54" s="41" t="s">
        <v>12</v>
      </c>
      <c r="W54" s="40" t="s">
        <v>11</v>
      </c>
      <c r="X54" s="250" t="s">
        <v>12</v>
      </c>
      <c r="Y54" s="39" t="s">
        <v>11</v>
      </c>
      <c r="Z54" s="41" t="s">
        <v>12</v>
      </c>
      <c r="AA54" s="40" t="s">
        <v>11</v>
      </c>
      <c r="AB54" s="251" t="s">
        <v>12</v>
      </c>
      <c r="AC54" s="40" t="s">
        <v>11</v>
      </c>
      <c r="AD54" s="250" t="s">
        <v>12</v>
      </c>
      <c r="AE54" s="40" t="s">
        <v>11</v>
      </c>
      <c r="AF54" s="250" t="s">
        <v>12</v>
      </c>
      <c r="AG54" s="40" t="s">
        <v>11</v>
      </c>
      <c r="AH54" s="250" t="s">
        <v>12</v>
      </c>
      <c r="AI54" s="39" t="s">
        <v>11</v>
      </c>
      <c r="AJ54" s="41" t="s">
        <v>12</v>
      </c>
      <c r="AK54" s="40" t="s">
        <v>11</v>
      </c>
      <c r="AL54" s="250" t="s">
        <v>12</v>
      </c>
      <c r="AM54" s="39" t="s">
        <v>11</v>
      </c>
      <c r="AN54" s="41" t="s">
        <v>12</v>
      </c>
      <c r="AO54" s="86" t="s">
        <v>11</v>
      </c>
      <c r="AP54" s="41" t="s">
        <v>12</v>
      </c>
      <c r="AQ54" s="823"/>
      <c r="AR54" s="827"/>
      <c r="AS54" s="829"/>
      <c r="AT54" s="829"/>
      <c r="AU54" s="785"/>
    </row>
    <row r="55" spans="1:48" x14ac:dyDescent="0.2">
      <c r="A55" s="87" t="s">
        <v>51</v>
      </c>
      <c r="B55" s="252">
        <f>SUM(C55+D55)</f>
        <v>0</v>
      </c>
      <c r="C55" s="252">
        <f t="shared" ref="C55:D59" si="5">SUM(E55+G55+I55+K55+M55+O55+Q55+S55+U55+W55+Y55+AA55+AC55+AE55+AG55+AI55+AK55+AM55+AO55)</f>
        <v>0</v>
      </c>
      <c r="D55" s="253">
        <f t="shared" si="5"/>
        <v>0</v>
      </c>
      <c r="E55" s="8"/>
      <c r="F55" s="203"/>
      <c r="G55" s="8"/>
      <c r="H55" s="9"/>
      <c r="I55" s="8"/>
      <c r="J55" s="9"/>
      <c r="K55" s="8"/>
      <c r="L55" s="9"/>
      <c r="M55" s="8"/>
      <c r="N55" s="9"/>
      <c r="O55" s="8"/>
      <c r="P55" s="9"/>
      <c r="Q55" s="8"/>
      <c r="R55" s="9"/>
      <c r="S55" s="8"/>
      <c r="T55" s="9"/>
      <c r="U55" s="8"/>
      <c r="V55" s="9"/>
      <c r="W55" s="8"/>
      <c r="X55" s="9"/>
      <c r="Y55" s="204"/>
      <c r="Z55" s="9"/>
      <c r="AA55" s="204"/>
      <c r="AB55" s="7"/>
      <c r="AC55" s="204"/>
      <c r="AD55" s="9"/>
      <c r="AE55" s="204"/>
      <c r="AF55" s="9"/>
      <c r="AG55" s="204"/>
      <c r="AH55" s="9"/>
      <c r="AI55" s="204"/>
      <c r="AJ55" s="9"/>
      <c r="AK55" s="204"/>
      <c r="AL55" s="9"/>
      <c r="AM55" s="204"/>
      <c r="AN55" s="9"/>
      <c r="AO55" s="254"/>
      <c r="AP55" s="7"/>
      <c r="AQ55" s="255"/>
      <c r="AR55" s="88"/>
      <c r="AS55" s="88"/>
      <c r="AT55" s="88"/>
      <c r="AU55" s="88"/>
      <c r="AV55" s="239" t="s">
        <v>120</v>
      </c>
    </row>
    <row r="56" spans="1:48" x14ac:dyDescent="0.2">
      <c r="A56" s="87" t="s">
        <v>52</v>
      </c>
      <c r="B56" s="256">
        <f>SUM(C56+D56)</f>
        <v>0</v>
      </c>
      <c r="C56" s="256">
        <f t="shared" si="5"/>
        <v>0</v>
      </c>
      <c r="D56" s="257">
        <f t="shared" si="5"/>
        <v>0</v>
      </c>
      <c r="E56" s="12"/>
      <c r="F56" s="27"/>
      <c r="G56" s="12"/>
      <c r="H56" s="13"/>
      <c r="I56" s="12"/>
      <c r="J56" s="13"/>
      <c r="K56" s="12"/>
      <c r="L56" s="13"/>
      <c r="M56" s="12"/>
      <c r="N56" s="13"/>
      <c r="O56" s="12"/>
      <c r="P56" s="13"/>
      <c r="Q56" s="12"/>
      <c r="R56" s="13"/>
      <c r="S56" s="12"/>
      <c r="T56" s="13"/>
      <c r="U56" s="12"/>
      <c r="V56" s="13"/>
      <c r="W56" s="12"/>
      <c r="X56" s="13"/>
      <c r="Y56" s="136"/>
      <c r="Z56" s="13"/>
      <c r="AA56" s="136"/>
      <c r="AB56" s="15"/>
      <c r="AC56" s="136"/>
      <c r="AD56" s="13"/>
      <c r="AE56" s="136"/>
      <c r="AF56" s="13"/>
      <c r="AG56" s="136"/>
      <c r="AH56" s="13"/>
      <c r="AI56" s="136"/>
      <c r="AJ56" s="13"/>
      <c r="AK56" s="136"/>
      <c r="AL56" s="13"/>
      <c r="AM56" s="136"/>
      <c r="AN56" s="13"/>
      <c r="AO56" s="258"/>
      <c r="AP56" s="15"/>
      <c r="AQ56" s="88"/>
      <c r="AR56" s="88"/>
      <c r="AS56" s="88"/>
      <c r="AT56" s="88"/>
      <c r="AU56" s="88"/>
      <c r="AV56" s="239" t="s">
        <v>120</v>
      </c>
    </row>
    <row r="57" spans="1:48" x14ac:dyDescent="0.2">
      <c r="A57" s="87" t="s">
        <v>53</v>
      </c>
      <c r="B57" s="256">
        <f>SUM(C57+D57)</f>
        <v>0</v>
      </c>
      <c r="C57" s="256">
        <f t="shared" si="5"/>
        <v>0</v>
      </c>
      <c r="D57" s="257">
        <f t="shared" si="5"/>
        <v>0</v>
      </c>
      <c r="E57" s="12"/>
      <c r="F57" s="27"/>
      <c r="G57" s="12"/>
      <c r="H57" s="13"/>
      <c r="I57" s="12"/>
      <c r="J57" s="13"/>
      <c r="K57" s="12"/>
      <c r="L57" s="13"/>
      <c r="M57" s="12"/>
      <c r="N57" s="13"/>
      <c r="O57" s="12"/>
      <c r="P57" s="13"/>
      <c r="Q57" s="12"/>
      <c r="R57" s="13"/>
      <c r="S57" s="12"/>
      <c r="T57" s="13"/>
      <c r="U57" s="12"/>
      <c r="V57" s="13"/>
      <c r="W57" s="12"/>
      <c r="X57" s="13"/>
      <c r="Y57" s="136"/>
      <c r="Z57" s="13"/>
      <c r="AA57" s="136"/>
      <c r="AB57" s="15"/>
      <c r="AC57" s="136"/>
      <c r="AD57" s="13"/>
      <c r="AE57" s="136"/>
      <c r="AF57" s="13"/>
      <c r="AG57" s="136"/>
      <c r="AH57" s="13"/>
      <c r="AI57" s="136"/>
      <c r="AJ57" s="13"/>
      <c r="AK57" s="136"/>
      <c r="AL57" s="13"/>
      <c r="AM57" s="136"/>
      <c r="AN57" s="13"/>
      <c r="AO57" s="258"/>
      <c r="AP57" s="15"/>
      <c r="AQ57" s="88"/>
      <c r="AR57" s="88"/>
      <c r="AS57" s="88"/>
      <c r="AT57" s="88"/>
      <c r="AU57" s="88"/>
      <c r="AV57" s="239" t="s">
        <v>120</v>
      </c>
    </row>
    <row r="58" spans="1:48" x14ac:dyDescent="0.2">
      <c r="A58" s="87" t="s">
        <v>54</v>
      </c>
      <c r="B58" s="256">
        <f>SUM(C58+D58)</f>
        <v>0</v>
      </c>
      <c r="C58" s="256">
        <f t="shared" si="5"/>
        <v>0</v>
      </c>
      <c r="D58" s="257">
        <f t="shared" si="5"/>
        <v>0</v>
      </c>
      <c r="E58" s="12"/>
      <c r="F58" s="27"/>
      <c r="G58" s="12"/>
      <c r="H58" s="13"/>
      <c r="I58" s="12"/>
      <c r="J58" s="13"/>
      <c r="K58" s="12"/>
      <c r="L58" s="13"/>
      <c r="M58" s="12"/>
      <c r="N58" s="13"/>
      <c r="O58" s="12"/>
      <c r="P58" s="13"/>
      <c r="Q58" s="12"/>
      <c r="R58" s="13"/>
      <c r="S58" s="12"/>
      <c r="T58" s="13"/>
      <c r="U58" s="12"/>
      <c r="V58" s="13"/>
      <c r="W58" s="12"/>
      <c r="X58" s="13"/>
      <c r="Y58" s="136"/>
      <c r="Z58" s="13"/>
      <c r="AA58" s="136"/>
      <c r="AB58" s="15"/>
      <c r="AC58" s="136"/>
      <c r="AD58" s="13"/>
      <c r="AE58" s="136"/>
      <c r="AF58" s="13"/>
      <c r="AG58" s="136"/>
      <c r="AH58" s="13"/>
      <c r="AI58" s="136"/>
      <c r="AJ58" s="13"/>
      <c r="AK58" s="136"/>
      <c r="AL58" s="13"/>
      <c r="AM58" s="136"/>
      <c r="AN58" s="13"/>
      <c r="AO58" s="258"/>
      <c r="AP58" s="15"/>
      <c r="AQ58" s="88"/>
      <c r="AR58" s="88"/>
      <c r="AS58" s="88"/>
      <c r="AT58" s="88"/>
      <c r="AU58" s="88"/>
      <c r="AV58" s="239" t="s">
        <v>120</v>
      </c>
    </row>
    <row r="59" spans="1:48" x14ac:dyDescent="0.2">
      <c r="A59" s="89" t="s">
        <v>55</v>
      </c>
      <c r="B59" s="259">
        <f>SUM(C59+D59)</f>
        <v>0</v>
      </c>
      <c r="C59" s="259">
        <f t="shared" si="5"/>
        <v>0</v>
      </c>
      <c r="D59" s="260">
        <f t="shared" si="5"/>
        <v>0</v>
      </c>
      <c r="E59" s="18"/>
      <c r="F59" s="28"/>
      <c r="G59" s="18"/>
      <c r="H59" s="19"/>
      <c r="I59" s="18"/>
      <c r="J59" s="19"/>
      <c r="K59" s="18"/>
      <c r="L59" s="19"/>
      <c r="M59" s="18"/>
      <c r="N59" s="19"/>
      <c r="O59" s="18"/>
      <c r="P59" s="19"/>
      <c r="Q59" s="18"/>
      <c r="R59" s="19"/>
      <c r="S59" s="18"/>
      <c r="T59" s="19"/>
      <c r="U59" s="18"/>
      <c r="V59" s="19"/>
      <c r="W59" s="18"/>
      <c r="X59" s="19"/>
      <c r="Y59" s="139"/>
      <c r="Z59" s="19"/>
      <c r="AA59" s="139"/>
      <c r="AB59" s="17"/>
      <c r="AC59" s="139"/>
      <c r="AD59" s="19"/>
      <c r="AE59" s="139"/>
      <c r="AF59" s="19"/>
      <c r="AG59" s="139"/>
      <c r="AH59" s="19"/>
      <c r="AI59" s="139"/>
      <c r="AJ59" s="19"/>
      <c r="AK59" s="139"/>
      <c r="AL59" s="19"/>
      <c r="AM59" s="139"/>
      <c r="AN59" s="19"/>
      <c r="AO59" s="261"/>
      <c r="AP59" s="17"/>
      <c r="AQ59" s="90"/>
      <c r="AR59" s="90"/>
      <c r="AS59" s="90"/>
      <c r="AT59" s="90"/>
      <c r="AU59" s="90"/>
      <c r="AV59" s="239" t="s">
        <v>120</v>
      </c>
    </row>
    <row r="60" spans="1:48" x14ac:dyDescent="0.2">
      <c r="A60" s="91" t="s">
        <v>1</v>
      </c>
      <c r="B60" s="262">
        <f t="shared" ref="B60:AU60" si="6">SUM(B55:B59)</f>
        <v>0</v>
      </c>
      <c r="C60" s="263">
        <f t="shared" si="6"/>
        <v>0</v>
      </c>
      <c r="D60" s="263">
        <f t="shared" si="6"/>
        <v>0</v>
      </c>
      <c r="E60" s="264">
        <f t="shared" si="6"/>
        <v>0</v>
      </c>
      <c r="F60" s="265">
        <f t="shared" si="6"/>
        <v>0</v>
      </c>
      <c r="G60" s="264">
        <f t="shared" si="6"/>
        <v>0</v>
      </c>
      <c r="H60" s="266">
        <f t="shared" si="6"/>
        <v>0</v>
      </c>
      <c r="I60" s="264">
        <f t="shared" si="6"/>
        <v>0</v>
      </c>
      <c r="J60" s="266">
        <f t="shared" si="6"/>
        <v>0</v>
      </c>
      <c r="K60" s="264">
        <f t="shared" si="6"/>
        <v>0</v>
      </c>
      <c r="L60" s="266">
        <f t="shared" si="6"/>
        <v>0</v>
      </c>
      <c r="M60" s="264">
        <f t="shared" si="6"/>
        <v>0</v>
      </c>
      <c r="N60" s="266">
        <f t="shared" si="6"/>
        <v>0</v>
      </c>
      <c r="O60" s="264">
        <f t="shared" si="6"/>
        <v>0</v>
      </c>
      <c r="P60" s="266">
        <f t="shared" si="6"/>
        <v>0</v>
      </c>
      <c r="Q60" s="264">
        <f t="shared" si="6"/>
        <v>0</v>
      </c>
      <c r="R60" s="266">
        <f t="shared" si="6"/>
        <v>0</v>
      </c>
      <c r="S60" s="264">
        <f t="shared" si="6"/>
        <v>0</v>
      </c>
      <c r="T60" s="266">
        <f t="shared" si="6"/>
        <v>0</v>
      </c>
      <c r="U60" s="264">
        <f t="shared" si="6"/>
        <v>0</v>
      </c>
      <c r="V60" s="266">
        <f t="shared" si="6"/>
        <v>0</v>
      </c>
      <c r="W60" s="264">
        <f t="shared" si="6"/>
        <v>0</v>
      </c>
      <c r="X60" s="266">
        <f t="shared" si="6"/>
        <v>0</v>
      </c>
      <c r="Y60" s="267">
        <f t="shared" si="6"/>
        <v>0</v>
      </c>
      <c r="Z60" s="266">
        <f t="shared" si="6"/>
        <v>0</v>
      </c>
      <c r="AA60" s="268">
        <f t="shared" si="6"/>
        <v>0</v>
      </c>
      <c r="AB60" s="269">
        <f t="shared" si="6"/>
        <v>0</v>
      </c>
      <c r="AC60" s="267">
        <f t="shared" si="6"/>
        <v>0</v>
      </c>
      <c r="AD60" s="266">
        <f t="shared" si="6"/>
        <v>0</v>
      </c>
      <c r="AE60" s="267">
        <f t="shared" si="6"/>
        <v>0</v>
      </c>
      <c r="AF60" s="266">
        <f t="shared" si="6"/>
        <v>0</v>
      </c>
      <c r="AG60" s="267">
        <f t="shared" si="6"/>
        <v>0</v>
      </c>
      <c r="AH60" s="266">
        <f t="shared" si="6"/>
        <v>0</v>
      </c>
      <c r="AI60" s="267">
        <f t="shared" si="6"/>
        <v>0</v>
      </c>
      <c r="AJ60" s="266">
        <f t="shared" si="6"/>
        <v>0</v>
      </c>
      <c r="AK60" s="267">
        <f t="shared" si="6"/>
        <v>0</v>
      </c>
      <c r="AL60" s="266">
        <f t="shared" si="6"/>
        <v>0</v>
      </c>
      <c r="AM60" s="267">
        <f t="shared" si="6"/>
        <v>0</v>
      </c>
      <c r="AN60" s="266">
        <f t="shared" si="6"/>
        <v>0</v>
      </c>
      <c r="AO60" s="268">
        <f t="shared" si="6"/>
        <v>0</v>
      </c>
      <c r="AP60" s="269">
        <f t="shared" si="6"/>
        <v>0</v>
      </c>
      <c r="AQ60" s="270">
        <f t="shared" si="6"/>
        <v>0</v>
      </c>
      <c r="AR60" s="270">
        <f t="shared" si="6"/>
        <v>0</v>
      </c>
      <c r="AS60" s="270">
        <f t="shared" si="6"/>
        <v>0</v>
      </c>
      <c r="AT60" s="270">
        <f t="shared" si="6"/>
        <v>0</v>
      </c>
      <c r="AU60" s="270">
        <f t="shared" si="6"/>
        <v>0</v>
      </c>
      <c r="AV60" s="239"/>
    </row>
    <row r="61" spans="1:48" x14ac:dyDescent="0.2">
      <c r="A61" s="97" t="s">
        <v>121</v>
      </c>
      <c r="B61" s="1"/>
      <c r="C61" s="85"/>
      <c r="D61" s="85"/>
      <c r="E61" s="85"/>
      <c r="F61" s="85"/>
      <c r="G61" s="85"/>
      <c r="H61" s="85"/>
      <c r="I61" s="85"/>
      <c r="J61" s="85"/>
      <c r="K61" s="85"/>
    </row>
    <row r="62" spans="1:48" x14ac:dyDescent="0.2">
      <c r="A62" s="186" t="s">
        <v>49</v>
      </c>
      <c r="B62" s="63" t="s">
        <v>50</v>
      </c>
      <c r="C62" s="52"/>
      <c r="D62" s="52"/>
      <c r="E62" s="52"/>
      <c r="F62" s="52"/>
      <c r="G62" s="52"/>
      <c r="H62" s="52"/>
      <c r="I62" s="52"/>
      <c r="J62" s="52"/>
      <c r="K62" s="52"/>
    </row>
    <row r="63" spans="1:48" x14ac:dyDescent="0.2">
      <c r="A63" s="98" t="s">
        <v>52</v>
      </c>
      <c r="B63" s="25"/>
      <c r="C63" s="271"/>
      <c r="D63" s="52"/>
      <c r="E63" s="52"/>
      <c r="F63" s="52"/>
      <c r="G63" s="52"/>
      <c r="H63" s="52"/>
      <c r="I63" s="52"/>
      <c r="J63" s="52"/>
      <c r="K63" s="52"/>
    </row>
    <row r="64" spans="1:48" x14ac:dyDescent="0.2">
      <c r="A64" s="87" t="s">
        <v>53</v>
      </c>
      <c r="B64" s="22"/>
      <c r="C64" s="271"/>
      <c r="D64" s="52"/>
      <c r="E64" s="52"/>
      <c r="F64" s="52"/>
      <c r="G64" s="52"/>
      <c r="H64" s="52"/>
      <c r="I64" s="52"/>
      <c r="J64" s="52"/>
      <c r="K64" s="52"/>
    </row>
    <row r="65" spans="1:11" x14ac:dyDescent="0.2">
      <c r="A65" s="87" t="s">
        <v>54</v>
      </c>
      <c r="B65" s="22"/>
      <c r="C65" s="271"/>
      <c r="D65" s="52"/>
      <c r="E65" s="52"/>
      <c r="F65" s="52"/>
      <c r="G65" s="52"/>
      <c r="H65" s="52"/>
      <c r="I65" s="52"/>
      <c r="J65" s="52"/>
      <c r="K65" s="52"/>
    </row>
    <row r="66" spans="1:11" x14ac:dyDescent="0.2">
      <c r="A66" s="89" t="s">
        <v>55</v>
      </c>
      <c r="B66" s="26"/>
      <c r="C66" s="271"/>
      <c r="D66" s="52"/>
      <c r="E66" s="52"/>
      <c r="F66" s="52"/>
      <c r="G66" s="52"/>
      <c r="H66" s="52"/>
      <c r="I66" s="52"/>
      <c r="J66" s="52"/>
      <c r="K66" s="52"/>
    </row>
    <row r="67" spans="1:11" x14ac:dyDescent="0.2">
      <c r="A67" s="91" t="s">
        <v>1</v>
      </c>
      <c r="B67" s="27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186" t="s">
        <v>49</v>
      </c>
      <c r="B69" s="63" t="s">
        <v>50</v>
      </c>
      <c r="C69" s="52"/>
      <c r="D69" s="52"/>
      <c r="E69" s="52"/>
      <c r="F69" s="52"/>
      <c r="G69" s="52"/>
      <c r="H69" s="52"/>
      <c r="I69" s="52"/>
      <c r="J69" s="52"/>
      <c r="K69" s="52"/>
    </row>
    <row r="70" spans="1:11" x14ac:dyDescent="0.2">
      <c r="A70" s="98" t="s">
        <v>52</v>
      </c>
      <c r="B70" s="25"/>
      <c r="C70" s="271"/>
      <c r="D70" s="52"/>
      <c r="E70" s="52"/>
      <c r="F70" s="52"/>
      <c r="G70" s="52"/>
      <c r="H70" s="52"/>
      <c r="I70" s="52"/>
      <c r="J70" s="52"/>
      <c r="K70" s="52"/>
    </row>
    <row r="71" spans="1:11" x14ac:dyDescent="0.2">
      <c r="A71" s="87" t="s">
        <v>53</v>
      </c>
      <c r="B71" s="22"/>
      <c r="C71" s="271"/>
      <c r="D71" s="52"/>
      <c r="E71" s="52"/>
      <c r="F71" s="52"/>
      <c r="G71" s="52"/>
      <c r="H71" s="52"/>
      <c r="I71" s="52"/>
      <c r="J71" s="52"/>
      <c r="K71" s="52"/>
    </row>
    <row r="72" spans="1:11" x14ac:dyDescent="0.2">
      <c r="A72" s="87" t="s">
        <v>54</v>
      </c>
      <c r="B72" s="22"/>
      <c r="C72" s="271"/>
      <c r="D72" s="52"/>
      <c r="E72" s="52"/>
      <c r="F72" s="52"/>
      <c r="G72" s="52"/>
      <c r="H72" s="52"/>
      <c r="I72" s="52"/>
      <c r="J72" s="52"/>
      <c r="K72" s="52"/>
    </row>
    <row r="73" spans="1:11" x14ac:dyDescent="0.2">
      <c r="A73" s="89" t="s">
        <v>55</v>
      </c>
      <c r="B73" s="26"/>
      <c r="C73" s="271"/>
      <c r="D73" s="52"/>
      <c r="E73" s="52"/>
      <c r="F73" s="52"/>
      <c r="G73" s="52"/>
      <c r="H73" s="52"/>
      <c r="I73" s="52"/>
      <c r="J73" s="52"/>
      <c r="K73" s="52"/>
    </row>
    <row r="74" spans="1:11" x14ac:dyDescent="0.2">
      <c r="A74" s="91" t="s">
        <v>1</v>
      </c>
      <c r="B74" s="272">
        <f>SUM(B70:B73)</f>
        <v>0</v>
      </c>
      <c r="C74" s="271"/>
      <c r="D74" s="52"/>
      <c r="E74" s="52"/>
      <c r="F74" s="52"/>
      <c r="G74" s="52"/>
      <c r="H74" s="52"/>
      <c r="I74" s="52"/>
      <c r="J74" s="52"/>
      <c r="K74" s="52"/>
    </row>
    <row r="75" spans="1:11" x14ac:dyDescent="0.2">
      <c r="A75" s="273" t="s">
        <v>123</v>
      </c>
      <c r="B75" s="100"/>
      <c r="C75" s="101"/>
      <c r="D75" s="49"/>
    </row>
    <row r="76" spans="1:11" ht="21" x14ac:dyDescent="0.2">
      <c r="A76" s="184" t="s">
        <v>56</v>
      </c>
      <c r="B76" s="102" t="s">
        <v>57</v>
      </c>
      <c r="C76" s="103" t="s">
        <v>58</v>
      </c>
      <c r="D76" s="103" t="s">
        <v>59</v>
      </c>
      <c r="E76" s="103" t="s">
        <v>13</v>
      </c>
    </row>
    <row r="77" spans="1:11" x14ac:dyDescent="0.2">
      <c r="A77" s="104" t="s">
        <v>124</v>
      </c>
      <c r="B77" s="25"/>
      <c r="C77" s="25"/>
      <c r="D77" s="25"/>
      <c r="E77" s="25"/>
      <c r="F77" s="195"/>
    </row>
    <row r="78" spans="1:11" x14ac:dyDescent="0.2">
      <c r="A78" s="105" t="s">
        <v>125</v>
      </c>
      <c r="B78" s="22"/>
      <c r="C78" s="22"/>
      <c r="D78" s="22"/>
      <c r="E78" s="22"/>
      <c r="F78" s="195"/>
    </row>
    <row r="79" spans="1:11" x14ac:dyDescent="0.2">
      <c r="A79" s="105" t="s">
        <v>126</v>
      </c>
      <c r="B79" s="22"/>
      <c r="C79" s="22"/>
      <c r="D79" s="22"/>
      <c r="E79" s="22"/>
      <c r="F79" s="195"/>
    </row>
    <row r="80" spans="1:11" x14ac:dyDescent="0.2">
      <c r="A80" s="105" t="s">
        <v>127</v>
      </c>
      <c r="B80" s="22"/>
      <c r="C80" s="22"/>
      <c r="D80" s="22"/>
      <c r="E80" s="22"/>
      <c r="F80" s="195"/>
    </row>
    <row r="81" spans="1:47" x14ac:dyDescent="0.2">
      <c r="A81" s="105" t="s">
        <v>128</v>
      </c>
      <c r="B81" s="22"/>
      <c r="C81" s="22"/>
      <c r="D81" s="22"/>
      <c r="E81" s="22"/>
      <c r="F81" s="195"/>
    </row>
    <row r="82" spans="1:47" x14ac:dyDescent="0.2">
      <c r="A82" s="106" t="s">
        <v>129</v>
      </c>
      <c r="B82" s="22"/>
      <c r="C82" s="22"/>
      <c r="D82" s="22"/>
      <c r="E82" s="22"/>
      <c r="F82" s="195"/>
    </row>
    <row r="83" spans="1:47" x14ac:dyDescent="0.2">
      <c r="A83" s="105" t="s">
        <v>130</v>
      </c>
      <c r="B83" s="22"/>
      <c r="C83" s="22"/>
      <c r="D83" s="22"/>
      <c r="E83" s="22"/>
      <c r="F83" s="195"/>
    </row>
    <row r="84" spans="1:47" x14ac:dyDescent="0.2">
      <c r="A84" s="105" t="s">
        <v>131</v>
      </c>
      <c r="B84" s="22"/>
      <c r="C84" s="22"/>
      <c r="D84" s="22"/>
      <c r="E84" s="22"/>
      <c r="F84" s="195"/>
    </row>
    <row r="85" spans="1:47" x14ac:dyDescent="0.2">
      <c r="A85" s="105" t="s">
        <v>132</v>
      </c>
      <c r="B85" s="22"/>
      <c r="C85" s="22"/>
      <c r="D85" s="22"/>
      <c r="E85" s="22"/>
      <c r="F85" s="195"/>
    </row>
    <row r="86" spans="1:47" x14ac:dyDescent="0.2">
      <c r="A86" s="105" t="s">
        <v>133</v>
      </c>
      <c r="B86" s="22"/>
      <c r="C86" s="22"/>
      <c r="D86" s="22"/>
      <c r="E86" s="22"/>
      <c r="F86" s="195"/>
    </row>
    <row r="87" spans="1:47" x14ac:dyDescent="0.2">
      <c r="A87" s="107" t="s">
        <v>134</v>
      </c>
      <c r="B87" s="22"/>
      <c r="C87" s="23"/>
      <c r="D87" s="23"/>
      <c r="E87" s="23"/>
      <c r="F87" s="195"/>
    </row>
    <row r="88" spans="1:47" x14ac:dyDescent="0.2">
      <c r="A88" s="274" t="s">
        <v>135</v>
      </c>
      <c r="B88" s="22"/>
      <c r="C88" s="23"/>
      <c r="D88" s="23"/>
      <c r="E88" s="23"/>
      <c r="F88" s="195"/>
    </row>
    <row r="89" spans="1:47" x14ac:dyDescent="0.2">
      <c r="A89" s="275" t="s">
        <v>136</v>
      </c>
      <c r="B89" s="146"/>
      <c r="C89" s="23"/>
      <c r="D89" s="23"/>
      <c r="E89" s="23"/>
      <c r="F89" s="195"/>
    </row>
    <row r="90" spans="1:47" x14ac:dyDescent="0.2">
      <c r="A90" s="275" t="s">
        <v>137</v>
      </c>
      <c r="B90" s="22"/>
      <c r="C90" s="23"/>
      <c r="D90" s="23"/>
      <c r="E90" s="23"/>
      <c r="F90" s="195"/>
    </row>
    <row r="91" spans="1:47" x14ac:dyDescent="0.2">
      <c r="A91" s="276" t="s">
        <v>138</v>
      </c>
      <c r="B91" s="277"/>
      <c r="C91" s="26"/>
      <c r="D91" s="26"/>
      <c r="E91" s="26"/>
      <c r="F91" s="195"/>
    </row>
    <row r="92" spans="1:47" x14ac:dyDescent="0.2">
      <c r="A92" s="188" t="s">
        <v>1</v>
      </c>
      <c r="B92" s="272">
        <f>SUM(B77:B91)</f>
        <v>0</v>
      </c>
      <c r="C92" s="272">
        <f>SUM(C77:C91)</f>
        <v>0</v>
      </c>
      <c r="D92" s="272">
        <f>SUM(D77:D91)</f>
        <v>0</v>
      </c>
      <c r="E92" s="27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c r="C95" s="27"/>
      <c r="D95" s="27"/>
      <c r="E95" s="27"/>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c r="C96" s="27"/>
      <c r="D96" s="27"/>
      <c r="E96" s="27"/>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c r="C97" s="27"/>
      <c r="D97" s="27"/>
      <c r="E97" s="27"/>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c r="C98" s="27"/>
      <c r="D98" s="27"/>
      <c r="E98" s="27"/>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8"/>
      <c r="C99" s="28"/>
      <c r="D99" s="28"/>
      <c r="E99" s="28"/>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272">
        <f>SUM(B95:B99)</f>
        <v>0</v>
      </c>
      <c r="C100" s="272">
        <f>SUM(C95:C99)</f>
        <v>0</v>
      </c>
      <c r="D100" s="272">
        <f>SUM(D95:D99)</f>
        <v>0</v>
      </c>
      <c r="E100" s="27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c r="C103" s="27"/>
      <c r="D103" s="27"/>
      <c r="E103" s="27"/>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c r="C104" s="27"/>
      <c r="D104" s="27"/>
      <c r="E104" s="27"/>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c r="C105" s="27"/>
      <c r="D105" s="27"/>
      <c r="E105" s="27"/>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c r="C106" s="27"/>
      <c r="D106" s="27"/>
      <c r="E106" s="27"/>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8"/>
      <c r="C107" s="28"/>
      <c r="D107" s="28"/>
      <c r="E107" s="28"/>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272">
        <f>SUM(B103:B107)</f>
        <v>0</v>
      </c>
      <c r="C108" s="272">
        <f>SUM(C103:C107)</f>
        <v>0</v>
      </c>
      <c r="D108" s="272">
        <f>SUM(D103:D107)</f>
        <v>0</v>
      </c>
      <c r="E108" s="27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855" t="s">
        <v>61</v>
      </c>
      <c r="B110" s="856"/>
      <c r="C110" s="853" t="s">
        <v>1</v>
      </c>
      <c r="D110" s="830" t="s">
        <v>33</v>
      </c>
      <c r="E110" s="831"/>
      <c r="F110" s="831"/>
      <c r="G110" s="821"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857"/>
      <c r="B111" s="858"/>
      <c r="C111" s="854"/>
      <c r="D111" s="185" t="s">
        <v>35</v>
      </c>
      <c r="E111" s="185" t="s">
        <v>36</v>
      </c>
      <c r="F111" s="185" t="s">
        <v>37</v>
      </c>
      <c r="G111" s="823"/>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843" t="s">
        <v>62</v>
      </c>
      <c r="B112" s="844"/>
      <c r="C112" s="272">
        <f>SUM(D112:G112)</f>
        <v>0</v>
      </c>
      <c r="D112" s="4"/>
      <c r="E112" s="3"/>
      <c r="F112" s="5"/>
      <c r="G112" s="5"/>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47" x14ac:dyDescent="0.2">
      <c r="A113" s="845" t="s">
        <v>63</v>
      </c>
      <c r="B113" s="846"/>
      <c r="C113" s="199">
        <f>SUM(D113:G113)</f>
        <v>0</v>
      </c>
      <c r="D113" s="4"/>
      <c r="E113" s="3"/>
      <c r="F113" s="5"/>
      <c r="G113" s="5"/>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47" ht="15" x14ac:dyDescent="0.2">
      <c r="A114" s="273" t="s">
        <v>142</v>
      </c>
      <c r="B114" s="192"/>
      <c r="C114" s="192"/>
      <c r="D114" s="192"/>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47" x14ac:dyDescent="0.2">
      <c r="A115" s="847" t="s">
        <v>64</v>
      </c>
      <c r="B115" s="848"/>
      <c r="C115" s="849"/>
      <c r="D115" s="853" t="s">
        <v>1</v>
      </c>
      <c r="E115" s="830" t="s">
        <v>33</v>
      </c>
      <c r="F115" s="831"/>
      <c r="G115" s="831"/>
      <c r="H115" s="821"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47" ht="31.5" x14ac:dyDescent="0.2">
      <c r="A116" s="850"/>
      <c r="B116" s="851"/>
      <c r="C116" s="852"/>
      <c r="D116" s="854"/>
      <c r="E116" s="185" t="s">
        <v>35</v>
      </c>
      <c r="F116" s="185" t="s">
        <v>36</v>
      </c>
      <c r="G116" s="185" t="s">
        <v>37</v>
      </c>
      <c r="H116" s="823"/>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47" x14ac:dyDescent="0.2">
      <c r="A117" s="116" t="s">
        <v>143</v>
      </c>
      <c r="B117" s="117"/>
      <c r="C117" s="118"/>
      <c r="D117" s="272">
        <f>SUM(E117:H117)</f>
        <v>0</v>
      </c>
      <c r="E117" s="4"/>
      <c r="F117" s="3"/>
      <c r="G117" s="5"/>
      <c r="H117" s="5"/>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47" x14ac:dyDescent="0.2">
      <c r="A118" s="116" t="s">
        <v>144</v>
      </c>
      <c r="B118" s="117"/>
      <c r="C118" s="279"/>
      <c r="D118" s="272">
        <f>SUM(E118:H118)</f>
        <v>0</v>
      </c>
      <c r="E118" s="4"/>
      <c r="F118" s="3"/>
      <c r="G118" s="5"/>
      <c r="H118" s="5"/>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47" x14ac:dyDescent="0.2">
      <c r="A119" s="50" t="s">
        <v>145</v>
      </c>
      <c r="B119" s="120"/>
      <c r="C119" s="280"/>
      <c r="D119" s="121"/>
      <c r="E119" s="281"/>
      <c r="F119" s="282"/>
      <c r="G119" s="283"/>
      <c r="H119" s="284"/>
      <c r="I119" s="285"/>
      <c r="J119" s="285"/>
      <c r="K119" s="285"/>
      <c r="L119" s="286"/>
    </row>
    <row r="120" spans="1:47" x14ac:dyDescent="0.2">
      <c r="A120" s="772" t="s">
        <v>65</v>
      </c>
      <c r="B120" s="808" t="s">
        <v>1</v>
      </c>
      <c r="C120" s="820" t="s">
        <v>66</v>
      </c>
      <c r="D120" s="820"/>
      <c r="E120" s="820"/>
      <c r="F120" s="820" t="s">
        <v>67</v>
      </c>
      <c r="G120" s="824" t="s">
        <v>68</v>
      </c>
      <c r="H120" s="802" t="s">
        <v>33</v>
      </c>
      <c r="I120" s="803"/>
      <c r="J120" s="803"/>
      <c r="K120" s="797" t="s">
        <v>13</v>
      </c>
      <c r="L120" s="804" t="s">
        <v>146</v>
      </c>
    </row>
    <row r="121" spans="1:47" ht="60.75" customHeight="1" x14ac:dyDescent="0.2">
      <c r="A121" s="819"/>
      <c r="B121" s="809"/>
      <c r="C121" s="122" t="s">
        <v>147</v>
      </c>
      <c r="D121" s="102" t="s">
        <v>148</v>
      </c>
      <c r="E121" s="132" t="s">
        <v>149</v>
      </c>
      <c r="F121" s="820"/>
      <c r="G121" s="824"/>
      <c r="H121" s="41" t="s">
        <v>35</v>
      </c>
      <c r="I121" s="185" t="s">
        <v>36</v>
      </c>
      <c r="J121" s="185" t="s">
        <v>37</v>
      </c>
      <c r="K121" s="797"/>
      <c r="L121" s="805"/>
    </row>
    <row r="122" spans="1:47" x14ac:dyDescent="0.2">
      <c r="A122" s="123" t="s">
        <v>104</v>
      </c>
      <c r="B122" s="287">
        <f>SUM(C122:G122)</f>
        <v>0</v>
      </c>
      <c r="C122" s="29"/>
      <c r="D122" s="21"/>
      <c r="E122" s="30"/>
      <c r="F122" s="21"/>
      <c r="G122" s="124"/>
      <c r="H122" s="30"/>
      <c r="I122" s="21"/>
      <c r="J122" s="21"/>
      <c r="K122" s="21"/>
      <c r="L122" s="30"/>
      <c r="M122" s="195"/>
    </row>
    <row r="123" spans="1:47" x14ac:dyDescent="0.2">
      <c r="A123" s="125" t="s">
        <v>114</v>
      </c>
      <c r="B123" s="206">
        <f>SUM(C123:G123)</f>
        <v>0</v>
      </c>
      <c r="C123" s="12"/>
      <c r="D123" s="22"/>
      <c r="E123" s="27"/>
      <c r="F123" s="22"/>
      <c r="G123" s="126"/>
      <c r="H123" s="27"/>
      <c r="I123" s="22"/>
      <c r="J123" s="22"/>
      <c r="K123" s="22"/>
      <c r="L123" s="27"/>
      <c r="M123" s="195"/>
    </row>
    <row r="124" spans="1:47" x14ac:dyDescent="0.2">
      <c r="A124" s="127" t="s">
        <v>116</v>
      </c>
      <c r="B124" s="220">
        <f>SUM(C124:G124)</f>
        <v>0</v>
      </c>
      <c r="C124" s="18"/>
      <c r="D124" s="26"/>
      <c r="E124" s="28"/>
      <c r="F124" s="26"/>
      <c r="G124" s="128"/>
      <c r="H124" s="28"/>
      <c r="I124" s="26"/>
      <c r="J124" s="26"/>
      <c r="K124" s="26"/>
      <c r="L124" s="28"/>
      <c r="M124" s="195"/>
    </row>
    <row r="125" spans="1:47" ht="15" x14ac:dyDescent="0.2">
      <c r="A125" s="99" t="s">
        <v>150</v>
      </c>
      <c r="B125" s="192"/>
      <c r="C125" s="192"/>
      <c r="D125" s="192"/>
      <c r="E125" s="192"/>
      <c r="F125" s="192"/>
      <c r="G125" s="192"/>
      <c r="H125" s="192"/>
      <c r="I125" s="192"/>
      <c r="J125" s="192"/>
      <c r="K125" s="192"/>
      <c r="L125" s="192"/>
    </row>
    <row r="126" spans="1:47" ht="15" x14ac:dyDescent="0.2">
      <c r="A126" s="806" t="s">
        <v>69</v>
      </c>
      <c r="B126" s="808" t="s">
        <v>70</v>
      </c>
      <c r="C126" s="810" t="s">
        <v>151</v>
      </c>
      <c r="D126" s="811"/>
      <c r="E126" s="812" t="s">
        <v>152</v>
      </c>
      <c r="F126" s="811"/>
      <c r="G126" s="812" t="s">
        <v>153</v>
      </c>
      <c r="H126" s="811"/>
      <c r="I126" s="812" t="s">
        <v>154</v>
      </c>
      <c r="J126" s="811"/>
      <c r="K126" s="192"/>
      <c r="L126" s="192"/>
      <c r="M126" s="192"/>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47" ht="15" x14ac:dyDescent="0.2">
      <c r="A127" s="807"/>
      <c r="B127" s="809"/>
      <c r="C127" s="187" t="s">
        <v>155</v>
      </c>
      <c r="D127" s="288" t="s">
        <v>156</v>
      </c>
      <c r="E127" s="132" t="s">
        <v>155</v>
      </c>
      <c r="F127" s="130" t="s">
        <v>156</v>
      </c>
      <c r="G127" s="131" t="s">
        <v>155</v>
      </c>
      <c r="H127" s="288" t="s">
        <v>156</v>
      </c>
      <c r="I127" s="132" t="s">
        <v>155</v>
      </c>
      <c r="J127" s="288" t="s">
        <v>156</v>
      </c>
      <c r="K127" s="192"/>
      <c r="L127" s="192"/>
      <c r="M127" s="192"/>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47" ht="18.75" customHeight="1" x14ac:dyDescent="0.2">
      <c r="A128" s="821" t="s">
        <v>157</v>
      </c>
      <c r="B128" s="123" t="s">
        <v>71</v>
      </c>
      <c r="C128" s="21"/>
      <c r="D128" s="133"/>
      <c r="E128" s="134"/>
      <c r="F128" s="135"/>
      <c r="G128" s="30"/>
      <c r="H128" s="135"/>
      <c r="I128" s="30"/>
      <c r="J128" s="135"/>
      <c r="K128" s="289"/>
      <c r="L128" s="192"/>
      <c r="M128" s="192"/>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822"/>
      <c r="B129" s="125" t="s">
        <v>72</v>
      </c>
      <c r="C129" s="22"/>
      <c r="D129" s="136"/>
      <c r="E129" s="137"/>
      <c r="F129" s="138"/>
      <c r="G129" s="27"/>
      <c r="H129" s="138"/>
      <c r="I129" s="27"/>
      <c r="J129" s="138"/>
      <c r="K129" s="289"/>
      <c r="L129" s="192"/>
      <c r="M129" s="192"/>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822"/>
      <c r="B130" s="125" t="s">
        <v>73</v>
      </c>
      <c r="C130" s="22"/>
      <c r="D130" s="136"/>
      <c r="E130" s="137"/>
      <c r="F130" s="138"/>
      <c r="G130" s="27"/>
      <c r="H130" s="138"/>
      <c r="I130" s="27"/>
      <c r="J130" s="138"/>
      <c r="K130" s="289"/>
      <c r="L130" s="192"/>
      <c r="M130" s="192"/>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823"/>
      <c r="B131" s="125" t="s">
        <v>74</v>
      </c>
      <c r="C131" s="26"/>
      <c r="D131" s="139"/>
      <c r="E131" s="140"/>
      <c r="F131" s="141"/>
      <c r="G131" s="28"/>
      <c r="H131" s="141"/>
      <c r="I131" s="28"/>
      <c r="J131" s="141"/>
      <c r="K131" s="289"/>
      <c r="L131" s="192"/>
      <c r="M131" s="192"/>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797" t="s">
        <v>75</v>
      </c>
      <c r="B132" s="123" t="s">
        <v>76</v>
      </c>
      <c r="C132" s="21"/>
      <c r="D132" s="133"/>
      <c r="E132" s="134"/>
      <c r="F132" s="135"/>
      <c r="G132" s="30"/>
      <c r="H132" s="135"/>
      <c r="I132" s="30"/>
      <c r="J132" s="135"/>
      <c r="K132" s="289"/>
      <c r="L132" s="192"/>
      <c r="M132" s="192"/>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798"/>
      <c r="B133" s="125" t="s">
        <v>77</v>
      </c>
      <c r="C133" s="22"/>
      <c r="D133" s="136"/>
      <c r="E133" s="137"/>
      <c r="F133" s="138"/>
      <c r="G133" s="27"/>
      <c r="H133" s="138"/>
      <c r="I133" s="27"/>
      <c r="J133" s="138"/>
      <c r="K133" s="289"/>
      <c r="L133" s="192"/>
      <c r="M133" s="192"/>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798"/>
      <c r="B134" s="125" t="s">
        <v>74</v>
      </c>
      <c r="C134" s="22"/>
      <c r="D134" s="136"/>
      <c r="E134" s="137"/>
      <c r="F134" s="138"/>
      <c r="G134" s="27"/>
      <c r="H134" s="138"/>
      <c r="I134" s="27"/>
      <c r="J134" s="138"/>
      <c r="K134" s="289"/>
      <c r="L134" s="192"/>
      <c r="M134" s="192"/>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798"/>
      <c r="B135" s="142" t="s">
        <v>78</v>
      </c>
      <c r="C135" s="23"/>
      <c r="D135" s="143"/>
      <c r="E135" s="144"/>
      <c r="F135" s="145"/>
      <c r="G135" s="37"/>
      <c r="H135" s="145"/>
      <c r="I135" s="37"/>
      <c r="J135" s="145"/>
      <c r="K135" s="289"/>
      <c r="L135" s="192"/>
      <c r="M135" s="192"/>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798"/>
      <c r="B136" s="127" t="s">
        <v>48</v>
      </c>
      <c r="C136" s="26"/>
      <c r="D136" s="139"/>
      <c r="E136" s="140"/>
      <c r="F136" s="141"/>
      <c r="G136" s="28"/>
      <c r="H136" s="141"/>
      <c r="I136" s="28"/>
      <c r="J136" s="141"/>
      <c r="K136" s="289"/>
      <c r="L136" s="192"/>
      <c r="M136" s="192"/>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821" t="s">
        <v>79</v>
      </c>
      <c r="B137" s="123" t="s">
        <v>80</v>
      </c>
      <c r="C137" s="21"/>
      <c r="D137" s="133"/>
      <c r="E137" s="134"/>
      <c r="F137" s="135"/>
      <c r="G137" s="30"/>
      <c r="H137" s="135"/>
      <c r="I137" s="30"/>
      <c r="J137" s="135"/>
      <c r="K137" s="289"/>
      <c r="L137" s="192"/>
      <c r="M137" s="192"/>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822"/>
      <c r="B138" s="125" t="s">
        <v>77</v>
      </c>
      <c r="C138" s="22"/>
      <c r="D138" s="136"/>
      <c r="E138" s="137"/>
      <c r="F138" s="138"/>
      <c r="G138" s="27"/>
      <c r="H138" s="138"/>
      <c r="I138" s="27"/>
      <c r="J138" s="138"/>
      <c r="K138" s="289"/>
      <c r="L138" s="192"/>
      <c r="M138" s="192"/>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822"/>
      <c r="B139" s="125" t="s">
        <v>74</v>
      </c>
      <c r="C139" s="22"/>
      <c r="D139" s="136"/>
      <c r="E139" s="137"/>
      <c r="F139" s="138"/>
      <c r="G139" s="27"/>
      <c r="H139" s="138"/>
      <c r="I139" s="27"/>
      <c r="J139" s="138"/>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822"/>
      <c r="B140" s="142" t="s">
        <v>81</v>
      </c>
      <c r="C140" s="22"/>
      <c r="D140" s="136"/>
      <c r="E140" s="137"/>
      <c r="F140" s="138"/>
      <c r="G140" s="27"/>
      <c r="H140" s="138"/>
      <c r="I140" s="27"/>
      <c r="J140" s="138"/>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822"/>
      <c r="B141" s="142" t="s">
        <v>78</v>
      </c>
      <c r="C141" s="22"/>
      <c r="D141" s="136"/>
      <c r="E141" s="137"/>
      <c r="F141" s="138"/>
      <c r="G141" s="27"/>
      <c r="H141" s="138"/>
      <c r="I141" s="27"/>
      <c r="J141" s="138"/>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823"/>
      <c r="B142" s="127" t="s">
        <v>48</v>
      </c>
      <c r="C142" s="146"/>
      <c r="D142" s="147"/>
      <c r="E142" s="148"/>
      <c r="F142" s="149"/>
      <c r="G142" s="150"/>
      <c r="H142" s="149"/>
      <c r="I142" s="150"/>
      <c r="J142" s="149"/>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797" t="s">
        <v>82</v>
      </c>
      <c r="B143" s="123" t="s">
        <v>83</v>
      </c>
      <c r="C143" s="21"/>
      <c r="D143" s="133"/>
      <c r="E143" s="134"/>
      <c r="F143" s="135"/>
      <c r="G143" s="30"/>
      <c r="H143" s="135"/>
      <c r="I143" s="30"/>
      <c r="J143" s="135"/>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798"/>
      <c r="B144" s="127" t="s">
        <v>84</v>
      </c>
      <c r="C144" s="26"/>
      <c r="D144" s="139"/>
      <c r="E144" s="140"/>
      <c r="F144" s="141"/>
      <c r="G144" s="28"/>
      <c r="H144" s="141"/>
      <c r="I144" s="28"/>
      <c r="J144" s="141"/>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799" t="s">
        <v>29</v>
      </c>
      <c r="B147" s="813" t="s">
        <v>1</v>
      </c>
      <c r="C147" s="814"/>
      <c r="D147" s="783"/>
      <c r="E147" s="780" t="s">
        <v>14</v>
      </c>
      <c r="F147" s="781"/>
      <c r="G147" s="781"/>
      <c r="H147" s="781"/>
      <c r="I147" s="781"/>
      <c r="J147" s="781"/>
      <c r="K147" s="781"/>
      <c r="L147" s="781"/>
      <c r="M147" s="781"/>
      <c r="N147" s="781"/>
      <c r="O147" s="781"/>
      <c r="P147" s="781"/>
      <c r="Q147" s="781"/>
      <c r="R147" s="781"/>
      <c r="S147" s="781"/>
      <c r="T147" s="781"/>
      <c r="U147" s="781"/>
      <c r="V147" s="781"/>
      <c r="W147" s="781"/>
      <c r="X147" s="781"/>
      <c r="Y147" s="781"/>
      <c r="Z147" s="781"/>
      <c r="AA147" s="781"/>
      <c r="AB147" s="781"/>
      <c r="AC147" s="781"/>
      <c r="AD147" s="781"/>
      <c r="AE147" s="781"/>
      <c r="AF147" s="781"/>
      <c r="AG147" s="781"/>
      <c r="AH147" s="781"/>
      <c r="AI147" s="781"/>
      <c r="AJ147" s="781"/>
      <c r="AK147" s="781"/>
      <c r="AL147" s="781"/>
      <c r="AM147" s="781"/>
      <c r="AN147" s="781"/>
      <c r="AO147" s="781"/>
      <c r="AP147" s="817"/>
      <c r="AQ147" s="792" t="s">
        <v>85</v>
      </c>
      <c r="AR147" s="792"/>
      <c r="AS147" s="793"/>
      <c r="BY147" s="194"/>
      <c r="BZ147" s="194"/>
      <c r="CA147" s="194"/>
      <c r="CB147" s="194"/>
      <c r="CC147" s="194"/>
      <c r="CD147" s="194"/>
      <c r="CE147" s="194"/>
      <c r="CF147" s="194"/>
      <c r="CG147" s="194"/>
    </row>
    <row r="148" spans="1:102" x14ac:dyDescent="0.2">
      <c r="A148" s="800"/>
      <c r="B148" s="815"/>
      <c r="C148" s="816"/>
      <c r="D148" s="785"/>
      <c r="E148" s="786" t="s">
        <v>19</v>
      </c>
      <c r="F148" s="787"/>
      <c r="G148" s="786" t="s">
        <v>20</v>
      </c>
      <c r="H148" s="787"/>
      <c r="I148" s="788" t="s">
        <v>21</v>
      </c>
      <c r="J148" s="789"/>
      <c r="K148" s="788" t="s">
        <v>22</v>
      </c>
      <c r="L148" s="789"/>
      <c r="M148" s="788" t="s">
        <v>23</v>
      </c>
      <c r="N148" s="789"/>
      <c r="O148" s="786" t="s">
        <v>24</v>
      </c>
      <c r="P148" s="787"/>
      <c r="Q148" s="786" t="s">
        <v>25</v>
      </c>
      <c r="R148" s="787"/>
      <c r="S148" s="786" t="s">
        <v>26</v>
      </c>
      <c r="T148" s="787"/>
      <c r="U148" s="786" t="s">
        <v>27</v>
      </c>
      <c r="V148" s="787"/>
      <c r="W148" s="786" t="s">
        <v>2</v>
      </c>
      <c r="X148" s="787"/>
      <c r="Y148" s="786" t="s">
        <v>3</v>
      </c>
      <c r="Z148" s="787"/>
      <c r="AA148" s="786" t="s">
        <v>28</v>
      </c>
      <c r="AB148" s="787"/>
      <c r="AC148" s="786" t="s">
        <v>4</v>
      </c>
      <c r="AD148" s="787"/>
      <c r="AE148" s="786" t="s">
        <v>5</v>
      </c>
      <c r="AF148" s="787"/>
      <c r="AG148" s="786" t="s">
        <v>6</v>
      </c>
      <c r="AH148" s="787"/>
      <c r="AI148" s="786" t="s">
        <v>7</v>
      </c>
      <c r="AJ148" s="787"/>
      <c r="AK148" s="786" t="s">
        <v>8</v>
      </c>
      <c r="AL148" s="787"/>
      <c r="AM148" s="786" t="s">
        <v>9</v>
      </c>
      <c r="AN148" s="787"/>
      <c r="AO148" s="790" t="s">
        <v>10</v>
      </c>
      <c r="AP148" s="818"/>
      <c r="AQ148" s="794" t="s">
        <v>160</v>
      </c>
      <c r="AR148" s="790" t="s">
        <v>161</v>
      </c>
      <c r="AS148" s="796"/>
      <c r="AT148" s="298"/>
      <c r="AU148" s="299"/>
    </row>
    <row r="149" spans="1:102" ht="31.5" x14ac:dyDescent="0.2">
      <c r="A149" s="801"/>
      <c r="B149" s="300" t="s">
        <v>94</v>
      </c>
      <c r="C149" s="301" t="s">
        <v>11</v>
      </c>
      <c r="D149" s="302" t="s">
        <v>12</v>
      </c>
      <c r="E149" s="20" t="s">
        <v>11</v>
      </c>
      <c r="F149" s="190" t="s">
        <v>12</v>
      </c>
      <c r="G149" s="20" t="s">
        <v>11</v>
      </c>
      <c r="H149" s="190" t="s">
        <v>12</v>
      </c>
      <c r="I149" s="20" t="s">
        <v>11</v>
      </c>
      <c r="J149" s="190" t="s">
        <v>12</v>
      </c>
      <c r="K149" s="20" t="s">
        <v>11</v>
      </c>
      <c r="L149" s="190" t="s">
        <v>12</v>
      </c>
      <c r="M149" s="20" t="s">
        <v>11</v>
      </c>
      <c r="N149" s="190" t="s">
        <v>12</v>
      </c>
      <c r="O149" s="20" t="s">
        <v>11</v>
      </c>
      <c r="P149" s="190" t="s">
        <v>12</v>
      </c>
      <c r="Q149" s="20" t="s">
        <v>11</v>
      </c>
      <c r="R149" s="190" t="s">
        <v>12</v>
      </c>
      <c r="S149" s="20" t="s">
        <v>11</v>
      </c>
      <c r="T149" s="190" t="s">
        <v>12</v>
      </c>
      <c r="U149" s="20" t="s">
        <v>11</v>
      </c>
      <c r="V149" s="190" t="s">
        <v>12</v>
      </c>
      <c r="W149" s="20" t="s">
        <v>11</v>
      </c>
      <c r="X149" s="190" t="s">
        <v>12</v>
      </c>
      <c r="Y149" s="20" t="s">
        <v>11</v>
      </c>
      <c r="Z149" s="190" t="s">
        <v>12</v>
      </c>
      <c r="AA149" s="20" t="s">
        <v>11</v>
      </c>
      <c r="AB149" s="190" t="s">
        <v>12</v>
      </c>
      <c r="AC149" s="20" t="s">
        <v>11</v>
      </c>
      <c r="AD149" s="190" t="s">
        <v>12</v>
      </c>
      <c r="AE149" s="20" t="s">
        <v>11</v>
      </c>
      <c r="AF149" s="190" t="s">
        <v>12</v>
      </c>
      <c r="AG149" s="20" t="s">
        <v>11</v>
      </c>
      <c r="AH149" s="190" t="s">
        <v>12</v>
      </c>
      <c r="AI149" s="20" t="s">
        <v>11</v>
      </c>
      <c r="AJ149" s="190" t="s">
        <v>12</v>
      </c>
      <c r="AK149" s="20" t="s">
        <v>11</v>
      </c>
      <c r="AL149" s="190" t="s">
        <v>12</v>
      </c>
      <c r="AM149" s="20" t="s">
        <v>11</v>
      </c>
      <c r="AN149" s="190" t="s">
        <v>12</v>
      </c>
      <c r="AO149" s="20" t="s">
        <v>11</v>
      </c>
      <c r="AP149" s="191" t="s">
        <v>12</v>
      </c>
      <c r="AQ149" s="795"/>
      <c r="AR149" s="185" t="s">
        <v>162</v>
      </c>
      <c r="AS149" s="41" t="s">
        <v>163</v>
      </c>
      <c r="AT149" s="49"/>
      <c r="AU149" s="51"/>
    </row>
    <row r="150" spans="1:102" x14ac:dyDescent="0.2">
      <c r="A150" s="155" t="s">
        <v>43</v>
      </c>
      <c r="B150" s="262">
        <f t="shared" ref="B150:B168" si="7">SUM(C150+D150)</f>
        <v>277</v>
      </c>
      <c r="C150" s="263">
        <f t="shared" ref="C150:D168" si="8">SUM(E150+G150+I150+K150+M150+O150+Q150+S150+U150+W150+Y150+AA150+AC150+AE150+AG150+AI150+AK150+AM150+AO150)</f>
        <v>121</v>
      </c>
      <c r="D150" s="303">
        <f t="shared" si="8"/>
        <v>156</v>
      </c>
      <c r="E150" s="4">
        <v>2</v>
      </c>
      <c r="F150" s="53"/>
      <c r="G150" s="4">
        <v>1</v>
      </c>
      <c r="H150" s="5"/>
      <c r="I150" s="4">
        <v>3</v>
      </c>
      <c r="J150" s="5">
        <v>2</v>
      </c>
      <c r="K150" s="4">
        <v>4</v>
      </c>
      <c r="L150" s="5">
        <v>2</v>
      </c>
      <c r="M150" s="4">
        <v>8</v>
      </c>
      <c r="N150" s="5">
        <v>2</v>
      </c>
      <c r="O150" s="4">
        <v>2</v>
      </c>
      <c r="P150" s="5">
        <v>3</v>
      </c>
      <c r="Q150" s="4">
        <v>2</v>
      </c>
      <c r="R150" s="5">
        <v>6</v>
      </c>
      <c r="S150" s="4">
        <v>3</v>
      </c>
      <c r="T150" s="5">
        <v>2</v>
      </c>
      <c r="U150" s="4">
        <v>2</v>
      </c>
      <c r="V150" s="5">
        <v>3</v>
      </c>
      <c r="W150" s="4">
        <v>2</v>
      </c>
      <c r="X150" s="5">
        <v>4</v>
      </c>
      <c r="Y150" s="4">
        <v>4</v>
      </c>
      <c r="Z150" s="5">
        <v>11</v>
      </c>
      <c r="AA150" s="4">
        <v>8</v>
      </c>
      <c r="AB150" s="5">
        <v>9</v>
      </c>
      <c r="AC150" s="4">
        <v>5</v>
      </c>
      <c r="AD150" s="5">
        <v>8</v>
      </c>
      <c r="AE150" s="4">
        <v>6</v>
      </c>
      <c r="AF150" s="5">
        <v>10</v>
      </c>
      <c r="AG150" s="4">
        <v>14</v>
      </c>
      <c r="AH150" s="5">
        <v>15</v>
      </c>
      <c r="AI150" s="4">
        <v>9</v>
      </c>
      <c r="AJ150" s="5">
        <v>15</v>
      </c>
      <c r="AK150" s="4">
        <v>10</v>
      </c>
      <c r="AL150" s="5">
        <v>16</v>
      </c>
      <c r="AM150" s="4">
        <v>15</v>
      </c>
      <c r="AN150" s="5">
        <v>18</v>
      </c>
      <c r="AO150" s="200">
        <v>21</v>
      </c>
      <c r="AP150" s="338">
        <v>30</v>
      </c>
      <c r="AQ150" s="304">
        <v>128</v>
      </c>
      <c r="AR150" s="119">
        <v>90</v>
      </c>
      <c r="AS150" s="53">
        <v>59</v>
      </c>
      <c r="AT150" s="305" t="s">
        <v>120</v>
      </c>
      <c r="AU150" s="52"/>
      <c r="CA150" s="195" t="str">
        <f t="shared" ref="CA150:CA168" si="9">IF(B150&lt;&gt;SUM(AQ150+AR150+AS150)," El número de consultas según tipo atención NO puede ser diferente al Total.","")</f>
        <v/>
      </c>
      <c r="CB150" s="195"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195">
        <f t="shared" ref="CG150:CG168" si="10">IF(B150&lt;&gt;SUM(AQ150+AR150+AS150),1,0)</f>
        <v>0</v>
      </c>
    </row>
    <row r="151" spans="1:102" x14ac:dyDescent="0.2">
      <c r="A151" s="156" t="s">
        <v>30</v>
      </c>
      <c r="B151" s="306">
        <f t="shared" si="7"/>
        <v>277</v>
      </c>
      <c r="C151" s="307">
        <f t="shared" si="8"/>
        <v>121</v>
      </c>
      <c r="D151" s="308">
        <f t="shared" si="8"/>
        <v>156</v>
      </c>
      <c r="E151" s="32">
        <v>2</v>
      </c>
      <c r="F151" s="236"/>
      <c r="G151" s="32">
        <v>1</v>
      </c>
      <c r="H151" s="33"/>
      <c r="I151" s="32">
        <v>3</v>
      </c>
      <c r="J151" s="33">
        <v>2</v>
      </c>
      <c r="K151" s="32">
        <v>4</v>
      </c>
      <c r="L151" s="33">
        <v>2</v>
      </c>
      <c r="M151" s="32">
        <v>8</v>
      </c>
      <c r="N151" s="33">
        <v>2</v>
      </c>
      <c r="O151" s="32">
        <v>2</v>
      </c>
      <c r="P151" s="33">
        <v>3</v>
      </c>
      <c r="Q151" s="32">
        <v>2</v>
      </c>
      <c r="R151" s="33">
        <v>6</v>
      </c>
      <c r="S151" s="32">
        <v>3</v>
      </c>
      <c r="T151" s="33">
        <v>2</v>
      </c>
      <c r="U151" s="32">
        <v>2</v>
      </c>
      <c r="V151" s="33">
        <v>3</v>
      </c>
      <c r="W151" s="32">
        <v>2</v>
      </c>
      <c r="X151" s="33">
        <v>4</v>
      </c>
      <c r="Y151" s="32">
        <v>4</v>
      </c>
      <c r="Z151" s="33">
        <v>11</v>
      </c>
      <c r="AA151" s="32">
        <v>8</v>
      </c>
      <c r="AB151" s="33">
        <v>9</v>
      </c>
      <c r="AC151" s="32">
        <v>5</v>
      </c>
      <c r="AD151" s="33">
        <v>8</v>
      </c>
      <c r="AE151" s="32">
        <v>6</v>
      </c>
      <c r="AF151" s="33">
        <v>10</v>
      </c>
      <c r="AG151" s="32">
        <v>14</v>
      </c>
      <c r="AH151" s="33">
        <v>15</v>
      </c>
      <c r="AI151" s="32">
        <v>9</v>
      </c>
      <c r="AJ151" s="33">
        <v>15</v>
      </c>
      <c r="AK151" s="32">
        <v>10</v>
      </c>
      <c r="AL151" s="33">
        <v>16</v>
      </c>
      <c r="AM151" s="32">
        <v>15</v>
      </c>
      <c r="AN151" s="33">
        <v>18</v>
      </c>
      <c r="AO151" s="225">
        <v>21</v>
      </c>
      <c r="AP151" s="339">
        <v>30</v>
      </c>
      <c r="AQ151" s="309">
        <v>128</v>
      </c>
      <c r="AR151" s="277">
        <v>90</v>
      </c>
      <c r="AS151" s="236">
        <v>59</v>
      </c>
      <c r="AT151" s="305"/>
      <c r="AU151" s="52"/>
      <c r="CA151" s="195" t="str">
        <f t="shared" si="9"/>
        <v/>
      </c>
      <c r="CG151" s="195">
        <f t="shared" si="10"/>
        <v>0</v>
      </c>
    </row>
    <row r="152" spans="1:102" ht="21.75" x14ac:dyDescent="0.2">
      <c r="A152" s="157" t="s">
        <v>164</v>
      </c>
      <c r="B152" s="310">
        <f t="shared" si="7"/>
        <v>0</v>
      </c>
      <c r="C152" s="311">
        <f t="shared" si="8"/>
        <v>0</v>
      </c>
      <c r="D152" s="312">
        <f t="shared" si="8"/>
        <v>0</v>
      </c>
      <c r="E152" s="8"/>
      <c r="F152" s="203"/>
      <c r="G152" s="8"/>
      <c r="H152" s="9"/>
      <c r="I152" s="8"/>
      <c r="J152" s="9"/>
      <c r="K152" s="8"/>
      <c r="L152" s="9"/>
      <c r="M152" s="8"/>
      <c r="N152" s="9"/>
      <c r="O152" s="8"/>
      <c r="P152" s="9"/>
      <c r="Q152" s="8"/>
      <c r="R152" s="9"/>
      <c r="S152" s="8"/>
      <c r="T152" s="9"/>
      <c r="U152" s="8"/>
      <c r="V152" s="9"/>
      <c r="W152" s="8"/>
      <c r="X152" s="9"/>
      <c r="Y152" s="8"/>
      <c r="Z152" s="9"/>
      <c r="AA152" s="8"/>
      <c r="AB152" s="9"/>
      <c r="AC152" s="8"/>
      <c r="AD152" s="9"/>
      <c r="AE152" s="8"/>
      <c r="AF152" s="9"/>
      <c r="AG152" s="8"/>
      <c r="AH152" s="9"/>
      <c r="AI152" s="8"/>
      <c r="AJ152" s="9"/>
      <c r="AK152" s="8"/>
      <c r="AL152" s="9"/>
      <c r="AM152" s="8"/>
      <c r="AN152" s="9"/>
      <c r="AO152" s="204"/>
      <c r="AP152" s="340"/>
      <c r="AQ152" s="254"/>
      <c r="AR152" s="25"/>
      <c r="AS152" s="203"/>
      <c r="AT152" s="305"/>
      <c r="AU152" s="52"/>
      <c r="CA152" s="195" t="str">
        <f t="shared" si="9"/>
        <v/>
      </c>
      <c r="CG152" s="195">
        <f t="shared" si="10"/>
        <v>0</v>
      </c>
    </row>
    <row r="153" spans="1:102" x14ac:dyDescent="0.2">
      <c r="A153" s="158" t="s">
        <v>165</v>
      </c>
      <c r="B153" s="313">
        <f t="shared" si="7"/>
        <v>0</v>
      </c>
      <c r="C153" s="314">
        <f t="shared" si="8"/>
        <v>0</v>
      </c>
      <c r="D153" s="315">
        <f t="shared" si="8"/>
        <v>0</v>
      </c>
      <c r="E153" s="12"/>
      <c r="F153" s="27"/>
      <c r="G153" s="12"/>
      <c r="H153" s="27"/>
      <c r="I153" s="12"/>
      <c r="J153" s="27"/>
      <c r="K153" s="12"/>
      <c r="L153" s="13"/>
      <c r="M153" s="12"/>
      <c r="N153" s="13"/>
      <c r="O153" s="12"/>
      <c r="P153" s="13"/>
      <c r="Q153" s="12"/>
      <c r="R153" s="13"/>
      <c r="S153" s="12"/>
      <c r="T153" s="13"/>
      <c r="U153" s="12"/>
      <c r="V153" s="13"/>
      <c r="W153" s="12"/>
      <c r="X153" s="13"/>
      <c r="Y153" s="12"/>
      <c r="Z153" s="13"/>
      <c r="AA153" s="12"/>
      <c r="AB153" s="27"/>
      <c r="AC153" s="12"/>
      <c r="AD153" s="27"/>
      <c r="AE153" s="12"/>
      <c r="AF153" s="13"/>
      <c r="AG153" s="12"/>
      <c r="AH153" s="13"/>
      <c r="AI153" s="12"/>
      <c r="AJ153" s="13"/>
      <c r="AK153" s="12"/>
      <c r="AL153" s="13"/>
      <c r="AM153" s="12"/>
      <c r="AN153" s="13"/>
      <c r="AO153" s="136"/>
      <c r="AP153" s="341"/>
      <c r="AQ153" s="258"/>
      <c r="AR153" s="22"/>
      <c r="AS153" s="27"/>
      <c r="AT153" s="305"/>
      <c r="AU153" s="52"/>
      <c r="CA153" s="195" t="str">
        <f t="shared" si="9"/>
        <v/>
      </c>
      <c r="CG153" s="195">
        <f t="shared" si="10"/>
        <v>0</v>
      </c>
    </row>
    <row r="154" spans="1:102" x14ac:dyDescent="0.2">
      <c r="A154" s="158" t="s">
        <v>166</v>
      </c>
      <c r="B154" s="313">
        <f t="shared" si="7"/>
        <v>41</v>
      </c>
      <c r="C154" s="314">
        <f t="shared" si="8"/>
        <v>25</v>
      </c>
      <c r="D154" s="315">
        <f t="shared" si="8"/>
        <v>16</v>
      </c>
      <c r="E154" s="12"/>
      <c r="F154" s="27"/>
      <c r="G154" s="12"/>
      <c r="H154" s="27"/>
      <c r="I154" s="12"/>
      <c r="J154" s="27"/>
      <c r="K154" s="12"/>
      <c r="L154" s="13"/>
      <c r="M154" s="12"/>
      <c r="N154" s="13"/>
      <c r="O154" s="12"/>
      <c r="P154" s="13"/>
      <c r="Q154" s="12"/>
      <c r="R154" s="13"/>
      <c r="S154" s="12"/>
      <c r="T154" s="13"/>
      <c r="U154" s="12"/>
      <c r="V154" s="13"/>
      <c r="W154" s="12">
        <v>1</v>
      </c>
      <c r="X154" s="13"/>
      <c r="Y154" s="12"/>
      <c r="Z154" s="13"/>
      <c r="AA154" s="12">
        <v>2</v>
      </c>
      <c r="AB154" s="27">
        <v>1</v>
      </c>
      <c r="AC154" s="12">
        <v>1</v>
      </c>
      <c r="AD154" s="27"/>
      <c r="AE154" s="12"/>
      <c r="AF154" s="13"/>
      <c r="AG154" s="12">
        <v>4</v>
      </c>
      <c r="AH154" s="13">
        <v>2</v>
      </c>
      <c r="AI154" s="12">
        <v>2</v>
      </c>
      <c r="AJ154" s="13">
        <v>2</v>
      </c>
      <c r="AK154" s="12">
        <v>4</v>
      </c>
      <c r="AL154" s="13">
        <v>2</v>
      </c>
      <c r="AM154" s="12">
        <v>4</v>
      </c>
      <c r="AN154" s="13">
        <v>4</v>
      </c>
      <c r="AO154" s="136">
        <v>7</v>
      </c>
      <c r="AP154" s="341">
        <v>5</v>
      </c>
      <c r="AQ154" s="258">
        <v>14</v>
      </c>
      <c r="AR154" s="22">
        <v>20</v>
      </c>
      <c r="AS154" s="27">
        <v>7</v>
      </c>
      <c r="AT154" s="305"/>
      <c r="AU154" s="52"/>
      <c r="CA154" s="195" t="str">
        <f t="shared" si="9"/>
        <v/>
      </c>
      <c r="CG154" s="195">
        <f t="shared" si="10"/>
        <v>0</v>
      </c>
    </row>
    <row r="155" spans="1:102" x14ac:dyDescent="0.2">
      <c r="A155" s="158" t="s">
        <v>167</v>
      </c>
      <c r="B155" s="313">
        <f t="shared" si="7"/>
        <v>0</v>
      </c>
      <c r="C155" s="314">
        <f t="shared" si="8"/>
        <v>0</v>
      </c>
      <c r="D155" s="315">
        <f t="shared" si="8"/>
        <v>0</v>
      </c>
      <c r="E155" s="12"/>
      <c r="F155" s="27"/>
      <c r="G155" s="12"/>
      <c r="H155" s="27"/>
      <c r="I155" s="12"/>
      <c r="J155" s="27"/>
      <c r="K155" s="12"/>
      <c r="L155" s="13"/>
      <c r="M155" s="12"/>
      <c r="N155" s="13"/>
      <c r="O155" s="12"/>
      <c r="P155" s="13"/>
      <c r="Q155" s="12"/>
      <c r="R155" s="13"/>
      <c r="S155" s="12"/>
      <c r="T155" s="13"/>
      <c r="U155" s="12"/>
      <c r="V155" s="13"/>
      <c r="W155" s="12"/>
      <c r="X155" s="13"/>
      <c r="Y155" s="12"/>
      <c r="Z155" s="13"/>
      <c r="AA155" s="12"/>
      <c r="AB155" s="27"/>
      <c r="AC155" s="12"/>
      <c r="AD155" s="27"/>
      <c r="AE155" s="12"/>
      <c r="AF155" s="13"/>
      <c r="AG155" s="12"/>
      <c r="AH155" s="13"/>
      <c r="AI155" s="12"/>
      <c r="AJ155" s="13"/>
      <c r="AK155" s="12"/>
      <c r="AL155" s="13"/>
      <c r="AM155" s="12"/>
      <c r="AN155" s="13"/>
      <c r="AO155" s="136"/>
      <c r="AP155" s="341"/>
      <c r="AQ155" s="258"/>
      <c r="AR155" s="22"/>
      <c r="AS155" s="27"/>
      <c r="AT155" s="305"/>
      <c r="AU155" s="52"/>
      <c r="CA155" s="195" t="str">
        <f t="shared" si="9"/>
        <v/>
      </c>
      <c r="CG155" s="195">
        <f t="shared" si="10"/>
        <v>0</v>
      </c>
    </row>
    <row r="156" spans="1:102" x14ac:dyDescent="0.2">
      <c r="A156" s="158" t="s">
        <v>168</v>
      </c>
      <c r="B156" s="313">
        <f t="shared" si="7"/>
        <v>0</v>
      </c>
      <c r="C156" s="314">
        <f t="shared" si="8"/>
        <v>0</v>
      </c>
      <c r="D156" s="315">
        <f t="shared" si="8"/>
        <v>0</v>
      </c>
      <c r="E156" s="12"/>
      <c r="F156" s="27"/>
      <c r="G156" s="12"/>
      <c r="H156" s="27"/>
      <c r="I156" s="12"/>
      <c r="J156" s="27"/>
      <c r="K156" s="12"/>
      <c r="L156" s="13"/>
      <c r="M156" s="12"/>
      <c r="N156" s="13"/>
      <c r="O156" s="12"/>
      <c r="P156" s="13"/>
      <c r="Q156" s="12"/>
      <c r="R156" s="13"/>
      <c r="S156" s="12"/>
      <c r="T156" s="13"/>
      <c r="U156" s="12"/>
      <c r="V156" s="13"/>
      <c r="W156" s="12"/>
      <c r="X156" s="13"/>
      <c r="Y156" s="12"/>
      <c r="Z156" s="13"/>
      <c r="AA156" s="12"/>
      <c r="AB156" s="27"/>
      <c r="AC156" s="12"/>
      <c r="AD156" s="27"/>
      <c r="AE156" s="12"/>
      <c r="AF156" s="13"/>
      <c r="AG156" s="12"/>
      <c r="AH156" s="13"/>
      <c r="AI156" s="12"/>
      <c r="AJ156" s="13"/>
      <c r="AK156" s="12"/>
      <c r="AL156" s="13"/>
      <c r="AM156" s="12"/>
      <c r="AN156" s="13"/>
      <c r="AO156" s="136"/>
      <c r="AP156" s="341"/>
      <c r="AQ156" s="258"/>
      <c r="AR156" s="22"/>
      <c r="AS156" s="27"/>
      <c r="AT156" s="305"/>
      <c r="AU156" s="52"/>
      <c r="CA156" s="195" t="str">
        <f t="shared" si="9"/>
        <v/>
      </c>
      <c r="CG156" s="195">
        <f t="shared" si="10"/>
        <v>0</v>
      </c>
    </row>
    <row r="157" spans="1:102" x14ac:dyDescent="0.2">
      <c r="A157" s="158" t="s">
        <v>169</v>
      </c>
      <c r="B157" s="313">
        <f t="shared" si="7"/>
        <v>0</v>
      </c>
      <c r="C157" s="314">
        <f t="shared" si="8"/>
        <v>0</v>
      </c>
      <c r="D157" s="315">
        <f t="shared" si="8"/>
        <v>0</v>
      </c>
      <c r="E157" s="12"/>
      <c r="F157" s="27"/>
      <c r="G157" s="12"/>
      <c r="H157" s="27"/>
      <c r="I157" s="12"/>
      <c r="J157" s="27"/>
      <c r="K157" s="12"/>
      <c r="L157" s="13"/>
      <c r="M157" s="12"/>
      <c r="N157" s="13"/>
      <c r="O157" s="12"/>
      <c r="P157" s="13"/>
      <c r="Q157" s="12"/>
      <c r="R157" s="13"/>
      <c r="S157" s="12"/>
      <c r="T157" s="13"/>
      <c r="U157" s="12"/>
      <c r="V157" s="13"/>
      <c r="W157" s="12"/>
      <c r="X157" s="13"/>
      <c r="Y157" s="12"/>
      <c r="Z157" s="13"/>
      <c r="AA157" s="12"/>
      <c r="AB157" s="27"/>
      <c r="AC157" s="12"/>
      <c r="AD157" s="27"/>
      <c r="AE157" s="12"/>
      <c r="AF157" s="13"/>
      <c r="AG157" s="12"/>
      <c r="AH157" s="13"/>
      <c r="AI157" s="12"/>
      <c r="AJ157" s="13"/>
      <c r="AK157" s="12"/>
      <c r="AL157" s="13"/>
      <c r="AM157" s="12"/>
      <c r="AN157" s="13"/>
      <c r="AO157" s="136"/>
      <c r="AP157" s="341"/>
      <c r="AQ157" s="258"/>
      <c r="AR157" s="22"/>
      <c r="AS157" s="27"/>
      <c r="AT157" s="305"/>
      <c r="AU157" s="52"/>
      <c r="CA157" s="195" t="str">
        <f t="shared" si="9"/>
        <v/>
      </c>
      <c r="CG157" s="195">
        <f t="shared" si="10"/>
        <v>0</v>
      </c>
    </row>
    <row r="158" spans="1:102" x14ac:dyDescent="0.2">
      <c r="A158" s="158" t="s">
        <v>170</v>
      </c>
      <c r="B158" s="313">
        <f t="shared" si="7"/>
        <v>0</v>
      </c>
      <c r="C158" s="314">
        <f t="shared" si="8"/>
        <v>0</v>
      </c>
      <c r="D158" s="315">
        <f t="shared" si="8"/>
        <v>0</v>
      </c>
      <c r="E158" s="12"/>
      <c r="F158" s="27"/>
      <c r="G158" s="12"/>
      <c r="H158" s="27"/>
      <c r="I158" s="12"/>
      <c r="J158" s="27"/>
      <c r="K158" s="12"/>
      <c r="L158" s="13"/>
      <c r="M158" s="12"/>
      <c r="N158" s="13"/>
      <c r="O158" s="12"/>
      <c r="P158" s="13"/>
      <c r="Q158" s="12"/>
      <c r="R158" s="13"/>
      <c r="S158" s="12"/>
      <c r="T158" s="13"/>
      <c r="U158" s="12"/>
      <c r="V158" s="13"/>
      <c r="W158" s="12"/>
      <c r="X158" s="13"/>
      <c r="Y158" s="12"/>
      <c r="Z158" s="13"/>
      <c r="AA158" s="12"/>
      <c r="AB158" s="27"/>
      <c r="AC158" s="12"/>
      <c r="AD158" s="27"/>
      <c r="AE158" s="12"/>
      <c r="AF158" s="13"/>
      <c r="AG158" s="12"/>
      <c r="AH158" s="13"/>
      <c r="AI158" s="12"/>
      <c r="AJ158" s="13"/>
      <c r="AK158" s="12"/>
      <c r="AL158" s="13"/>
      <c r="AM158" s="12"/>
      <c r="AN158" s="13"/>
      <c r="AO158" s="136"/>
      <c r="AP158" s="341"/>
      <c r="AQ158" s="258"/>
      <c r="AR158" s="22"/>
      <c r="AS158" s="27"/>
      <c r="AT158" s="305"/>
      <c r="AU158" s="52"/>
      <c r="CA158" s="195" t="str">
        <f t="shared" si="9"/>
        <v/>
      </c>
      <c r="CG158" s="195">
        <f t="shared" si="10"/>
        <v>0</v>
      </c>
    </row>
    <row r="159" spans="1:102" x14ac:dyDescent="0.2">
      <c r="A159" s="158" t="s">
        <v>171</v>
      </c>
      <c r="B159" s="313">
        <f t="shared" si="7"/>
        <v>0</v>
      </c>
      <c r="C159" s="314">
        <f t="shared" si="8"/>
        <v>0</v>
      </c>
      <c r="D159" s="315">
        <f t="shared" si="8"/>
        <v>0</v>
      </c>
      <c r="E159" s="12"/>
      <c r="F159" s="27"/>
      <c r="G159" s="12"/>
      <c r="H159" s="27"/>
      <c r="I159" s="12"/>
      <c r="J159" s="27"/>
      <c r="K159" s="12"/>
      <c r="L159" s="13"/>
      <c r="M159" s="12"/>
      <c r="N159" s="13"/>
      <c r="O159" s="12"/>
      <c r="P159" s="13"/>
      <c r="Q159" s="12"/>
      <c r="R159" s="13"/>
      <c r="S159" s="12"/>
      <c r="T159" s="13"/>
      <c r="U159" s="12"/>
      <c r="V159" s="13"/>
      <c r="W159" s="12"/>
      <c r="X159" s="13"/>
      <c r="Y159" s="12"/>
      <c r="Z159" s="13"/>
      <c r="AA159" s="12"/>
      <c r="AB159" s="27"/>
      <c r="AC159" s="12"/>
      <c r="AD159" s="27"/>
      <c r="AE159" s="12"/>
      <c r="AF159" s="13"/>
      <c r="AG159" s="12"/>
      <c r="AH159" s="13"/>
      <c r="AI159" s="12"/>
      <c r="AJ159" s="13"/>
      <c r="AK159" s="12"/>
      <c r="AL159" s="13"/>
      <c r="AM159" s="12"/>
      <c r="AN159" s="13"/>
      <c r="AO159" s="136"/>
      <c r="AP159" s="341"/>
      <c r="AQ159" s="258"/>
      <c r="AR159" s="22"/>
      <c r="AS159" s="27"/>
      <c r="AT159" s="305"/>
      <c r="AU159" s="52"/>
      <c r="CA159" s="195" t="str">
        <f t="shared" si="9"/>
        <v/>
      </c>
      <c r="CG159" s="195">
        <f t="shared" si="10"/>
        <v>0</v>
      </c>
    </row>
    <row r="160" spans="1:102" x14ac:dyDescent="0.2">
      <c r="A160" s="158" t="s">
        <v>172</v>
      </c>
      <c r="B160" s="313">
        <f t="shared" si="7"/>
        <v>100</v>
      </c>
      <c r="C160" s="314">
        <f t="shared" si="8"/>
        <v>28</v>
      </c>
      <c r="D160" s="315">
        <f t="shared" si="8"/>
        <v>72</v>
      </c>
      <c r="E160" s="12">
        <v>1</v>
      </c>
      <c r="F160" s="27"/>
      <c r="G160" s="12"/>
      <c r="H160" s="27"/>
      <c r="I160" s="12"/>
      <c r="J160" s="27"/>
      <c r="K160" s="12">
        <v>4</v>
      </c>
      <c r="L160" s="13">
        <v>1</v>
      </c>
      <c r="M160" s="12">
        <v>6</v>
      </c>
      <c r="N160" s="13">
        <v>2</v>
      </c>
      <c r="O160" s="12">
        <v>2</v>
      </c>
      <c r="P160" s="13">
        <v>2</v>
      </c>
      <c r="Q160" s="12">
        <v>1</v>
      </c>
      <c r="R160" s="13">
        <v>4</v>
      </c>
      <c r="S160" s="12">
        <v>2</v>
      </c>
      <c r="T160" s="13">
        <v>2</v>
      </c>
      <c r="U160" s="12">
        <v>1</v>
      </c>
      <c r="V160" s="13">
        <v>2</v>
      </c>
      <c r="W160" s="12">
        <v>1</v>
      </c>
      <c r="X160" s="13">
        <v>3</v>
      </c>
      <c r="Y160" s="12">
        <v>2</v>
      </c>
      <c r="Z160" s="13">
        <v>8</v>
      </c>
      <c r="AA160" s="12">
        <v>2</v>
      </c>
      <c r="AB160" s="27">
        <v>7</v>
      </c>
      <c r="AC160" s="12">
        <v>2</v>
      </c>
      <c r="AD160" s="27">
        <v>8</v>
      </c>
      <c r="AE160" s="12">
        <v>1</v>
      </c>
      <c r="AF160" s="13">
        <v>6</v>
      </c>
      <c r="AG160" s="12">
        <v>1</v>
      </c>
      <c r="AH160" s="13">
        <v>6</v>
      </c>
      <c r="AI160" s="12">
        <v>1</v>
      </c>
      <c r="AJ160" s="13">
        <v>7</v>
      </c>
      <c r="AK160" s="12"/>
      <c r="AL160" s="13">
        <v>6</v>
      </c>
      <c r="AM160" s="12">
        <v>1</v>
      </c>
      <c r="AN160" s="13">
        <v>2</v>
      </c>
      <c r="AO160" s="136"/>
      <c r="AP160" s="341">
        <v>6</v>
      </c>
      <c r="AQ160" s="258">
        <v>93</v>
      </c>
      <c r="AR160" s="22"/>
      <c r="AS160" s="27">
        <v>7</v>
      </c>
      <c r="AT160" s="305"/>
      <c r="AU160" s="52"/>
      <c r="CA160" s="195" t="str">
        <f t="shared" si="9"/>
        <v/>
      </c>
      <c r="CG160" s="195">
        <f t="shared" si="10"/>
        <v>0</v>
      </c>
    </row>
    <row r="161" spans="1:85" x14ac:dyDescent="0.2">
      <c r="A161" s="158" t="s">
        <v>173</v>
      </c>
      <c r="B161" s="313">
        <f t="shared" si="7"/>
        <v>2</v>
      </c>
      <c r="C161" s="314">
        <f t="shared" si="8"/>
        <v>0</v>
      </c>
      <c r="D161" s="315">
        <f t="shared" si="8"/>
        <v>2</v>
      </c>
      <c r="E161" s="12"/>
      <c r="F161" s="27"/>
      <c r="G161" s="12"/>
      <c r="H161" s="27"/>
      <c r="I161" s="12"/>
      <c r="J161" s="27"/>
      <c r="K161" s="12"/>
      <c r="L161" s="13"/>
      <c r="M161" s="12"/>
      <c r="N161" s="13"/>
      <c r="O161" s="12"/>
      <c r="P161" s="13"/>
      <c r="Q161" s="12"/>
      <c r="R161" s="13"/>
      <c r="S161" s="12"/>
      <c r="T161" s="13"/>
      <c r="U161" s="12"/>
      <c r="V161" s="13"/>
      <c r="W161" s="12"/>
      <c r="X161" s="13"/>
      <c r="Y161" s="12"/>
      <c r="Z161" s="13"/>
      <c r="AA161" s="12"/>
      <c r="AB161" s="27"/>
      <c r="AC161" s="12"/>
      <c r="AD161" s="27"/>
      <c r="AE161" s="12"/>
      <c r="AF161" s="13"/>
      <c r="AG161" s="12"/>
      <c r="AH161" s="13">
        <v>1</v>
      </c>
      <c r="AI161" s="12"/>
      <c r="AJ161" s="13"/>
      <c r="AK161" s="12"/>
      <c r="AL161" s="13"/>
      <c r="AM161" s="12"/>
      <c r="AN161" s="13">
        <v>1</v>
      </c>
      <c r="AO161" s="136"/>
      <c r="AP161" s="341"/>
      <c r="AQ161" s="258">
        <v>2</v>
      </c>
      <c r="AR161" s="22"/>
      <c r="AS161" s="27"/>
      <c r="AT161" s="305"/>
      <c r="AU161" s="52"/>
      <c r="CA161" s="195" t="str">
        <f t="shared" si="9"/>
        <v/>
      </c>
      <c r="CG161" s="195">
        <f t="shared" si="10"/>
        <v>0</v>
      </c>
    </row>
    <row r="162" spans="1:85" x14ac:dyDescent="0.2">
      <c r="A162" s="158" t="s">
        <v>174</v>
      </c>
      <c r="B162" s="313">
        <f t="shared" si="7"/>
        <v>0</v>
      </c>
      <c r="C162" s="314">
        <f t="shared" si="8"/>
        <v>0</v>
      </c>
      <c r="D162" s="315">
        <f t="shared" si="8"/>
        <v>0</v>
      </c>
      <c r="E162" s="12"/>
      <c r="F162" s="27"/>
      <c r="G162" s="12"/>
      <c r="H162" s="27"/>
      <c r="I162" s="12"/>
      <c r="J162" s="27"/>
      <c r="K162" s="12"/>
      <c r="L162" s="13"/>
      <c r="M162" s="12"/>
      <c r="N162" s="13"/>
      <c r="O162" s="12"/>
      <c r="P162" s="13"/>
      <c r="Q162" s="12"/>
      <c r="R162" s="13"/>
      <c r="S162" s="12"/>
      <c r="T162" s="13"/>
      <c r="U162" s="12"/>
      <c r="V162" s="13"/>
      <c r="W162" s="12"/>
      <c r="X162" s="13"/>
      <c r="Y162" s="12"/>
      <c r="Z162" s="13"/>
      <c r="AA162" s="12"/>
      <c r="AB162" s="27"/>
      <c r="AC162" s="12"/>
      <c r="AD162" s="27"/>
      <c r="AE162" s="12"/>
      <c r="AF162" s="13"/>
      <c r="AG162" s="12"/>
      <c r="AH162" s="13"/>
      <c r="AI162" s="12"/>
      <c r="AJ162" s="13"/>
      <c r="AK162" s="12"/>
      <c r="AL162" s="13"/>
      <c r="AM162" s="12"/>
      <c r="AN162" s="13"/>
      <c r="AO162" s="136"/>
      <c r="AP162" s="341"/>
      <c r="AQ162" s="258"/>
      <c r="AR162" s="22"/>
      <c r="AS162" s="27"/>
      <c r="AT162" s="305"/>
      <c r="AU162" s="52"/>
      <c r="CA162" s="195" t="str">
        <f t="shared" si="9"/>
        <v/>
      </c>
      <c r="CG162" s="195">
        <f t="shared" si="10"/>
        <v>0</v>
      </c>
    </row>
    <row r="163" spans="1:85" x14ac:dyDescent="0.2">
      <c r="A163" s="158" t="s">
        <v>175</v>
      </c>
      <c r="B163" s="313">
        <f t="shared" si="7"/>
        <v>0</v>
      </c>
      <c r="C163" s="314">
        <f t="shared" si="8"/>
        <v>0</v>
      </c>
      <c r="D163" s="315">
        <f t="shared" si="8"/>
        <v>0</v>
      </c>
      <c r="E163" s="12"/>
      <c r="F163" s="27"/>
      <c r="G163" s="12"/>
      <c r="H163" s="27"/>
      <c r="I163" s="12"/>
      <c r="J163" s="27"/>
      <c r="K163" s="12"/>
      <c r="L163" s="13"/>
      <c r="M163" s="12"/>
      <c r="N163" s="13"/>
      <c r="O163" s="12"/>
      <c r="P163" s="13"/>
      <c r="Q163" s="12"/>
      <c r="R163" s="13"/>
      <c r="S163" s="12"/>
      <c r="T163" s="13"/>
      <c r="U163" s="12"/>
      <c r="V163" s="13"/>
      <c r="W163" s="12"/>
      <c r="X163" s="13"/>
      <c r="Y163" s="12"/>
      <c r="Z163" s="13"/>
      <c r="AA163" s="12"/>
      <c r="AB163" s="27"/>
      <c r="AC163" s="12"/>
      <c r="AD163" s="27"/>
      <c r="AE163" s="12"/>
      <c r="AF163" s="13"/>
      <c r="AG163" s="12"/>
      <c r="AH163" s="13"/>
      <c r="AI163" s="12"/>
      <c r="AJ163" s="13"/>
      <c r="AK163" s="12"/>
      <c r="AL163" s="13"/>
      <c r="AM163" s="12"/>
      <c r="AN163" s="13"/>
      <c r="AO163" s="136"/>
      <c r="AP163" s="341"/>
      <c r="AQ163" s="258"/>
      <c r="AR163" s="22"/>
      <c r="AS163" s="27"/>
      <c r="AT163" s="305"/>
      <c r="AU163" s="52"/>
      <c r="CA163" s="195" t="str">
        <f t="shared" si="9"/>
        <v/>
      </c>
      <c r="CG163" s="195">
        <f t="shared" si="10"/>
        <v>0</v>
      </c>
    </row>
    <row r="164" spans="1:85" x14ac:dyDescent="0.2">
      <c r="A164" s="158" t="s">
        <v>176</v>
      </c>
      <c r="B164" s="313">
        <f t="shared" si="7"/>
        <v>71</v>
      </c>
      <c r="C164" s="314">
        <f t="shared" si="8"/>
        <v>33</v>
      </c>
      <c r="D164" s="315">
        <f t="shared" si="8"/>
        <v>38</v>
      </c>
      <c r="E164" s="12"/>
      <c r="F164" s="27"/>
      <c r="G164" s="12">
        <v>1</v>
      </c>
      <c r="H164" s="27"/>
      <c r="I164" s="12">
        <v>2</v>
      </c>
      <c r="J164" s="27">
        <v>2</v>
      </c>
      <c r="K164" s="12"/>
      <c r="L164" s="13">
        <v>1</v>
      </c>
      <c r="M164" s="12">
        <v>1</v>
      </c>
      <c r="N164" s="13"/>
      <c r="O164" s="12"/>
      <c r="P164" s="13"/>
      <c r="Q164" s="12"/>
      <c r="R164" s="13"/>
      <c r="S164" s="12"/>
      <c r="T164" s="13"/>
      <c r="U164" s="12"/>
      <c r="V164" s="13"/>
      <c r="W164" s="12"/>
      <c r="X164" s="13">
        <v>1</v>
      </c>
      <c r="Y164" s="12"/>
      <c r="Z164" s="13"/>
      <c r="AA164" s="12">
        <v>1</v>
      </c>
      <c r="AB164" s="27">
        <v>1</v>
      </c>
      <c r="AC164" s="12">
        <v>1</v>
      </c>
      <c r="AD164" s="27"/>
      <c r="AE164" s="12">
        <v>3</v>
      </c>
      <c r="AF164" s="13">
        <v>3</v>
      </c>
      <c r="AG164" s="12">
        <v>2</v>
      </c>
      <c r="AH164" s="13">
        <v>4</v>
      </c>
      <c r="AI164" s="12">
        <v>3</v>
      </c>
      <c r="AJ164" s="13">
        <v>4</v>
      </c>
      <c r="AK164" s="12">
        <v>4</v>
      </c>
      <c r="AL164" s="13">
        <v>4</v>
      </c>
      <c r="AM164" s="12">
        <v>6</v>
      </c>
      <c r="AN164" s="13">
        <v>7</v>
      </c>
      <c r="AO164" s="136">
        <v>9</v>
      </c>
      <c r="AP164" s="341">
        <v>11</v>
      </c>
      <c r="AQ164" s="258">
        <v>6</v>
      </c>
      <c r="AR164" s="22">
        <v>45</v>
      </c>
      <c r="AS164" s="27">
        <v>20</v>
      </c>
      <c r="AT164" s="305"/>
      <c r="AU164" s="52"/>
      <c r="CA164" s="195" t="str">
        <f t="shared" si="9"/>
        <v/>
      </c>
      <c r="CG164" s="195">
        <f t="shared" si="10"/>
        <v>0</v>
      </c>
    </row>
    <row r="165" spans="1:85" x14ac:dyDescent="0.2">
      <c r="A165" s="158" t="s">
        <v>177</v>
      </c>
      <c r="B165" s="313">
        <f t="shared" si="7"/>
        <v>0</v>
      </c>
      <c r="C165" s="314">
        <f t="shared" si="8"/>
        <v>0</v>
      </c>
      <c r="D165" s="315">
        <f t="shared" si="8"/>
        <v>0</v>
      </c>
      <c r="E165" s="12"/>
      <c r="F165" s="27"/>
      <c r="G165" s="12"/>
      <c r="H165" s="27"/>
      <c r="I165" s="12"/>
      <c r="J165" s="27"/>
      <c r="K165" s="12"/>
      <c r="L165" s="13"/>
      <c r="M165" s="12"/>
      <c r="N165" s="13"/>
      <c r="O165" s="12"/>
      <c r="P165" s="13"/>
      <c r="Q165" s="12"/>
      <c r="R165" s="13"/>
      <c r="S165" s="12"/>
      <c r="T165" s="13"/>
      <c r="U165" s="12"/>
      <c r="V165" s="13"/>
      <c r="W165" s="12"/>
      <c r="X165" s="13"/>
      <c r="Y165" s="12"/>
      <c r="Z165" s="13"/>
      <c r="AA165" s="12"/>
      <c r="AB165" s="27"/>
      <c r="AC165" s="12"/>
      <c r="AD165" s="27"/>
      <c r="AE165" s="12"/>
      <c r="AF165" s="13"/>
      <c r="AG165" s="12"/>
      <c r="AH165" s="13"/>
      <c r="AI165" s="12"/>
      <c r="AJ165" s="13"/>
      <c r="AK165" s="12"/>
      <c r="AL165" s="13"/>
      <c r="AM165" s="12"/>
      <c r="AN165" s="13"/>
      <c r="AO165" s="136"/>
      <c r="AP165" s="341"/>
      <c r="AQ165" s="258"/>
      <c r="AR165" s="22"/>
      <c r="AS165" s="27"/>
      <c r="AT165" s="305"/>
      <c r="AU165" s="52"/>
      <c r="CA165" s="195" t="str">
        <f t="shared" si="9"/>
        <v/>
      </c>
      <c r="CG165" s="195">
        <f t="shared" si="10"/>
        <v>0</v>
      </c>
    </row>
    <row r="166" spans="1:85" x14ac:dyDescent="0.2">
      <c r="A166" s="158" t="s">
        <v>178</v>
      </c>
      <c r="B166" s="313">
        <f t="shared" si="7"/>
        <v>0</v>
      </c>
      <c r="C166" s="314">
        <f t="shared" si="8"/>
        <v>0</v>
      </c>
      <c r="D166" s="315">
        <f t="shared" si="8"/>
        <v>0</v>
      </c>
      <c r="E166" s="12"/>
      <c r="F166" s="27"/>
      <c r="G166" s="12"/>
      <c r="H166" s="27"/>
      <c r="I166" s="12"/>
      <c r="J166" s="27"/>
      <c r="K166" s="12"/>
      <c r="L166" s="13"/>
      <c r="M166" s="12"/>
      <c r="N166" s="13"/>
      <c r="O166" s="12"/>
      <c r="P166" s="13"/>
      <c r="Q166" s="12"/>
      <c r="R166" s="13"/>
      <c r="S166" s="12"/>
      <c r="T166" s="13"/>
      <c r="U166" s="12"/>
      <c r="V166" s="13"/>
      <c r="W166" s="12"/>
      <c r="X166" s="13"/>
      <c r="Y166" s="12"/>
      <c r="Z166" s="13"/>
      <c r="AA166" s="12"/>
      <c r="AB166" s="27"/>
      <c r="AC166" s="12"/>
      <c r="AD166" s="27"/>
      <c r="AE166" s="12"/>
      <c r="AF166" s="13"/>
      <c r="AG166" s="12"/>
      <c r="AH166" s="13"/>
      <c r="AI166" s="12"/>
      <c r="AJ166" s="13"/>
      <c r="AK166" s="12"/>
      <c r="AL166" s="13"/>
      <c r="AM166" s="12"/>
      <c r="AN166" s="13"/>
      <c r="AO166" s="136"/>
      <c r="AP166" s="341"/>
      <c r="AQ166" s="258"/>
      <c r="AR166" s="22"/>
      <c r="AS166" s="27"/>
      <c r="AT166" s="316"/>
      <c r="CA166" s="195" t="str">
        <f t="shared" si="9"/>
        <v/>
      </c>
      <c r="CG166" s="195">
        <f t="shared" si="10"/>
        <v>0</v>
      </c>
    </row>
    <row r="167" spans="1:85" x14ac:dyDescent="0.2">
      <c r="A167" s="158" t="s">
        <v>179</v>
      </c>
      <c r="B167" s="313">
        <f t="shared" si="7"/>
        <v>3</v>
      </c>
      <c r="C167" s="314">
        <f t="shared" si="8"/>
        <v>1</v>
      </c>
      <c r="D167" s="315">
        <f t="shared" si="8"/>
        <v>2</v>
      </c>
      <c r="E167" s="12"/>
      <c r="F167" s="27"/>
      <c r="G167" s="12"/>
      <c r="H167" s="27"/>
      <c r="I167" s="12"/>
      <c r="J167" s="27"/>
      <c r="K167" s="12"/>
      <c r="L167" s="13"/>
      <c r="M167" s="12"/>
      <c r="N167" s="13"/>
      <c r="O167" s="12"/>
      <c r="P167" s="13"/>
      <c r="Q167" s="12"/>
      <c r="R167" s="13"/>
      <c r="S167" s="12"/>
      <c r="T167" s="13"/>
      <c r="U167" s="12"/>
      <c r="V167" s="13"/>
      <c r="W167" s="12"/>
      <c r="X167" s="13"/>
      <c r="Y167" s="12"/>
      <c r="Z167" s="13"/>
      <c r="AA167" s="12"/>
      <c r="AB167" s="27"/>
      <c r="AC167" s="12"/>
      <c r="AD167" s="27"/>
      <c r="AE167" s="12">
        <v>1</v>
      </c>
      <c r="AF167" s="13"/>
      <c r="AG167" s="12"/>
      <c r="AH167" s="13"/>
      <c r="AI167" s="12"/>
      <c r="AJ167" s="13">
        <v>1</v>
      </c>
      <c r="AK167" s="12"/>
      <c r="AL167" s="13">
        <v>1</v>
      </c>
      <c r="AM167" s="12"/>
      <c r="AN167" s="13"/>
      <c r="AO167" s="136"/>
      <c r="AP167" s="341"/>
      <c r="AQ167" s="258">
        <v>3</v>
      </c>
      <c r="AR167" s="22"/>
      <c r="AS167" s="27"/>
      <c r="AT167" s="316"/>
      <c r="CA167" s="195" t="str">
        <f t="shared" si="9"/>
        <v/>
      </c>
      <c r="CG167" s="195">
        <f t="shared" si="10"/>
        <v>0</v>
      </c>
    </row>
    <row r="168" spans="1:85" x14ac:dyDescent="0.2">
      <c r="A168" s="161" t="s">
        <v>13</v>
      </c>
      <c r="B168" s="317">
        <f t="shared" si="7"/>
        <v>60</v>
      </c>
      <c r="C168" s="318">
        <f t="shared" si="8"/>
        <v>34</v>
      </c>
      <c r="D168" s="319">
        <f t="shared" si="8"/>
        <v>26</v>
      </c>
      <c r="E168" s="213">
        <v>1</v>
      </c>
      <c r="F168" s="37"/>
      <c r="G168" s="213"/>
      <c r="H168" s="214"/>
      <c r="I168" s="213">
        <v>1</v>
      </c>
      <c r="J168" s="214"/>
      <c r="K168" s="213"/>
      <c r="L168" s="214"/>
      <c r="M168" s="213">
        <v>1</v>
      </c>
      <c r="N168" s="214"/>
      <c r="O168" s="213"/>
      <c r="P168" s="214">
        <v>1</v>
      </c>
      <c r="Q168" s="213">
        <v>1</v>
      </c>
      <c r="R168" s="214">
        <v>2</v>
      </c>
      <c r="S168" s="213">
        <v>1</v>
      </c>
      <c r="T168" s="214"/>
      <c r="U168" s="213">
        <v>1</v>
      </c>
      <c r="V168" s="214">
        <v>1</v>
      </c>
      <c r="W168" s="213"/>
      <c r="X168" s="214"/>
      <c r="Y168" s="213">
        <v>2</v>
      </c>
      <c r="Z168" s="214">
        <v>3</v>
      </c>
      <c r="AA168" s="213">
        <v>3</v>
      </c>
      <c r="AB168" s="214"/>
      <c r="AC168" s="213">
        <v>1</v>
      </c>
      <c r="AD168" s="214"/>
      <c r="AE168" s="213">
        <v>1</v>
      </c>
      <c r="AF168" s="214">
        <v>1</v>
      </c>
      <c r="AG168" s="213">
        <v>7</v>
      </c>
      <c r="AH168" s="214">
        <v>2</v>
      </c>
      <c r="AI168" s="213">
        <v>3</v>
      </c>
      <c r="AJ168" s="214">
        <v>1</v>
      </c>
      <c r="AK168" s="213">
        <v>2</v>
      </c>
      <c r="AL168" s="214">
        <v>3</v>
      </c>
      <c r="AM168" s="213">
        <v>4</v>
      </c>
      <c r="AN168" s="214">
        <v>4</v>
      </c>
      <c r="AO168" s="143">
        <v>5</v>
      </c>
      <c r="AP168" s="342">
        <v>8</v>
      </c>
      <c r="AQ168" s="320">
        <v>10</v>
      </c>
      <c r="AR168" s="23">
        <v>25</v>
      </c>
      <c r="AS168" s="37">
        <v>25</v>
      </c>
      <c r="AT168" s="316"/>
      <c r="CA168" s="195" t="str">
        <f t="shared" si="9"/>
        <v/>
      </c>
      <c r="CG168" s="195">
        <f t="shared" si="10"/>
        <v>0</v>
      </c>
    </row>
    <row r="169" spans="1:85" x14ac:dyDescent="0.2">
      <c r="A169" s="321" t="s">
        <v>98</v>
      </c>
      <c r="B169" s="262">
        <f t="shared" ref="B169:AS169" si="11">SUM(B170:B174)</f>
        <v>0</v>
      </c>
      <c r="C169" s="263">
        <f t="shared" si="11"/>
        <v>0</v>
      </c>
      <c r="D169" s="303">
        <f t="shared" si="11"/>
        <v>0</v>
      </c>
      <c r="E169" s="343">
        <f t="shared" si="11"/>
        <v>0</v>
      </c>
      <c r="F169" s="322">
        <f t="shared" si="11"/>
        <v>0</v>
      </c>
      <c r="G169" s="322">
        <f t="shared" si="11"/>
        <v>0</v>
      </c>
      <c r="H169" s="228">
        <f t="shared" si="11"/>
        <v>0</v>
      </c>
      <c r="I169" s="226">
        <f t="shared" si="11"/>
        <v>0</v>
      </c>
      <c r="J169" s="228">
        <f t="shared" si="11"/>
        <v>0</v>
      </c>
      <c r="K169" s="226">
        <f t="shared" si="11"/>
        <v>0</v>
      </c>
      <c r="L169" s="228">
        <f t="shared" si="11"/>
        <v>0</v>
      </c>
      <c r="M169" s="226">
        <f t="shared" si="11"/>
        <v>0</v>
      </c>
      <c r="N169" s="228">
        <f t="shared" si="11"/>
        <v>0</v>
      </c>
      <c r="O169" s="226">
        <f t="shared" si="11"/>
        <v>0</v>
      </c>
      <c r="P169" s="228">
        <f t="shared" si="11"/>
        <v>0</v>
      </c>
      <c r="Q169" s="226">
        <f t="shared" si="11"/>
        <v>0</v>
      </c>
      <c r="R169" s="228">
        <f t="shared" si="11"/>
        <v>0</v>
      </c>
      <c r="S169" s="226">
        <f t="shared" si="11"/>
        <v>0</v>
      </c>
      <c r="T169" s="228">
        <f t="shared" si="11"/>
        <v>0</v>
      </c>
      <c r="U169" s="226">
        <f t="shared" si="11"/>
        <v>0</v>
      </c>
      <c r="V169" s="228">
        <f t="shared" si="11"/>
        <v>0</v>
      </c>
      <c r="W169" s="226">
        <f t="shared" si="11"/>
        <v>0</v>
      </c>
      <c r="X169" s="228">
        <f t="shared" si="11"/>
        <v>0</v>
      </c>
      <c r="Y169" s="226">
        <f t="shared" si="11"/>
        <v>0</v>
      </c>
      <c r="Z169" s="228">
        <f t="shared" si="11"/>
        <v>0</v>
      </c>
      <c r="AA169" s="226">
        <f t="shared" si="11"/>
        <v>0</v>
      </c>
      <c r="AB169" s="228">
        <f t="shared" si="11"/>
        <v>0</v>
      </c>
      <c r="AC169" s="226">
        <f t="shared" si="11"/>
        <v>0</v>
      </c>
      <c r="AD169" s="228">
        <f t="shared" si="11"/>
        <v>0</v>
      </c>
      <c r="AE169" s="226">
        <f t="shared" si="11"/>
        <v>0</v>
      </c>
      <c r="AF169" s="228">
        <f t="shared" si="11"/>
        <v>0</v>
      </c>
      <c r="AG169" s="226">
        <f t="shared" si="11"/>
        <v>0</v>
      </c>
      <c r="AH169" s="228">
        <f t="shared" si="11"/>
        <v>0</v>
      </c>
      <c r="AI169" s="226">
        <f t="shared" si="11"/>
        <v>0</v>
      </c>
      <c r="AJ169" s="228">
        <f t="shared" si="11"/>
        <v>0</v>
      </c>
      <c r="AK169" s="226">
        <f t="shared" si="11"/>
        <v>0</v>
      </c>
      <c r="AL169" s="228">
        <f t="shared" si="11"/>
        <v>0</v>
      </c>
      <c r="AM169" s="226">
        <f t="shared" si="11"/>
        <v>0</v>
      </c>
      <c r="AN169" s="228">
        <f t="shared" si="11"/>
        <v>0</v>
      </c>
      <c r="AO169" s="229">
        <f t="shared" si="11"/>
        <v>0</v>
      </c>
      <c r="AP169" s="344">
        <f t="shared" si="11"/>
        <v>0</v>
      </c>
      <c r="AQ169" s="333">
        <f t="shared" si="11"/>
        <v>46</v>
      </c>
      <c r="AR169" s="199">
        <f t="shared" si="11"/>
        <v>50</v>
      </c>
      <c r="AS169" s="227">
        <f t="shared" si="11"/>
        <v>50</v>
      </c>
      <c r="AT169" s="316"/>
    </row>
    <row r="170" spans="1:85" x14ac:dyDescent="0.2">
      <c r="A170" s="54" t="s">
        <v>38</v>
      </c>
      <c r="B170" s="323">
        <f>SUM(C170+D170)</f>
        <v>0</v>
      </c>
      <c r="C170" s="323">
        <f t="shared" ref="C170:D174" si="12">SUM(E170+G170+I170+K170+M170+O170+Q170+S170+U170+W170+Y170+AA170+AC170+AE170+AG170+AI170+AK170+AM170+AO170)</f>
        <v>0</v>
      </c>
      <c r="D170" s="324">
        <f t="shared" si="12"/>
        <v>0</v>
      </c>
      <c r="E170" s="217"/>
      <c r="F170" s="9"/>
      <c r="G170" s="217"/>
      <c r="H170" s="215"/>
      <c r="I170" s="217"/>
      <c r="J170" s="215"/>
      <c r="K170" s="217"/>
      <c r="L170" s="215"/>
      <c r="M170" s="217"/>
      <c r="N170" s="215"/>
      <c r="O170" s="217"/>
      <c r="P170" s="215"/>
      <c r="Q170" s="217"/>
      <c r="R170" s="215"/>
      <c r="S170" s="217"/>
      <c r="T170" s="215"/>
      <c r="U170" s="217"/>
      <c r="V170" s="215"/>
      <c r="W170" s="217"/>
      <c r="X170" s="215"/>
      <c r="Y170" s="217"/>
      <c r="Z170" s="215"/>
      <c r="AA170" s="217"/>
      <c r="AB170" s="215"/>
      <c r="AC170" s="217"/>
      <c r="AD170" s="215"/>
      <c r="AE170" s="217"/>
      <c r="AF170" s="215"/>
      <c r="AG170" s="217"/>
      <c r="AH170" s="215"/>
      <c r="AI170" s="217"/>
      <c r="AJ170" s="215"/>
      <c r="AK170" s="217"/>
      <c r="AL170" s="215"/>
      <c r="AM170" s="217"/>
      <c r="AN170" s="215"/>
      <c r="AO170" s="147"/>
      <c r="AP170" s="345"/>
      <c r="AQ170" s="150">
        <v>46</v>
      </c>
      <c r="AR170" s="215">
        <v>40</v>
      </c>
      <c r="AS170" s="215">
        <v>46</v>
      </c>
      <c r="AT170" s="316"/>
    </row>
    <row r="171" spans="1:85" x14ac:dyDescent="0.2">
      <c r="A171" s="55" t="s">
        <v>39</v>
      </c>
      <c r="B171" s="314">
        <f>SUM(C171+D171)</f>
        <v>0</v>
      </c>
      <c r="C171" s="314">
        <f t="shared" si="12"/>
        <v>0</v>
      </c>
      <c r="D171" s="315">
        <f t="shared" si="12"/>
        <v>0</v>
      </c>
      <c r="E171" s="213"/>
      <c r="F171" s="13"/>
      <c r="G171" s="12"/>
      <c r="H171" s="15"/>
      <c r="I171" s="12"/>
      <c r="J171" s="13"/>
      <c r="K171" s="12"/>
      <c r="L171" s="13"/>
      <c r="M171" s="12"/>
      <c r="N171" s="13"/>
      <c r="O171" s="12"/>
      <c r="P171" s="13"/>
      <c r="Q171" s="12"/>
      <c r="R171" s="13"/>
      <c r="S171" s="12"/>
      <c r="T171" s="13"/>
      <c r="U171" s="12"/>
      <c r="V171" s="13"/>
      <c r="W171" s="12"/>
      <c r="X171" s="13"/>
      <c r="Y171" s="12"/>
      <c r="Z171" s="13"/>
      <c r="AA171" s="12"/>
      <c r="AB171" s="13"/>
      <c r="AC171" s="12"/>
      <c r="AD171" s="13"/>
      <c r="AE171" s="12"/>
      <c r="AF171" s="13"/>
      <c r="AG171" s="12"/>
      <c r="AH171" s="13"/>
      <c r="AI171" s="12"/>
      <c r="AJ171" s="13"/>
      <c r="AK171" s="12"/>
      <c r="AL171" s="13"/>
      <c r="AM171" s="12"/>
      <c r="AN171" s="13"/>
      <c r="AO171" s="136"/>
      <c r="AP171" s="341"/>
      <c r="AQ171" s="27"/>
      <c r="AR171" s="13"/>
      <c r="AS171" s="15"/>
      <c r="AT171" s="325"/>
    </row>
    <row r="172" spans="1:85" x14ac:dyDescent="0.2">
      <c r="A172" s="59" t="s">
        <v>40</v>
      </c>
      <c r="B172" s="314">
        <f>SUM(C172+D172)</f>
        <v>0</v>
      </c>
      <c r="C172" s="314">
        <f t="shared" si="12"/>
        <v>0</v>
      </c>
      <c r="D172" s="315">
        <f t="shared" si="12"/>
        <v>0</v>
      </c>
      <c r="E172" s="12"/>
      <c r="F172" s="214"/>
      <c r="G172" s="213"/>
      <c r="H172" s="214"/>
      <c r="I172" s="217"/>
      <c r="J172" s="215"/>
      <c r="K172" s="217"/>
      <c r="L172" s="215"/>
      <c r="M172" s="217"/>
      <c r="N172" s="215"/>
      <c r="O172" s="217"/>
      <c r="P172" s="215"/>
      <c r="Q172" s="217"/>
      <c r="R172" s="215"/>
      <c r="S172" s="217"/>
      <c r="T172" s="215"/>
      <c r="U172" s="217"/>
      <c r="V172" s="215"/>
      <c r="W172" s="217"/>
      <c r="X172" s="215"/>
      <c r="Y172" s="217"/>
      <c r="Z172" s="215"/>
      <c r="AA172" s="217"/>
      <c r="AB172" s="215"/>
      <c r="AC172" s="217"/>
      <c r="AD172" s="215"/>
      <c r="AE172" s="217"/>
      <c r="AF172" s="215"/>
      <c r="AG172" s="217"/>
      <c r="AH172" s="215"/>
      <c r="AI172" s="217"/>
      <c r="AJ172" s="215"/>
      <c r="AK172" s="217"/>
      <c r="AL172" s="215"/>
      <c r="AM172" s="217"/>
      <c r="AN172" s="215"/>
      <c r="AO172" s="147"/>
      <c r="AP172" s="345"/>
      <c r="AQ172" s="150"/>
      <c r="AR172" s="215">
        <v>10</v>
      </c>
      <c r="AS172" s="215">
        <v>4</v>
      </c>
      <c r="AT172" s="316"/>
    </row>
    <row r="173" spans="1:85" x14ac:dyDescent="0.2">
      <c r="A173" s="326" t="s">
        <v>86</v>
      </c>
      <c r="B173" s="314">
        <f>SUM(C173+D173)</f>
        <v>0</v>
      </c>
      <c r="C173" s="314">
        <f t="shared" si="12"/>
        <v>0</v>
      </c>
      <c r="D173" s="327">
        <f t="shared" si="12"/>
        <v>0</v>
      </c>
      <c r="E173" s="217"/>
      <c r="F173" s="13"/>
      <c r="G173" s="12"/>
      <c r="H173" s="13"/>
      <c r="I173" s="12"/>
      <c r="J173" s="13"/>
      <c r="K173" s="12"/>
      <c r="L173" s="13"/>
      <c r="M173" s="12"/>
      <c r="N173" s="13"/>
      <c r="O173" s="12"/>
      <c r="P173" s="13"/>
      <c r="Q173" s="12"/>
      <c r="R173" s="13"/>
      <c r="S173" s="12"/>
      <c r="T173" s="13"/>
      <c r="U173" s="12"/>
      <c r="V173" s="13"/>
      <c r="W173" s="12"/>
      <c r="X173" s="13"/>
      <c r="Y173" s="12"/>
      <c r="Z173" s="13"/>
      <c r="AA173" s="12"/>
      <c r="AB173" s="13"/>
      <c r="AC173" s="12"/>
      <c r="AD173" s="13"/>
      <c r="AE173" s="12"/>
      <c r="AF173" s="13"/>
      <c r="AG173" s="12"/>
      <c r="AH173" s="13"/>
      <c r="AI173" s="12"/>
      <c r="AJ173" s="13"/>
      <c r="AK173" s="12"/>
      <c r="AL173" s="13"/>
      <c r="AM173" s="12"/>
      <c r="AN173" s="13"/>
      <c r="AO173" s="136"/>
      <c r="AP173" s="341"/>
      <c r="AQ173" s="27"/>
      <c r="AR173" s="13"/>
      <c r="AS173" s="15"/>
      <c r="AT173" s="325"/>
    </row>
    <row r="174" spans="1:85" x14ac:dyDescent="0.2">
      <c r="A174" s="60" t="s">
        <v>13</v>
      </c>
      <c r="B174" s="328">
        <f>SUM(C174+D174)</f>
        <v>0</v>
      </c>
      <c r="C174" s="329">
        <f t="shared" si="12"/>
        <v>0</v>
      </c>
      <c r="D174" s="330">
        <f t="shared" si="12"/>
        <v>0</v>
      </c>
      <c r="E174" s="18"/>
      <c r="F174" s="33"/>
      <c r="G174" s="32"/>
      <c r="H174" s="33"/>
      <c r="I174" s="32"/>
      <c r="J174" s="33"/>
      <c r="K174" s="32"/>
      <c r="L174" s="33"/>
      <c r="M174" s="32"/>
      <c r="N174" s="33"/>
      <c r="O174" s="32"/>
      <c r="P174" s="33"/>
      <c r="Q174" s="32"/>
      <c r="R174" s="33"/>
      <c r="S174" s="32"/>
      <c r="T174" s="33"/>
      <c r="U174" s="32"/>
      <c r="V174" s="33"/>
      <c r="W174" s="32"/>
      <c r="X174" s="33"/>
      <c r="Y174" s="32"/>
      <c r="Z174" s="33"/>
      <c r="AA174" s="32"/>
      <c r="AB174" s="33"/>
      <c r="AC174" s="32"/>
      <c r="AD174" s="33"/>
      <c r="AE174" s="32"/>
      <c r="AF174" s="33"/>
      <c r="AG174" s="32"/>
      <c r="AH174" s="33"/>
      <c r="AI174" s="32"/>
      <c r="AJ174" s="33"/>
      <c r="AK174" s="32"/>
      <c r="AL174" s="33"/>
      <c r="AM174" s="32"/>
      <c r="AN174" s="33"/>
      <c r="AO174" s="225"/>
      <c r="AP174" s="339"/>
      <c r="AQ174" s="236"/>
      <c r="AR174" s="33"/>
      <c r="AS174" s="33"/>
      <c r="AT174" s="316"/>
    </row>
    <row r="175" spans="1:85" x14ac:dyDescent="0.2">
      <c r="A175" s="85" t="s">
        <v>180</v>
      </c>
      <c r="B175" s="85"/>
      <c r="C175" s="85"/>
      <c r="D175" s="85"/>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c r="AB175" s="346"/>
      <c r="AC175" s="346"/>
      <c r="AD175" s="346"/>
      <c r="AE175" s="346"/>
      <c r="AF175" s="346"/>
      <c r="AG175" s="346"/>
      <c r="AH175" s="346"/>
      <c r="AI175" s="346"/>
      <c r="AJ175" s="346"/>
      <c r="AK175" s="346"/>
      <c r="AL175" s="346"/>
      <c r="AM175" s="346"/>
      <c r="AN175" s="346"/>
      <c r="AO175" s="346"/>
      <c r="AP175" s="346"/>
      <c r="AQ175" s="52"/>
      <c r="AR175" s="52"/>
      <c r="AS175" s="52"/>
      <c r="AT175" s="52"/>
      <c r="AU175" s="52"/>
    </row>
    <row r="176" spans="1:85" ht="21" customHeight="1" x14ac:dyDescent="0.2">
      <c r="A176" s="772" t="s">
        <v>49</v>
      </c>
      <c r="B176" s="775" t="s">
        <v>50</v>
      </c>
      <c r="C176" s="776"/>
      <c r="D176" s="777"/>
      <c r="E176" s="780" t="s">
        <v>14</v>
      </c>
      <c r="F176" s="781"/>
      <c r="G176" s="781"/>
      <c r="H176" s="781"/>
      <c r="I176" s="781"/>
      <c r="J176" s="781"/>
      <c r="K176" s="781"/>
      <c r="L176" s="781"/>
      <c r="M176" s="781"/>
      <c r="N176" s="781"/>
      <c r="O176" s="781"/>
      <c r="P176" s="781"/>
      <c r="Q176" s="781"/>
      <c r="R176" s="781"/>
      <c r="S176" s="781"/>
      <c r="T176" s="781"/>
      <c r="U176" s="781"/>
      <c r="V176" s="781"/>
      <c r="W176" s="781"/>
      <c r="X176" s="781"/>
      <c r="Y176" s="781"/>
      <c r="Z176" s="781"/>
      <c r="AA176" s="781"/>
      <c r="AB176" s="781"/>
      <c r="AC176" s="781"/>
      <c r="AD176" s="781"/>
      <c r="AE176" s="781"/>
      <c r="AF176" s="781"/>
      <c r="AG176" s="781"/>
      <c r="AH176" s="781"/>
      <c r="AI176" s="781"/>
      <c r="AJ176" s="781"/>
      <c r="AK176" s="781"/>
      <c r="AL176" s="781"/>
      <c r="AM176" s="781"/>
      <c r="AN176" s="781"/>
      <c r="AO176" s="781"/>
      <c r="AP176" s="782"/>
      <c r="AQ176" s="783" t="s">
        <v>119</v>
      </c>
      <c r="AR176" s="783" t="s">
        <v>87</v>
      </c>
      <c r="AS176" s="52"/>
      <c r="AT176" s="52"/>
      <c r="AU176" s="52"/>
    </row>
    <row r="177" spans="1:86" ht="21.75" customHeight="1" x14ac:dyDescent="0.2">
      <c r="A177" s="773"/>
      <c r="B177" s="778"/>
      <c r="C177" s="779"/>
      <c r="D177" s="779"/>
      <c r="E177" s="786" t="s">
        <v>19</v>
      </c>
      <c r="F177" s="787"/>
      <c r="G177" s="786" t="s">
        <v>20</v>
      </c>
      <c r="H177" s="787"/>
      <c r="I177" s="788" t="s">
        <v>21</v>
      </c>
      <c r="J177" s="789"/>
      <c r="K177" s="788" t="s">
        <v>22</v>
      </c>
      <c r="L177" s="789"/>
      <c r="M177" s="788" t="s">
        <v>23</v>
      </c>
      <c r="N177" s="789"/>
      <c r="O177" s="786" t="s">
        <v>24</v>
      </c>
      <c r="P177" s="787"/>
      <c r="Q177" s="786" t="s">
        <v>25</v>
      </c>
      <c r="R177" s="787"/>
      <c r="S177" s="786" t="s">
        <v>26</v>
      </c>
      <c r="T177" s="787"/>
      <c r="U177" s="786" t="s">
        <v>27</v>
      </c>
      <c r="V177" s="787"/>
      <c r="W177" s="786" t="s">
        <v>2</v>
      </c>
      <c r="X177" s="787"/>
      <c r="Y177" s="786" t="s">
        <v>3</v>
      </c>
      <c r="Z177" s="787"/>
      <c r="AA177" s="786" t="s">
        <v>28</v>
      </c>
      <c r="AB177" s="787"/>
      <c r="AC177" s="786" t="s">
        <v>4</v>
      </c>
      <c r="AD177" s="787"/>
      <c r="AE177" s="786" t="s">
        <v>5</v>
      </c>
      <c r="AF177" s="787"/>
      <c r="AG177" s="786" t="s">
        <v>6</v>
      </c>
      <c r="AH177" s="787"/>
      <c r="AI177" s="786" t="s">
        <v>7</v>
      </c>
      <c r="AJ177" s="787"/>
      <c r="AK177" s="786" t="s">
        <v>8</v>
      </c>
      <c r="AL177" s="787"/>
      <c r="AM177" s="786" t="s">
        <v>9</v>
      </c>
      <c r="AN177" s="787"/>
      <c r="AO177" s="790" t="s">
        <v>10</v>
      </c>
      <c r="AP177" s="791"/>
      <c r="AQ177" s="784"/>
      <c r="AR177" s="784"/>
      <c r="AS177" s="52"/>
      <c r="AT177" s="52"/>
      <c r="AU177" s="52"/>
    </row>
    <row r="178" spans="1:86" ht="13.5" customHeight="1" x14ac:dyDescent="0.2">
      <c r="A178" s="774"/>
      <c r="B178" s="186" t="s">
        <v>94</v>
      </c>
      <c r="C178" s="185" t="s">
        <v>11</v>
      </c>
      <c r="D178" s="185" t="s">
        <v>12</v>
      </c>
      <c r="E178" s="39" t="s">
        <v>11</v>
      </c>
      <c r="F178" s="41" t="s">
        <v>12</v>
      </c>
      <c r="G178" s="39" t="s">
        <v>11</v>
      </c>
      <c r="H178" s="41" t="s">
        <v>12</v>
      </c>
      <c r="I178" s="39" t="s">
        <v>11</v>
      </c>
      <c r="J178" s="41" t="s">
        <v>12</v>
      </c>
      <c r="K178" s="39" t="s">
        <v>11</v>
      </c>
      <c r="L178" s="41" t="s">
        <v>12</v>
      </c>
      <c r="M178" s="39" t="s">
        <v>11</v>
      </c>
      <c r="N178" s="41" t="s">
        <v>12</v>
      </c>
      <c r="O178" s="39" t="s">
        <v>11</v>
      </c>
      <c r="P178" s="41" t="s">
        <v>12</v>
      </c>
      <c r="Q178" s="39" t="s">
        <v>11</v>
      </c>
      <c r="R178" s="41" t="s">
        <v>12</v>
      </c>
      <c r="S178" s="39" t="s">
        <v>11</v>
      </c>
      <c r="T178" s="41" t="s">
        <v>12</v>
      </c>
      <c r="U178" s="39" t="s">
        <v>11</v>
      </c>
      <c r="V178" s="41" t="s">
        <v>12</v>
      </c>
      <c r="W178" s="39" t="s">
        <v>11</v>
      </c>
      <c r="X178" s="41" t="s">
        <v>12</v>
      </c>
      <c r="Y178" s="39" t="s">
        <v>11</v>
      </c>
      <c r="Z178" s="41" t="s">
        <v>12</v>
      </c>
      <c r="AA178" s="39" t="s">
        <v>11</v>
      </c>
      <c r="AB178" s="41" t="s">
        <v>12</v>
      </c>
      <c r="AC178" s="39" t="s">
        <v>11</v>
      </c>
      <c r="AD178" s="41" t="s">
        <v>12</v>
      </c>
      <c r="AE178" s="39" t="s">
        <v>11</v>
      </c>
      <c r="AF178" s="41" t="s">
        <v>12</v>
      </c>
      <c r="AG178" s="39" t="s">
        <v>11</v>
      </c>
      <c r="AH178" s="41" t="s">
        <v>12</v>
      </c>
      <c r="AI178" s="39" t="s">
        <v>11</v>
      </c>
      <c r="AJ178" s="41" t="s">
        <v>12</v>
      </c>
      <c r="AK178" s="39" t="s">
        <v>11</v>
      </c>
      <c r="AL178" s="41" t="s">
        <v>12</v>
      </c>
      <c r="AM178" s="39" t="s">
        <v>11</v>
      </c>
      <c r="AN178" s="41" t="s">
        <v>12</v>
      </c>
      <c r="AO178" s="39" t="s">
        <v>11</v>
      </c>
      <c r="AP178" s="41" t="s">
        <v>12</v>
      </c>
      <c r="AQ178" s="785"/>
      <c r="AR178" s="785"/>
      <c r="AS178" s="331"/>
      <c r="AT178" s="52"/>
    </row>
    <row r="179" spans="1:86" x14ac:dyDescent="0.2">
      <c r="A179" s="87" t="s">
        <v>52</v>
      </c>
      <c r="B179" s="323">
        <f>SUM(C179+D179)</f>
        <v>128</v>
      </c>
      <c r="C179" s="323">
        <f t="shared" ref="C179:D183" si="13">SUM(E179+G179+I179+K179+M179+O179+Q179+S179+U179+W179+Y179+AA179+AC179+AE179+AG179+AI179+AK179+AM179+AO179)</f>
        <v>39</v>
      </c>
      <c r="D179" s="324">
        <f t="shared" si="13"/>
        <v>89</v>
      </c>
      <c r="E179" s="8">
        <v>1</v>
      </c>
      <c r="F179" s="203"/>
      <c r="G179" s="8"/>
      <c r="H179" s="9"/>
      <c r="I179" s="8"/>
      <c r="J179" s="9"/>
      <c r="K179" s="8">
        <v>2</v>
      </c>
      <c r="L179" s="9">
        <v>3</v>
      </c>
      <c r="M179" s="8">
        <v>2</v>
      </c>
      <c r="N179" s="9">
        <v>6</v>
      </c>
      <c r="O179" s="8">
        <v>2</v>
      </c>
      <c r="P179" s="9">
        <v>2</v>
      </c>
      <c r="Q179" s="8">
        <v>1</v>
      </c>
      <c r="R179" s="9">
        <v>3</v>
      </c>
      <c r="S179" s="8">
        <v>1</v>
      </c>
      <c r="T179" s="9">
        <v>3</v>
      </c>
      <c r="U179" s="8">
        <v>2</v>
      </c>
      <c r="V179" s="9">
        <v>2</v>
      </c>
      <c r="W179" s="8"/>
      <c r="X179" s="9">
        <v>4</v>
      </c>
      <c r="Y179" s="204">
        <v>3</v>
      </c>
      <c r="Z179" s="9">
        <v>8</v>
      </c>
      <c r="AA179" s="204">
        <v>4</v>
      </c>
      <c r="AB179" s="9">
        <v>5</v>
      </c>
      <c r="AC179" s="204">
        <v>5</v>
      </c>
      <c r="AD179" s="9">
        <v>5</v>
      </c>
      <c r="AE179" s="204">
        <v>2</v>
      </c>
      <c r="AF179" s="9">
        <v>6</v>
      </c>
      <c r="AG179" s="204">
        <v>4</v>
      </c>
      <c r="AH179" s="9">
        <v>10</v>
      </c>
      <c r="AI179" s="204">
        <v>5</v>
      </c>
      <c r="AJ179" s="9">
        <v>6</v>
      </c>
      <c r="AK179" s="204">
        <v>2</v>
      </c>
      <c r="AL179" s="9">
        <v>7</v>
      </c>
      <c r="AM179" s="204">
        <v>2</v>
      </c>
      <c r="AN179" s="9">
        <v>8</v>
      </c>
      <c r="AO179" s="204">
        <v>1</v>
      </c>
      <c r="AP179" s="9">
        <v>11</v>
      </c>
      <c r="AQ179" s="162">
        <v>128</v>
      </c>
      <c r="AR179" s="163"/>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314">
        <f>SUM(C180+D180)</f>
        <v>0</v>
      </c>
      <c r="C180" s="314">
        <f t="shared" si="13"/>
        <v>0</v>
      </c>
      <c r="D180" s="315">
        <f t="shared" si="13"/>
        <v>0</v>
      </c>
      <c r="E180" s="12"/>
      <c r="F180" s="27"/>
      <c r="G180" s="12"/>
      <c r="H180" s="13"/>
      <c r="I180" s="12"/>
      <c r="J180" s="13"/>
      <c r="K180" s="12"/>
      <c r="L180" s="13"/>
      <c r="M180" s="12"/>
      <c r="N180" s="13"/>
      <c r="O180" s="12"/>
      <c r="P180" s="13"/>
      <c r="Q180" s="12"/>
      <c r="R180" s="13"/>
      <c r="S180" s="12"/>
      <c r="T180" s="13"/>
      <c r="U180" s="12"/>
      <c r="V180" s="13"/>
      <c r="W180" s="12"/>
      <c r="X180" s="13"/>
      <c r="Y180" s="136"/>
      <c r="Z180" s="13"/>
      <c r="AA180" s="136"/>
      <c r="AB180" s="13"/>
      <c r="AC180" s="136"/>
      <c r="AD180" s="13"/>
      <c r="AE180" s="136"/>
      <c r="AF180" s="13"/>
      <c r="AG180" s="136"/>
      <c r="AH180" s="13"/>
      <c r="AI180" s="136"/>
      <c r="AJ180" s="13"/>
      <c r="AK180" s="136"/>
      <c r="AL180" s="13"/>
      <c r="AM180" s="136"/>
      <c r="AN180" s="13"/>
      <c r="AO180" s="136"/>
      <c r="AP180" s="13"/>
      <c r="AQ180" s="162"/>
      <c r="AR180" s="164"/>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314">
        <f>SUM(C181+D181)</f>
        <v>0</v>
      </c>
      <c r="C181" s="314">
        <f t="shared" si="13"/>
        <v>0</v>
      </c>
      <c r="D181" s="315">
        <f t="shared" si="13"/>
        <v>0</v>
      </c>
      <c r="E181" s="12"/>
      <c r="F181" s="27"/>
      <c r="G181" s="12"/>
      <c r="H181" s="13"/>
      <c r="I181" s="12"/>
      <c r="J181" s="13"/>
      <c r="K181" s="12"/>
      <c r="L181" s="13"/>
      <c r="M181" s="12"/>
      <c r="N181" s="13"/>
      <c r="O181" s="12"/>
      <c r="P181" s="13"/>
      <c r="Q181" s="12"/>
      <c r="R181" s="13"/>
      <c r="S181" s="12"/>
      <c r="T181" s="13"/>
      <c r="U181" s="12"/>
      <c r="V181" s="13"/>
      <c r="W181" s="12"/>
      <c r="X181" s="13"/>
      <c r="Y181" s="136"/>
      <c r="Z181" s="13"/>
      <c r="AA181" s="136"/>
      <c r="AB181" s="13"/>
      <c r="AC181" s="136"/>
      <c r="AD181" s="13"/>
      <c r="AE181" s="136"/>
      <c r="AF181" s="13"/>
      <c r="AG181" s="136"/>
      <c r="AH181" s="13"/>
      <c r="AI181" s="136"/>
      <c r="AJ181" s="13"/>
      <c r="AK181" s="136"/>
      <c r="AL181" s="13"/>
      <c r="AM181" s="136"/>
      <c r="AN181" s="13"/>
      <c r="AO181" s="136"/>
      <c r="AP181" s="13"/>
      <c r="AQ181" s="162"/>
      <c r="AR181" s="164"/>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314">
        <f>SUM(C182+D182)</f>
        <v>0</v>
      </c>
      <c r="C182" s="314">
        <f t="shared" si="13"/>
        <v>0</v>
      </c>
      <c r="D182" s="327">
        <f t="shared" si="13"/>
        <v>0</v>
      </c>
      <c r="E182" s="12"/>
      <c r="F182" s="27"/>
      <c r="G182" s="12"/>
      <c r="H182" s="13"/>
      <c r="I182" s="12"/>
      <c r="J182" s="13"/>
      <c r="K182" s="12"/>
      <c r="L182" s="13"/>
      <c r="M182" s="12"/>
      <c r="N182" s="13"/>
      <c r="O182" s="12"/>
      <c r="P182" s="13"/>
      <c r="Q182" s="12"/>
      <c r="R182" s="13"/>
      <c r="S182" s="12"/>
      <c r="T182" s="13"/>
      <c r="U182" s="12"/>
      <c r="V182" s="13"/>
      <c r="W182" s="12"/>
      <c r="X182" s="13"/>
      <c r="Y182" s="136"/>
      <c r="Z182" s="13"/>
      <c r="AA182" s="136"/>
      <c r="AB182" s="13"/>
      <c r="AC182" s="136"/>
      <c r="AD182" s="13"/>
      <c r="AE182" s="136"/>
      <c r="AF182" s="13"/>
      <c r="AG182" s="136"/>
      <c r="AH182" s="13"/>
      <c r="AI182" s="136"/>
      <c r="AJ182" s="13"/>
      <c r="AK182" s="136"/>
      <c r="AL182" s="13"/>
      <c r="AM182" s="136"/>
      <c r="AN182" s="13"/>
      <c r="AO182" s="136"/>
      <c r="AP182" s="13"/>
      <c r="AQ182" s="162"/>
      <c r="AR182" s="164"/>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328">
        <f>SUM(C183+D183)</f>
        <v>0</v>
      </c>
      <c r="C183" s="329">
        <f t="shared" si="13"/>
        <v>0</v>
      </c>
      <c r="D183" s="330">
        <f t="shared" si="13"/>
        <v>0</v>
      </c>
      <c r="E183" s="18"/>
      <c r="F183" s="28"/>
      <c r="G183" s="18"/>
      <c r="H183" s="19"/>
      <c r="I183" s="18"/>
      <c r="J183" s="19"/>
      <c r="K183" s="18"/>
      <c r="L183" s="19"/>
      <c r="M183" s="18"/>
      <c r="N183" s="19"/>
      <c r="O183" s="18"/>
      <c r="P183" s="19"/>
      <c r="Q183" s="18"/>
      <c r="R183" s="19"/>
      <c r="S183" s="18"/>
      <c r="T183" s="19"/>
      <c r="U183" s="18"/>
      <c r="V183" s="19"/>
      <c r="W183" s="18"/>
      <c r="X183" s="19"/>
      <c r="Y183" s="139"/>
      <c r="Z183" s="19"/>
      <c r="AA183" s="139"/>
      <c r="AB183" s="19"/>
      <c r="AC183" s="139"/>
      <c r="AD183" s="19"/>
      <c r="AE183" s="139"/>
      <c r="AF183" s="19"/>
      <c r="AG183" s="139"/>
      <c r="AH183" s="19"/>
      <c r="AI183" s="139"/>
      <c r="AJ183" s="19"/>
      <c r="AK183" s="139"/>
      <c r="AL183" s="19"/>
      <c r="AM183" s="139"/>
      <c r="AN183" s="19"/>
      <c r="AO183" s="139"/>
      <c r="AP183" s="19"/>
      <c r="AQ183" s="167"/>
      <c r="AR183" s="168"/>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226">
        <f t="shared" ref="B184:AR184" si="14">SUM(B179:B183)</f>
        <v>128</v>
      </c>
      <c r="C184" s="226">
        <f t="shared" si="14"/>
        <v>39</v>
      </c>
      <c r="D184" s="226">
        <f t="shared" si="14"/>
        <v>89</v>
      </c>
      <c r="E184" s="226">
        <f t="shared" si="14"/>
        <v>1</v>
      </c>
      <c r="F184" s="227">
        <f t="shared" si="14"/>
        <v>0</v>
      </c>
      <c r="G184" s="226">
        <f t="shared" si="14"/>
        <v>0</v>
      </c>
      <c r="H184" s="228">
        <f t="shared" si="14"/>
        <v>0</v>
      </c>
      <c r="I184" s="226">
        <f t="shared" si="14"/>
        <v>0</v>
      </c>
      <c r="J184" s="228">
        <f t="shared" si="14"/>
        <v>0</v>
      </c>
      <c r="K184" s="226">
        <f t="shared" si="14"/>
        <v>2</v>
      </c>
      <c r="L184" s="228">
        <f t="shared" si="14"/>
        <v>3</v>
      </c>
      <c r="M184" s="226">
        <f t="shared" si="14"/>
        <v>2</v>
      </c>
      <c r="N184" s="228">
        <f t="shared" si="14"/>
        <v>6</v>
      </c>
      <c r="O184" s="226">
        <f t="shared" si="14"/>
        <v>2</v>
      </c>
      <c r="P184" s="228">
        <f t="shared" si="14"/>
        <v>2</v>
      </c>
      <c r="Q184" s="226">
        <f t="shared" si="14"/>
        <v>1</v>
      </c>
      <c r="R184" s="228">
        <f t="shared" si="14"/>
        <v>3</v>
      </c>
      <c r="S184" s="226">
        <f t="shared" si="14"/>
        <v>1</v>
      </c>
      <c r="T184" s="228">
        <f t="shared" si="14"/>
        <v>3</v>
      </c>
      <c r="U184" s="226">
        <f t="shared" si="14"/>
        <v>2</v>
      </c>
      <c r="V184" s="228">
        <f t="shared" si="14"/>
        <v>2</v>
      </c>
      <c r="W184" s="226">
        <f t="shared" si="14"/>
        <v>0</v>
      </c>
      <c r="X184" s="228">
        <f t="shared" si="14"/>
        <v>4</v>
      </c>
      <c r="Y184" s="226">
        <f t="shared" si="14"/>
        <v>3</v>
      </c>
      <c r="Z184" s="228">
        <f t="shared" si="14"/>
        <v>8</v>
      </c>
      <c r="AA184" s="226">
        <f t="shared" si="14"/>
        <v>4</v>
      </c>
      <c r="AB184" s="228">
        <f t="shared" si="14"/>
        <v>5</v>
      </c>
      <c r="AC184" s="226">
        <f t="shared" si="14"/>
        <v>5</v>
      </c>
      <c r="AD184" s="228">
        <f t="shared" si="14"/>
        <v>5</v>
      </c>
      <c r="AE184" s="226">
        <f t="shared" si="14"/>
        <v>2</v>
      </c>
      <c r="AF184" s="228">
        <f t="shared" si="14"/>
        <v>6</v>
      </c>
      <c r="AG184" s="226">
        <f t="shared" si="14"/>
        <v>4</v>
      </c>
      <c r="AH184" s="228">
        <f t="shared" si="14"/>
        <v>10</v>
      </c>
      <c r="AI184" s="226">
        <f t="shared" si="14"/>
        <v>5</v>
      </c>
      <c r="AJ184" s="228">
        <f t="shared" si="14"/>
        <v>6</v>
      </c>
      <c r="AK184" s="226">
        <f t="shared" si="14"/>
        <v>2</v>
      </c>
      <c r="AL184" s="228">
        <f t="shared" si="14"/>
        <v>7</v>
      </c>
      <c r="AM184" s="226">
        <f t="shared" si="14"/>
        <v>2</v>
      </c>
      <c r="AN184" s="228">
        <f t="shared" si="14"/>
        <v>8</v>
      </c>
      <c r="AO184" s="229">
        <f t="shared" si="14"/>
        <v>1</v>
      </c>
      <c r="AP184" s="228">
        <f t="shared" si="14"/>
        <v>11</v>
      </c>
      <c r="AQ184" s="333">
        <f t="shared" si="14"/>
        <v>128</v>
      </c>
      <c r="AR184" s="334">
        <f t="shared" si="14"/>
        <v>0</v>
      </c>
      <c r="AS184" s="332"/>
      <c r="AT184" s="52"/>
    </row>
    <row r="185" spans="1:86" x14ac:dyDescent="0.2">
      <c r="A185" s="335" t="s">
        <v>181</v>
      </c>
      <c r="B185" s="1"/>
    </row>
    <row r="186" spans="1:86" x14ac:dyDescent="0.2">
      <c r="A186" s="186" t="s">
        <v>49</v>
      </c>
      <c r="B186" s="183" t="s">
        <v>50</v>
      </c>
      <c r="C186" s="195"/>
    </row>
    <row r="187" spans="1:86" x14ac:dyDescent="0.2">
      <c r="A187" s="98" t="s">
        <v>52</v>
      </c>
      <c r="B187" s="21">
        <v>444</v>
      </c>
      <c r="C187" s="195"/>
    </row>
    <row r="188" spans="1:86" x14ac:dyDescent="0.2">
      <c r="A188" s="87" t="s">
        <v>53</v>
      </c>
      <c r="B188" s="22"/>
      <c r="C188" s="195"/>
    </row>
    <row r="189" spans="1:86" x14ac:dyDescent="0.2">
      <c r="A189" s="87" t="s">
        <v>54</v>
      </c>
      <c r="B189" s="22"/>
      <c r="C189" s="195"/>
    </row>
    <row r="190" spans="1:86" x14ac:dyDescent="0.2">
      <c r="A190" s="89" t="s">
        <v>55</v>
      </c>
      <c r="B190" s="26"/>
      <c r="C190" s="195"/>
    </row>
    <row r="191" spans="1:86" x14ac:dyDescent="0.2">
      <c r="A191" s="155" t="s">
        <v>1</v>
      </c>
      <c r="B191" s="220">
        <f>SUM(B187:B190)</f>
        <v>444</v>
      </c>
      <c r="C191" s="195"/>
    </row>
    <row r="192" spans="1:86" x14ac:dyDescent="0.2">
      <c r="A192" s="97" t="s">
        <v>182</v>
      </c>
      <c r="B192" s="97"/>
      <c r="C192" s="195"/>
    </row>
    <row r="193" spans="1:3" x14ac:dyDescent="0.2">
      <c r="A193" s="186" t="s">
        <v>49</v>
      </c>
      <c r="B193" s="63" t="s">
        <v>50</v>
      </c>
      <c r="C193" s="195"/>
    </row>
    <row r="194" spans="1:3" x14ac:dyDescent="0.2">
      <c r="A194" s="98" t="s">
        <v>52</v>
      </c>
      <c r="B194" s="25">
        <v>1209</v>
      </c>
      <c r="C194" s="195"/>
    </row>
    <row r="195" spans="1:3" x14ac:dyDescent="0.2">
      <c r="A195" s="87" t="s">
        <v>53</v>
      </c>
      <c r="B195" s="22"/>
      <c r="C195" s="195"/>
    </row>
    <row r="196" spans="1:3" x14ac:dyDescent="0.2">
      <c r="A196" s="87" t="s">
        <v>54</v>
      </c>
      <c r="B196" s="22"/>
      <c r="C196" s="195"/>
    </row>
    <row r="197" spans="1:3" x14ac:dyDescent="0.2">
      <c r="A197" s="89" t="s">
        <v>55</v>
      </c>
      <c r="B197" s="26"/>
      <c r="C197" s="195"/>
    </row>
    <row r="198" spans="1:3" x14ac:dyDescent="0.2">
      <c r="A198" s="155" t="s">
        <v>1</v>
      </c>
      <c r="B198" s="220">
        <f>SUM(B194:B197)</f>
        <v>1209</v>
      </c>
      <c r="C198" s="195"/>
    </row>
    <row r="199" spans="1:3" x14ac:dyDescent="0.2">
      <c r="A199" s="48" t="s">
        <v>183</v>
      </c>
      <c r="B199" s="51"/>
      <c r="C199" s="195"/>
    </row>
    <row r="200" spans="1:3" x14ac:dyDescent="0.2">
      <c r="A200" s="38" t="s">
        <v>88</v>
      </c>
      <c r="B200" s="63" t="s">
        <v>50</v>
      </c>
      <c r="C200" s="195"/>
    </row>
    <row r="201" spans="1:3" x14ac:dyDescent="0.2">
      <c r="A201" s="172" t="s">
        <v>89</v>
      </c>
      <c r="B201" s="25"/>
      <c r="C201" s="195"/>
    </row>
    <row r="202" spans="1:3" x14ac:dyDescent="0.2">
      <c r="A202" s="173" t="s">
        <v>90</v>
      </c>
      <c r="B202" s="22"/>
      <c r="C202" s="195"/>
    </row>
    <row r="203" spans="1:3" x14ac:dyDescent="0.2">
      <c r="A203" s="174" t="s">
        <v>91</v>
      </c>
      <c r="B203" s="26"/>
      <c r="C203" s="195"/>
    </row>
    <row r="204" spans="1:3" x14ac:dyDescent="0.2">
      <c r="A204" s="175" t="s">
        <v>184</v>
      </c>
      <c r="B204" s="61"/>
      <c r="C204" s="195"/>
    </row>
    <row r="205" spans="1:3" x14ac:dyDescent="0.2">
      <c r="A205" s="40" t="s">
        <v>56</v>
      </c>
      <c r="B205" s="63" t="s">
        <v>1</v>
      </c>
      <c r="C205" s="195"/>
    </row>
    <row r="206" spans="1:3" x14ac:dyDescent="0.2">
      <c r="A206" s="176" t="s">
        <v>124</v>
      </c>
      <c r="B206" s="21">
        <v>444</v>
      </c>
      <c r="C206" s="195"/>
    </row>
    <row r="207" spans="1:3" x14ac:dyDescent="0.2">
      <c r="A207" s="336" t="s">
        <v>135</v>
      </c>
      <c r="B207" s="25"/>
      <c r="C207" s="195"/>
    </row>
    <row r="208" spans="1:3" x14ac:dyDescent="0.2">
      <c r="A208" s="106" t="s">
        <v>125</v>
      </c>
      <c r="B208" s="22">
        <v>1025</v>
      </c>
      <c r="C208" s="195"/>
    </row>
    <row r="209" spans="1:3" x14ac:dyDescent="0.2">
      <c r="A209" s="106" t="s">
        <v>185</v>
      </c>
      <c r="B209" s="22">
        <v>142</v>
      </c>
      <c r="C209" s="195"/>
    </row>
    <row r="210" spans="1:3" x14ac:dyDescent="0.2">
      <c r="A210" s="177" t="s">
        <v>186</v>
      </c>
      <c r="B210" s="22">
        <v>15</v>
      </c>
      <c r="C210" s="195"/>
    </row>
    <row r="211" spans="1:3" x14ac:dyDescent="0.2">
      <c r="A211" s="106" t="s">
        <v>187</v>
      </c>
      <c r="B211" s="22"/>
      <c r="C211" s="195"/>
    </row>
    <row r="212" spans="1:3" x14ac:dyDescent="0.2">
      <c r="A212" s="106" t="s">
        <v>188</v>
      </c>
      <c r="B212" s="22"/>
      <c r="C212" s="195"/>
    </row>
    <row r="213" spans="1:3" x14ac:dyDescent="0.2">
      <c r="A213" s="106" t="s">
        <v>189</v>
      </c>
      <c r="B213" s="22"/>
      <c r="C213" s="195"/>
    </row>
    <row r="214" spans="1:3" x14ac:dyDescent="0.2">
      <c r="A214" s="106" t="s">
        <v>190</v>
      </c>
      <c r="B214" s="22"/>
      <c r="C214" s="195"/>
    </row>
    <row r="215" spans="1:3" x14ac:dyDescent="0.2">
      <c r="A215" s="178" t="s">
        <v>127</v>
      </c>
      <c r="B215" s="22">
        <v>1282</v>
      </c>
      <c r="C215" s="195"/>
    </row>
    <row r="216" spans="1:3" x14ac:dyDescent="0.2">
      <c r="A216" s="177" t="s">
        <v>191</v>
      </c>
      <c r="B216" s="22"/>
      <c r="C216" s="195"/>
    </row>
    <row r="217" spans="1:3" x14ac:dyDescent="0.2">
      <c r="A217" s="177" t="s">
        <v>192</v>
      </c>
      <c r="B217" s="22"/>
      <c r="C217" s="195"/>
    </row>
    <row r="218" spans="1:3" x14ac:dyDescent="0.2">
      <c r="A218" s="106" t="s">
        <v>193</v>
      </c>
      <c r="B218" s="22"/>
      <c r="C218" s="195"/>
    </row>
    <row r="219" spans="1:3" x14ac:dyDescent="0.2">
      <c r="A219" s="178" t="s">
        <v>194</v>
      </c>
      <c r="B219" s="22"/>
      <c r="C219" s="195"/>
    </row>
    <row r="220" spans="1:3" ht="21.75" x14ac:dyDescent="0.2">
      <c r="A220" s="177" t="s">
        <v>195</v>
      </c>
      <c r="B220" s="22"/>
      <c r="C220" s="195"/>
    </row>
    <row r="221" spans="1:3" x14ac:dyDescent="0.2">
      <c r="A221" s="178" t="s">
        <v>196</v>
      </c>
      <c r="B221" s="22"/>
      <c r="C221" s="195"/>
    </row>
    <row r="222" spans="1:3" x14ac:dyDescent="0.2">
      <c r="A222" s="179" t="s">
        <v>197</v>
      </c>
      <c r="B222" s="22"/>
      <c r="C222" s="195"/>
    </row>
    <row r="223" spans="1:3" x14ac:dyDescent="0.2">
      <c r="A223" s="106" t="s">
        <v>129</v>
      </c>
      <c r="B223" s="22"/>
      <c r="C223" s="195"/>
    </row>
    <row r="224" spans="1:3" ht="21.75" x14ac:dyDescent="0.2">
      <c r="A224" s="177" t="s">
        <v>198</v>
      </c>
      <c r="B224" s="22"/>
      <c r="C224" s="195"/>
    </row>
    <row r="225" spans="1:3" x14ac:dyDescent="0.2">
      <c r="A225" s="106" t="s">
        <v>199</v>
      </c>
      <c r="B225" s="22"/>
      <c r="C225" s="195"/>
    </row>
    <row r="226" spans="1:3" x14ac:dyDescent="0.2">
      <c r="A226" s="177" t="s">
        <v>200</v>
      </c>
      <c r="B226" s="22"/>
      <c r="C226" s="195"/>
    </row>
    <row r="227" spans="1:3" x14ac:dyDescent="0.2">
      <c r="A227" s="106" t="s">
        <v>132</v>
      </c>
      <c r="B227" s="22"/>
      <c r="C227" s="195"/>
    </row>
    <row r="228" spans="1:3" x14ac:dyDescent="0.2">
      <c r="A228" s="106" t="s">
        <v>133</v>
      </c>
      <c r="B228" s="22"/>
      <c r="C228" s="195"/>
    </row>
    <row r="229" spans="1:3" x14ac:dyDescent="0.2">
      <c r="A229" s="178" t="s">
        <v>201</v>
      </c>
      <c r="B229" s="22"/>
      <c r="C229" s="195"/>
    </row>
    <row r="230" spans="1:3" x14ac:dyDescent="0.2">
      <c r="A230" s="180" t="s">
        <v>202</v>
      </c>
      <c r="B230" s="26"/>
      <c r="C230" s="195"/>
    </row>
    <row r="231" spans="1:3" x14ac:dyDescent="0.2">
      <c r="A231" s="155" t="s">
        <v>1</v>
      </c>
      <c r="B231" s="220">
        <f>SUM(B206:B230)</f>
        <v>2908</v>
      </c>
      <c r="C231" s="195"/>
    </row>
    <row r="295" spans="1:2" x14ac:dyDescent="0.2">
      <c r="A295" s="347">
        <f>SUM(B13:B27,D30,B60,B67,B74,B92:E92,B100:E100,B108:E108,C112:C113,D117:D118,B122:B124,B150,B170:B174,B184,B191,B198,B231,C128:J144,B169:AS169,D31:D50,B201:B203,B151,B152:B168)</f>
        <v>5666</v>
      </c>
      <c r="B295" s="348">
        <f>SUM(CG6:CT241)</f>
        <v>0</v>
      </c>
    </row>
  </sheetData>
  <mergeCells count="158">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 ref="B42:C42"/>
    <mergeCell ref="B43:C43"/>
    <mergeCell ref="B44:C44"/>
    <mergeCell ref="B45:C45"/>
    <mergeCell ref="A44:A46"/>
    <mergeCell ref="B46:C46"/>
    <mergeCell ref="A47:A49"/>
    <mergeCell ref="B47:C47"/>
    <mergeCell ref="B48:C48"/>
    <mergeCell ref="B49:C49"/>
    <mergeCell ref="B33:C33"/>
    <mergeCell ref="B34:C34"/>
    <mergeCell ref="B35:C35"/>
    <mergeCell ref="B36:C36"/>
    <mergeCell ref="B37:C37"/>
    <mergeCell ref="B38:C38"/>
    <mergeCell ref="B39:C39"/>
    <mergeCell ref="B40:C40"/>
    <mergeCell ref="B41:C41"/>
    <mergeCell ref="A6:N6"/>
    <mergeCell ref="A10:A12"/>
    <mergeCell ref="B10:D11"/>
    <mergeCell ref="E10:AP10"/>
    <mergeCell ref="AG11:AH11"/>
    <mergeCell ref="AI11:AJ11"/>
    <mergeCell ref="AK11:AL11"/>
    <mergeCell ref="AM11:AN11"/>
    <mergeCell ref="AO11:AP11"/>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126:A127"/>
    <mergeCell ref="B126:B127"/>
    <mergeCell ref="C126:D126"/>
    <mergeCell ref="E126:F126"/>
    <mergeCell ref="G126:H126"/>
    <mergeCell ref="I126:J126"/>
    <mergeCell ref="K120:K121"/>
    <mergeCell ref="A128:A131"/>
    <mergeCell ref="A132:A136"/>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I148:AJ148"/>
  </mergeCells>
  <dataValidations count="2">
    <dataValidation type="whole" allowBlank="1" showInputMessage="1" showErrorMessage="1" errorTitle="ERROR" error="Por favor ingrese solo Números." sqref="A27:A1048576 A1:A24 AV151:AV1048576 AT152:AT1048576 AV1:AV149 B1:D1048576 E176:AP1048576 E1:AP174 AQ1:AS1048576 AU1:AU1048576 AT1:AT150 AW1:CA1048576 CC1:XFD1048576 CB1:CB149 CB151:CB1048576">
      <formula1>0</formula1>
      <formula2>1000000000</formula2>
    </dataValidation>
    <dataValidation allowBlank="1" showInputMessage="1" showErrorMessage="1" errorTitle="ERROR" error="Por favor ingrese solo Números." sqref="A25:A26 AV150 E175:AP175 AT151 CB150"/>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topLeftCell="A188" workbookViewId="0">
      <selection activeCell="E21" sqref="E21"/>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45" width="11.42578125" style="194"/>
    <col min="46" max="46" width="32.140625" style="194" customWidth="1"/>
    <col min="47" max="47" width="11.42578125" style="194"/>
    <col min="48" max="48" width="14.5703125" style="194" customWidth="1"/>
    <col min="49" max="74" width="11.42578125" style="194" customWidth="1"/>
    <col min="75" max="76" width="49.140625" style="194" customWidth="1"/>
    <col min="77" max="94" width="49.140625" style="195" customWidth="1"/>
    <col min="95" max="96" width="11.42578125" style="195" customWidth="1"/>
    <col min="97" max="102" width="11.42578125" style="195"/>
    <col min="103" max="16384" width="11.42578125" style="194"/>
  </cols>
  <sheetData>
    <row r="1" spans="1:47" x14ac:dyDescent="0.2">
      <c r="A1" s="193" t="s">
        <v>0</v>
      </c>
    </row>
    <row r="2" spans="1:47" x14ac:dyDescent="0.2">
      <c r="A2" s="193" t="str">
        <f>CONCATENATE("COMUNA: ",[4]NOMBRE!B2," - ","( ",[4]NOMBRE!C2,[4]NOMBRE!D2,[4]NOMBRE!E2,[4]NOMBRE!F2,[4]NOMBRE!G2," )")</f>
        <v>COMUNA: Linares - ( 07401 )</v>
      </c>
    </row>
    <row r="3" spans="1:47" x14ac:dyDescent="0.2">
      <c r="A3" s="193" t="str">
        <f>CONCATENATE("ESTABLECIMIENTO/ESTRATEGIA: ",[4]NOMBRE!B3," - ","( ",[4]NOMBRE!C3,[4]NOMBRE!D3,[4]NOMBRE!E3,[4]NOMBRE!F3,[4]NOMBRE!G3,[4]NOMBRE!H3," )")</f>
        <v>ESTABLECIMIENTO/ESTRATEGIA: Hospital Presidente Carlos Ibáñez del Campo - ( 116108 )</v>
      </c>
    </row>
    <row r="4" spans="1:47" x14ac:dyDescent="0.2">
      <c r="A4" s="193" t="str">
        <f>CONCATENATE("MES: ",[4]NOMBRE!B6," - ","( ",[4]NOMBRE!C6,[4]NOMBRE!D6," )")</f>
        <v>MES: ABRIL - ( 04 )</v>
      </c>
    </row>
    <row r="5" spans="1:47" x14ac:dyDescent="0.2">
      <c r="A5" s="193" t="str">
        <f>CONCATENATE("AÑO: ",[4]NOMBRE!B7)</f>
        <v>AÑO: 2017</v>
      </c>
    </row>
    <row r="6" spans="1:47" ht="15" x14ac:dyDescent="0.2">
      <c r="A6" s="859" t="s">
        <v>92</v>
      </c>
      <c r="B6" s="859"/>
      <c r="C6" s="859"/>
      <c r="D6" s="859"/>
      <c r="E6" s="859"/>
      <c r="F6" s="859"/>
      <c r="G6" s="859"/>
      <c r="H6" s="859"/>
      <c r="I6" s="859"/>
      <c r="J6" s="859"/>
      <c r="K6" s="859"/>
      <c r="L6" s="859"/>
      <c r="M6" s="859"/>
      <c r="N6" s="859"/>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821" t="s">
        <v>16</v>
      </c>
      <c r="B10" s="813" t="s">
        <v>1</v>
      </c>
      <c r="C10" s="814"/>
      <c r="D10" s="783"/>
      <c r="E10" s="790" t="s">
        <v>17</v>
      </c>
      <c r="F10" s="796"/>
      <c r="G10" s="796"/>
      <c r="H10" s="796"/>
      <c r="I10" s="796"/>
      <c r="J10" s="796"/>
      <c r="K10" s="796"/>
      <c r="L10" s="796"/>
      <c r="M10" s="796"/>
      <c r="N10" s="796"/>
      <c r="O10" s="796"/>
      <c r="P10" s="796"/>
      <c r="Q10" s="796"/>
      <c r="R10" s="796"/>
      <c r="S10" s="796"/>
      <c r="T10" s="79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1"/>
      <c r="AQ10" s="830" t="s">
        <v>33</v>
      </c>
      <c r="AR10" s="831"/>
      <c r="AS10" s="831"/>
      <c r="AT10" s="821" t="s">
        <v>13</v>
      </c>
      <c r="AU10" s="198"/>
    </row>
    <row r="11" spans="1:47" x14ac:dyDescent="0.2">
      <c r="A11" s="822"/>
      <c r="B11" s="867"/>
      <c r="C11" s="868"/>
      <c r="D11" s="784"/>
      <c r="E11" s="786" t="s">
        <v>19</v>
      </c>
      <c r="F11" s="787"/>
      <c r="G11" s="786" t="s">
        <v>20</v>
      </c>
      <c r="H11" s="787"/>
      <c r="I11" s="788" t="s">
        <v>21</v>
      </c>
      <c r="J11" s="789"/>
      <c r="K11" s="788" t="s">
        <v>22</v>
      </c>
      <c r="L11" s="789"/>
      <c r="M11" s="788" t="s">
        <v>23</v>
      </c>
      <c r="N11" s="789"/>
      <c r="O11" s="786" t="s">
        <v>24</v>
      </c>
      <c r="P11" s="787"/>
      <c r="Q11" s="786" t="s">
        <v>25</v>
      </c>
      <c r="R11" s="787"/>
      <c r="S11" s="786" t="s">
        <v>26</v>
      </c>
      <c r="T11" s="787"/>
      <c r="U11" s="786" t="s">
        <v>27</v>
      </c>
      <c r="V11" s="787"/>
      <c r="W11" s="786" t="s">
        <v>2</v>
      </c>
      <c r="X11" s="787"/>
      <c r="Y11" s="786" t="s">
        <v>3</v>
      </c>
      <c r="Z11" s="787"/>
      <c r="AA11" s="786" t="s">
        <v>28</v>
      </c>
      <c r="AB11" s="787"/>
      <c r="AC11" s="786" t="s">
        <v>4</v>
      </c>
      <c r="AD11" s="787"/>
      <c r="AE11" s="786" t="s">
        <v>5</v>
      </c>
      <c r="AF11" s="787"/>
      <c r="AG11" s="786" t="s">
        <v>6</v>
      </c>
      <c r="AH11" s="787"/>
      <c r="AI11" s="786" t="s">
        <v>7</v>
      </c>
      <c r="AJ11" s="787"/>
      <c r="AK11" s="786" t="s">
        <v>8</v>
      </c>
      <c r="AL11" s="787"/>
      <c r="AM11" s="786" t="s">
        <v>9</v>
      </c>
      <c r="AN11" s="787"/>
      <c r="AO11" s="790" t="s">
        <v>10</v>
      </c>
      <c r="AP11" s="791"/>
      <c r="AQ11" s="826" t="s">
        <v>35</v>
      </c>
      <c r="AR11" s="828" t="s">
        <v>36</v>
      </c>
      <c r="AS11" s="832" t="s">
        <v>37</v>
      </c>
      <c r="AT11" s="822"/>
    </row>
    <row r="12" spans="1:47" ht="21" customHeight="1" x14ac:dyDescent="0.2">
      <c r="A12" s="823"/>
      <c r="B12" s="356" t="s">
        <v>94</v>
      </c>
      <c r="C12" s="356" t="s">
        <v>11</v>
      </c>
      <c r="D12" s="356" t="s">
        <v>12</v>
      </c>
      <c r="E12" s="39" t="s">
        <v>11</v>
      </c>
      <c r="F12" s="350" t="s">
        <v>12</v>
      </c>
      <c r="G12" s="39" t="s">
        <v>11</v>
      </c>
      <c r="H12" s="350" t="s">
        <v>12</v>
      </c>
      <c r="I12" s="39" t="s">
        <v>11</v>
      </c>
      <c r="J12" s="350" t="s">
        <v>12</v>
      </c>
      <c r="K12" s="39" t="s">
        <v>11</v>
      </c>
      <c r="L12" s="350" t="s">
        <v>12</v>
      </c>
      <c r="M12" s="39" t="s">
        <v>11</v>
      </c>
      <c r="N12" s="350" t="s">
        <v>12</v>
      </c>
      <c r="O12" s="39" t="s">
        <v>11</v>
      </c>
      <c r="P12" s="350" t="s">
        <v>12</v>
      </c>
      <c r="Q12" s="39" t="s">
        <v>11</v>
      </c>
      <c r="R12" s="350" t="s">
        <v>12</v>
      </c>
      <c r="S12" s="39" t="s">
        <v>11</v>
      </c>
      <c r="T12" s="350" t="s">
        <v>12</v>
      </c>
      <c r="U12" s="39" t="s">
        <v>11</v>
      </c>
      <c r="V12" s="350" t="s">
        <v>12</v>
      </c>
      <c r="W12" s="39" t="s">
        <v>11</v>
      </c>
      <c r="X12" s="350" t="s">
        <v>12</v>
      </c>
      <c r="Y12" s="39" t="s">
        <v>11</v>
      </c>
      <c r="Z12" s="350" t="s">
        <v>12</v>
      </c>
      <c r="AA12" s="39" t="s">
        <v>11</v>
      </c>
      <c r="AB12" s="350" t="s">
        <v>12</v>
      </c>
      <c r="AC12" s="39" t="s">
        <v>11</v>
      </c>
      <c r="AD12" s="350" t="s">
        <v>12</v>
      </c>
      <c r="AE12" s="39" t="s">
        <v>11</v>
      </c>
      <c r="AF12" s="350" t="s">
        <v>12</v>
      </c>
      <c r="AG12" s="39" t="s">
        <v>11</v>
      </c>
      <c r="AH12" s="350" t="s">
        <v>12</v>
      </c>
      <c r="AI12" s="39" t="s">
        <v>11</v>
      </c>
      <c r="AJ12" s="350" t="s">
        <v>12</v>
      </c>
      <c r="AK12" s="39" t="s">
        <v>11</v>
      </c>
      <c r="AL12" s="350" t="s">
        <v>12</v>
      </c>
      <c r="AM12" s="39" t="s">
        <v>11</v>
      </c>
      <c r="AN12" s="350" t="s">
        <v>12</v>
      </c>
      <c r="AO12" s="39" t="s">
        <v>11</v>
      </c>
      <c r="AP12" s="350" t="s">
        <v>12</v>
      </c>
      <c r="AQ12" s="827"/>
      <c r="AR12" s="829"/>
      <c r="AS12" s="833"/>
      <c r="AT12" s="823"/>
    </row>
    <row r="13" spans="1:47" x14ac:dyDescent="0.2">
      <c r="A13" s="2" t="s">
        <v>29</v>
      </c>
      <c r="B13" s="2">
        <f t="shared" ref="B13:B27" si="0">SUM(C13+D13)</f>
        <v>0</v>
      </c>
      <c r="C13" s="2">
        <f t="shared" ref="C13:D19" si="1">SUM(E13+G13+I13+K13+M13+O13+Q13+S13+U13+W13+Y13+AA13+AC13+AE13+AG13+AI13+AK13+AM13+AO13)</f>
        <v>0</v>
      </c>
      <c r="D13" s="2">
        <f t="shared" si="1"/>
        <v>0</v>
      </c>
      <c r="E13" s="4"/>
      <c r="F13" s="53"/>
      <c r="G13" s="4"/>
      <c r="H13" s="5"/>
      <c r="I13" s="4"/>
      <c r="J13" s="5"/>
      <c r="K13" s="4"/>
      <c r="L13" s="5"/>
      <c r="M13" s="4"/>
      <c r="N13" s="5"/>
      <c r="O13" s="4"/>
      <c r="P13" s="5"/>
      <c r="Q13" s="4"/>
      <c r="R13" s="5"/>
      <c r="S13" s="4"/>
      <c r="T13" s="5"/>
      <c r="U13" s="4"/>
      <c r="V13" s="5"/>
      <c r="W13" s="4"/>
      <c r="X13" s="5"/>
      <c r="Y13" s="4"/>
      <c r="Z13" s="5"/>
      <c r="AA13" s="4"/>
      <c r="AB13" s="5"/>
      <c r="AC13" s="4"/>
      <c r="AD13" s="5"/>
      <c r="AE13" s="4"/>
      <c r="AF13" s="5"/>
      <c r="AG13" s="4"/>
      <c r="AH13" s="5"/>
      <c r="AI13" s="4"/>
      <c r="AJ13" s="5"/>
      <c r="AK13" s="4"/>
      <c r="AL13" s="5"/>
      <c r="AM13" s="4"/>
      <c r="AN13" s="5"/>
      <c r="AO13" s="200"/>
      <c r="AP13" s="5"/>
      <c r="AQ13" s="4"/>
      <c r="AR13" s="5"/>
      <c r="AS13" s="5"/>
      <c r="AT13" s="5"/>
      <c r="AU13" s="195"/>
    </row>
    <row r="14" spans="1:47" x14ac:dyDescent="0.2">
      <c r="A14" s="54" t="s">
        <v>30</v>
      </c>
      <c r="B14" s="680">
        <f t="shared" si="0"/>
        <v>0</v>
      </c>
      <c r="C14" s="680">
        <f t="shared" si="1"/>
        <v>0</v>
      </c>
      <c r="D14" s="6">
        <f t="shared" si="1"/>
        <v>0</v>
      </c>
      <c r="E14" s="8"/>
      <c r="F14" s="203"/>
      <c r="G14" s="8"/>
      <c r="H14" s="9"/>
      <c r="I14" s="8"/>
      <c r="J14" s="9"/>
      <c r="K14" s="8"/>
      <c r="L14" s="9"/>
      <c r="M14" s="8"/>
      <c r="N14" s="9"/>
      <c r="O14" s="8"/>
      <c r="P14" s="9"/>
      <c r="Q14" s="8"/>
      <c r="R14" s="9"/>
      <c r="S14" s="8"/>
      <c r="T14" s="9"/>
      <c r="U14" s="8"/>
      <c r="V14" s="9"/>
      <c r="W14" s="8"/>
      <c r="X14" s="9"/>
      <c r="Y14" s="8"/>
      <c r="Z14" s="9"/>
      <c r="AA14" s="8"/>
      <c r="AB14" s="9"/>
      <c r="AC14" s="8"/>
      <c r="AD14" s="9"/>
      <c r="AE14" s="8"/>
      <c r="AF14" s="9"/>
      <c r="AG14" s="8"/>
      <c r="AH14" s="9"/>
      <c r="AI14" s="8"/>
      <c r="AJ14" s="9"/>
      <c r="AK14" s="8"/>
      <c r="AL14" s="9"/>
      <c r="AM14" s="8"/>
      <c r="AN14" s="9"/>
      <c r="AO14" s="204"/>
      <c r="AP14" s="9"/>
      <c r="AQ14" s="8"/>
      <c r="AR14" s="9"/>
      <c r="AS14" s="9"/>
      <c r="AT14" s="9"/>
      <c r="AU14" s="195"/>
    </row>
    <row r="15" spans="1:47" ht="21" x14ac:dyDescent="0.2">
      <c r="A15" s="55" t="s">
        <v>95</v>
      </c>
      <c r="B15" s="681">
        <f t="shared" si="0"/>
        <v>0</v>
      </c>
      <c r="C15" s="681">
        <f t="shared" si="1"/>
        <v>0</v>
      </c>
      <c r="D15" s="10">
        <f t="shared" si="1"/>
        <v>0</v>
      </c>
      <c r="E15" s="207"/>
      <c r="F15" s="208"/>
      <c r="G15" s="207"/>
      <c r="H15" s="56"/>
      <c r="I15" s="207"/>
      <c r="J15" s="56"/>
      <c r="K15" s="207"/>
      <c r="L15" s="56"/>
      <c r="M15" s="207"/>
      <c r="N15" s="56"/>
      <c r="O15" s="207"/>
      <c r="P15" s="56"/>
      <c r="Q15" s="12"/>
      <c r="R15" s="13"/>
      <c r="S15" s="12"/>
      <c r="T15" s="13"/>
      <c r="U15" s="12"/>
      <c r="V15" s="13"/>
      <c r="W15" s="12"/>
      <c r="X15" s="13"/>
      <c r="Y15" s="12"/>
      <c r="Z15" s="13"/>
      <c r="AA15" s="12"/>
      <c r="AB15" s="13"/>
      <c r="AC15" s="12"/>
      <c r="AD15" s="13"/>
      <c r="AE15" s="12"/>
      <c r="AF15" s="13"/>
      <c r="AG15" s="12"/>
      <c r="AH15" s="13"/>
      <c r="AI15" s="12"/>
      <c r="AJ15" s="13"/>
      <c r="AK15" s="12"/>
      <c r="AL15" s="13"/>
      <c r="AM15" s="12"/>
      <c r="AN15" s="13"/>
      <c r="AO15" s="136"/>
      <c r="AP15" s="13"/>
      <c r="AQ15" s="12"/>
      <c r="AR15" s="13"/>
      <c r="AS15" s="13"/>
      <c r="AT15" s="13"/>
      <c r="AU15" s="195"/>
    </row>
    <row r="16" spans="1:47" x14ac:dyDescent="0.2">
      <c r="A16" s="57" t="s">
        <v>31</v>
      </c>
      <c r="B16" s="682">
        <f t="shared" si="0"/>
        <v>0</v>
      </c>
      <c r="C16" s="683">
        <f t="shared" si="1"/>
        <v>0</v>
      </c>
      <c r="D16" s="34">
        <f t="shared" si="1"/>
        <v>0</v>
      </c>
      <c r="E16" s="12"/>
      <c r="F16" s="27"/>
      <c r="G16" s="12"/>
      <c r="H16" s="13"/>
      <c r="I16" s="12"/>
      <c r="J16" s="13"/>
      <c r="K16" s="12"/>
      <c r="L16" s="13"/>
      <c r="M16" s="12"/>
      <c r="N16" s="13"/>
      <c r="O16" s="12"/>
      <c r="P16" s="13"/>
      <c r="Q16" s="12"/>
      <c r="R16" s="13"/>
      <c r="S16" s="12"/>
      <c r="T16" s="13"/>
      <c r="U16" s="12"/>
      <c r="V16" s="13"/>
      <c r="W16" s="12"/>
      <c r="X16" s="13"/>
      <c r="Y16" s="12"/>
      <c r="Z16" s="13"/>
      <c r="AA16" s="12"/>
      <c r="AB16" s="13"/>
      <c r="AC16" s="12"/>
      <c r="AD16" s="13"/>
      <c r="AE16" s="12"/>
      <c r="AF16" s="13"/>
      <c r="AG16" s="12"/>
      <c r="AH16" s="13"/>
      <c r="AI16" s="12"/>
      <c r="AJ16" s="13"/>
      <c r="AK16" s="12"/>
      <c r="AL16" s="13"/>
      <c r="AM16" s="12"/>
      <c r="AN16" s="13"/>
      <c r="AO16" s="136"/>
      <c r="AP16" s="13"/>
      <c r="AQ16" s="12"/>
      <c r="AR16" s="13"/>
      <c r="AS16" s="13"/>
      <c r="AT16" s="13"/>
      <c r="AU16" s="195"/>
    </row>
    <row r="17" spans="1:88" x14ac:dyDescent="0.2">
      <c r="A17" s="57" t="s">
        <v>32</v>
      </c>
      <c r="B17" s="684">
        <f t="shared" si="0"/>
        <v>0</v>
      </c>
      <c r="C17" s="683">
        <f t="shared" si="1"/>
        <v>0</v>
      </c>
      <c r="D17" s="34">
        <f t="shared" si="1"/>
        <v>0</v>
      </c>
      <c r="E17" s="213"/>
      <c r="F17" s="37"/>
      <c r="G17" s="213"/>
      <c r="H17" s="214"/>
      <c r="I17" s="213"/>
      <c r="J17" s="214"/>
      <c r="K17" s="213"/>
      <c r="L17" s="214"/>
      <c r="M17" s="213"/>
      <c r="N17" s="214"/>
      <c r="O17" s="213"/>
      <c r="P17" s="214"/>
      <c r="Q17" s="213"/>
      <c r="R17" s="214"/>
      <c r="S17" s="213"/>
      <c r="T17" s="214"/>
      <c r="U17" s="213"/>
      <c r="V17" s="214"/>
      <c r="W17" s="213"/>
      <c r="X17" s="214"/>
      <c r="Y17" s="213"/>
      <c r="Z17" s="214"/>
      <c r="AA17" s="213"/>
      <c r="AB17" s="214"/>
      <c r="AC17" s="213"/>
      <c r="AD17" s="214"/>
      <c r="AE17" s="213"/>
      <c r="AF17" s="214"/>
      <c r="AG17" s="213"/>
      <c r="AH17" s="214"/>
      <c r="AI17" s="213"/>
      <c r="AJ17" s="214"/>
      <c r="AK17" s="213"/>
      <c r="AL17" s="214"/>
      <c r="AM17" s="213"/>
      <c r="AN17" s="214"/>
      <c r="AO17" s="143"/>
      <c r="AP17" s="214"/>
      <c r="AQ17" s="213"/>
      <c r="AR17" s="214"/>
      <c r="AS17" s="22"/>
      <c r="AT17" s="214"/>
      <c r="AU17" s="195"/>
    </row>
    <row r="18" spans="1:88" x14ac:dyDescent="0.2">
      <c r="A18" s="55" t="s">
        <v>96</v>
      </c>
      <c r="B18" s="683">
        <f t="shared" si="0"/>
        <v>0</v>
      </c>
      <c r="C18" s="683">
        <f t="shared" si="1"/>
        <v>0</v>
      </c>
      <c r="D18" s="10">
        <f t="shared" si="1"/>
        <v>0</v>
      </c>
      <c r="E18" s="14"/>
      <c r="F18" s="27"/>
      <c r="G18" s="12"/>
      <c r="H18" s="13"/>
      <c r="I18" s="12"/>
      <c r="J18" s="13"/>
      <c r="K18" s="12"/>
      <c r="L18" s="13"/>
      <c r="M18" s="12"/>
      <c r="N18" s="13"/>
      <c r="O18" s="12"/>
      <c r="P18" s="13"/>
      <c r="Q18" s="12"/>
      <c r="R18" s="13"/>
      <c r="S18" s="12"/>
      <c r="T18" s="13"/>
      <c r="U18" s="12"/>
      <c r="V18" s="13"/>
      <c r="W18" s="12"/>
      <c r="X18" s="13"/>
      <c r="Y18" s="12"/>
      <c r="Z18" s="13"/>
      <c r="AA18" s="12"/>
      <c r="AB18" s="13"/>
      <c r="AC18" s="12"/>
      <c r="AD18" s="13"/>
      <c r="AE18" s="12"/>
      <c r="AF18" s="13"/>
      <c r="AG18" s="12"/>
      <c r="AH18" s="13"/>
      <c r="AI18" s="12"/>
      <c r="AJ18" s="13"/>
      <c r="AK18" s="12"/>
      <c r="AL18" s="13"/>
      <c r="AM18" s="12"/>
      <c r="AN18" s="13"/>
      <c r="AO18" s="136"/>
      <c r="AP18" s="13"/>
      <c r="AQ18" s="12"/>
      <c r="AR18" s="214"/>
      <c r="AS18" s="215"/>
      <c r="AT18" s="23"/>
      <c r="AU18" s="195"/>
    </row>
    <row r="19" spans="1:88" x14ac:dyDescent="0.2">
      <c r="A19" s="55" t="s">
        <v>97</v>
      </c>
      <c r="B19" s="683">
        <f t="shared" si="0"/>
        <v>0</v>
      </c>
      <c r="C19" s="682">
        <f t="shared" si="1"/>
        <v>0</v>
      </c>
      <c r="D19" s="685">
        <f t="shared" si="1"/>
        <v>0</v>
      </c>
      <c r="E19" s="217"/>
      <c r="F19" s="13"/>
      <c r="G19" s="12"/>
      <c r="H19" s="13"/>
      <c r="I19" s="12"/>
      <c r="J19" s="13"/>
      <c r="K19" s="12"/>
      <c r="L19" s="13"/>
      <c r="M19" s="12"/>
      <c r="N19" s="13"/>
      <c r="O19" s="12"/>
      <c r="P19" s="13"/>
      <c r="Q19" s="12"/>
      <c r="R19" s="13"/>
      <c r="S19" s="12"/>
      <c r="T19" s="13"/>
      <c r="U19" s="12"/>
      <c r="V19" s="13"/>
      <c r="W19" s="12"/>
      <c r="X19" s="13"/>
      <c r="Y19" s="12"/>
      <c r="Z19" s="13"/>
      <c r="AA19" s="12"/>
      <c r="AB19" s="13"/>
      <c r="AC19" s="12"/>
      <c r="AD19" s="13"/>
      <c r="AE19" s="12"/>
      <c r="AF19" s="13"/>
      <c r="AG19" s="12"/>
      <c r="AH19" s="13"/>
      <c r="AI19" s="12"/>
      <c r="AJ19" s="13"/>
      <c r="AK19" s="12"/>
      <c r="AL19" s="13"/>
      <c r="AM19" s="12"/>
      <c r="AN19" s="13"/>
      <c r="AO19" s="136"/>
      <c r="AP19" s="13"/>
      <c r="AQ19" s="12"/>
      <c r="AR19" s="15"/>
      <c r="AS19" s="22"/>
      <c r="AT19" s="23"/>
      <c r="AU19" s="195"/>
    </row>
    <row r="20" spans="1:88" x14ac:dyDescent="0.2">
      <c r="A20" s="55" t="s">
        <v>18</v>
      </c>
      <c r="B20" s="686">
        <f t="shared" si="0"/>
        <v>0</v>
      </c>
      <c r="C20" s="687">
        <f>SUM(O20+Q20+S20+U20+W20+Y20+AA20+AC20+AE20+AG20+AI20+AK20+AM20+AO20)</f>
        <v>0</v>
      </c>
      <c r="D20" s="16">
        <f>SUM(P20+R20+T20+V20+X20+Z20+AB20+AD20+AF20+AH20+AJ20+AL20+AN20+AP20)</f>
        <v>0</v>
      </c>
      <c r="E20" s="221"/>
      <c r="F20" s="222"/>
      <c r="G20" s="223"/>
      <c r="H20" s="224"/>
      <c r="I20" s="223"/>
      <c r="J20" s="224"/>
      <c r="K20" s="223"/>
      <c r="L20" s="224"/>
      <c r="M20" s="223"/>
      <c r="N20" s="224"/>
      <c r="O20" s="32"/>
      <c r="P20" s="33"/>
      <c r="Q20" s="32"/>
      <c r="R20" s="33"/>
      <c r="S20" s="32"/>
      <c r="T20" s="33"/>
      <c r="U20" s="32"/>
      <c r="V20" s="33"/>
      <c r="W20" s="32"/>
      <c r="X20" s="33"/>
      <c r="Y20" s="32"/>
      <c r="Z20" s="33"/>
      <c r="AA20" s="32"/>
      <c r="AB20" s="33"/>
      <c r="AC20" s="32"/>
      <c r="AD20" s="33"/>
      <c r="AE20" s="32"/>
      <c r="AF20" s="33"/>
      <c r="AG20" s="32"/>
      <c r="AH20" s="33"/>
      <c r="AI20" s="32"/>
      <c r="AJ20" s="33"/>
      <c r="AK20" s="32"/>
      <c r="AL20" s="33"/>
      <c r="AM20" s="32"/>
      <c r="AN20" s="33"/>
      <c r="AO20" s="225"/>
      <c r="AP20" s="33"/>
      <c r="AQ20" s="32"/>
      <c r="AR20" s="33"/>
      <c r="AS20" s="26"/>
      <c r="AT20" s="26"/>
      <c r="AU20" s="195"/>
    </row>
    <row r="21" spans="1:88" x14ac:dyDescent="0.2">
      <c r="A21" s="2" t="s">
        <v>98</v>
      </c>
      <c r="B21" s="686">
        <f t="shared" si="0"/>
        <v>0</v>
      </c>
      <c r="C21" s="686">
        <f>SUM(C22+C23+C24+C25)</f>
        <v>0</v>
      </c>
      <c r="D21" s="2">
        <f>SUM(D22+D23+D24+D25)</f>
        <v>0</v>
      </c>
      <c r="E21" s="35">
        <f>SUM(E22:E25)</f>
        <v>0</v>
      </c>
      <c r="F21" s="688">
        <f t="shared" ref="F21:AT21" si="2">SUM(F22:F25)</f>
        <v>0</v>
      </c>
      <c r="G21" s="35">
        <f t="shared" si="2"/>
        <v>0</v>
      </c>
      <c r="H21" s="36">
        <f t="shared" si="2"/>
        <v>0</v>
      </c>
      <c r="I21" s="35">
        <f t="shared" si="2"/>
        <v>0</v>
      </c>
      <c r="J21" s="36">
        <f t="shared" si="2"/>
        <v>0</v>
      </c>
      <c r="K21" s="35">
        <f t="shared" si="2"/>
        <v>0</v>
      </c>
      <c r="L21" s="36">
        <f t="shared" si="2"/>
        <v>0</v>
      </c>
      <c r="M21" s="35">
        <f t="shared" si="2"/>
        <v>0</v>
      </c>
      <c r="N21" s="36">
        <f t="shared" si="2"/>
        <v>0</v>
      </c>
      <c r="O21" s="35">
        <f t="shared" si="2"/>
        <v>0</v>
      </c>
      <c r="P21" s="36">
        <f t="shared" si="2"/>
        <v>0</v>
      </c>
      <c r="Q21" s="35">
        <f t="shared" si="2"/>
        <v>0</v>
      </c>
      <c r="R21" s="36">
        <f t="shared" si="2"/>
        <v>0</v>
      </c>
      <c r="S21" s="35">
        <f t="shared" si="2"/>
        <v>0</v>
      </c>
      <c r="T21" s="36">
        <f t="shared" si="2"/>
        <v>0</v>
      </c>
      <c r="U21" s="35">
        <f t="shared" si="2"/>
        <v>0</v>
      </c>
      <c r="V21" s="36">
        <f t="shared" si="2"/>
        <v>0</v>
      </c>
      <c r="W21" s="35">
        <f t="shared" si="2"/>
        <v>0</v>
      </c>
      <c r="X21" s="36">
        <f t="shared" si="2"/>
        <v>0</v>
      </c>
      <c r="Y21" s="35">
        <f t="shared" si="2"/>
        <v>0</v>
      </c>
      <c r="Z21" s="36">
        <f t="shared" si="2"/>
        <v>0</v>
      </c>
      <c r="AA21" s="35">
        <f t="shared" si="2"/>
        <v>0</v>
      </c>
      <c r="AB21" s="36">
        <f t="shared" si="2"/>
        <v>0</v>
      </c>
      <c r="AC21" s="35">
        <f t="shared" si="2"/>
        <v>0</v>
      </c>
      <c r="AD21" s="36">
        <f t="shared" si="2"/>
        <v>0</v>
      </c>
      <c r="AE21" s="35">
        <f t="shared" si="2"/>
        <v>0</v>
      </c>
      <c r="AF21" s="36">
        <f t="shared" si="2"/>
        <v>0</v>
      </c>
      <c r="AG21" s="35">
        <f t="shared" si="2"/>
        <v>0</v>
      </c>
      <c r="AH21" s="36">
        <f t="shared" si="2"/>
        <v>0</v>
      </c>
      <c r="AI21" s="35">
        <f t="shared" si="2"/>
        <v>0</v>
      </c>
      <c r="AJ21" s="36">
        <f t="shared" si="2"/>
        <v>0</v>
      </c>
      <c r="AK21" s="35">
        <f t="shared" si="2"/>
        <v>0</v>
      </c>
      <c r="AL21" s="36">
        <f t="shared" si="2"/>
        <v>0</v>
      </c>
      <c r="AM21" s="35">
        <f t="shared" si="2"/>
        <v>0</v>
      </c>
      <c r="AN21" s="36">
        <f t="shared" si="2"/>
        <v>0</v>
      </c>
      <c r="AO21" s="689">
        <f t="shared" si="2"/>
        <v>0</v>
      </c>
      <c r="AP21" s="36">
        <f t="shared" si="2"/>
        <v>0</v>
      </c>
      <c r="AQ21" s="35">
        <f t="shared" si="2"/>
        <v>0</v>
      </c>
      <c r="AR21" s="36">
        <f t="shared" si="2"/>
        <v>0</v>
      </c>
      <c r="AS21" s="36">
        <f t="shared" si="2"/>
        <v>0</v>
      </c>
      <c r="AT21" s="36">
        <f t="shared" si="2"/>
        <v>0</v>
      </c>
      <c r="AU21" s="195"/>
    </row>
    <row r="22" spans="1:88" x14ac:dyDescent="0.2">
      <c r="A22" s="58" t="s">
        <v>38</v>
      </c>
      <c r="B22" s="683">
        <f t="shared" si="0"/>
        <v>0</v>
      </c>
      <c r="C22" s="683">
        <f t="shared" ref="C22:D27" si="3">SUM(E22+G22+I22+K22+M22+O22+Q22+S22+U22+W22+Y22+AA22+AC22+AE22+AG22+AI22+AK22+AM22+AO22)</f>
        <v>0</v>
      </c>
      <c r="D22" s="690">
        <f t="shared" si="3"/>
        <v>0</v>
      </c>
      <c r="E22" s="213"/>
      <c r="F22" s="37"/>
      <c r="G22" s="213"/>
      <c r="H22" s="214"/>
      <c r="I22" s="213"/>
      <c r="J22" s="214"/>
      <c r="K22" s="213"/>
      <c r="L22" s="214"/>
      <c r="M22" s="213"/>
      <c r="N22" s="214"/>
      <c r="O22" s="213"/>
      <c r="P22" s="214"/>
      <c r="Q22" s="213"/>
      <c r="R22" s="214"/>
      <c r="S22" s="213"/>
      <c r="T22" s="214"/>
      <c r="U22" s="213"/>
      <c r="V22" s="214"/>
      <c r="W22" s="213"/>
      <c r="X22" s="214"/>
      <c r="Y22" s="213"/>
      <c r="Z22" s="214"/>
      <c r="AA22" s="213"/>
      <c r="AB22" s="214"/>
      <c r="AC22" s="213"/>
      <c r="AD22" s="214"/>
      <c r="AE22" s="213"/>
      <c r="AF22" s="214"/>
      <c r="AG22" s="213"/>
      <c r="AH22" s="214"/>
      <c r="AI22" s="213"/>
      <c r="AJ22" s="214"/>
      <c r="AK22" s="213"/>
      <c r="AL22" s="214"/>
      <c r="AM22" s="213"/>
      <c r="AN22" s="214"/>
      <c r="AO22" s="143"/>
      <c r="AP22" s="214"/>
      <c r="AQ22" s="214"/>
      <c r="AR22" s="214"/>
      <c r="AS22" s="214"/>
      <c r="AT22" s="231"/>
      <c r="AU22" s="195"/>
    </row>
    <row r="23" spans="1:88" x14ac:dyDescent="0.2">
      <c r="A23" s="55" t="s">
        <v>39</v>
      </c>
      <c r="B23" s="682">
        <f t="shared" si="0"/>
        <v>0</v>
      </c>
      <c r="C23" s="682">
        <f t="shared" si="3"/>
        <v>0</v>
      </c>
      <c r="D23" s="10">
        <f t="shared" si="3"/>
        <v>0</v>
      </c>
      <c r="E23" s="12"/>
      <c r="F23" s="27"/>
      <c r="G23" s="12"/>
      <c r="H23" s="13"/>
      <c r="I23" s="12"/>
      <c r="J23" s="13"/>
      <c r="K23" s="12"/>
      <c r="L23" s="13"/>
      <c r="M23" s="12"/>
      <c r="N23" s="13"/>
      <c r="O23" s="12"/>
      <c r="P23" s="13"/>
      <c r="Q23" s="12"/>
      <c r="R23" s="13"/>
      <c r="S23" s="12"/>
      <c r="T23" s="13"/>
      <c r="U23" s="12"/>
      <c r="V23" s="13"/>
      <c r="W23" s="12"/>
      <c r="X23" s="13"/>
      <c r="Y23" s="12"/>
      <c r="Z23" s="13"/>
      <c r="AA23" s="12"/>
      <c r="AB23" s="13"/>
      <c r="AC23" s="12"/>
      <c r="AD23" s="13"/>
      <c r="AE23" s="12"/>
      <c r="AF23" s="13"/>
      <c r="AG23" s="12"/>
      <c r="AH23" s="13"/>
      <c r="AI23" s="12"/>
      <c r="AJ23" s="13"/>
      <c r="AK23" s="12"/>
      <c r="AL23" s="13"/>
      <c r="AM23" s="12"/>
      <c r="AN23" s="13"/>
      <c r="AO23" s="136"/>
      <c r="AP23" s="13"/>
      <c r="AQ23" s="13"/>
      <c r="AR23" s="13"/>
      <c r="AS23" s="13"/>
      <c r="AT23" s="22"/>
      <c r="AU23" s="195"/>
    </row>
    <row r="24" spans="1:88" x14ac:dyDescent="0.2">
      <c r="A24" s="59" t="s">
        <v>40</v>
      </c>
      <c r="B24" s="684">
        <f t="shared" si="0"/>
        <v>0</v>
      </c>
      <c r="C24" s="684">
        <f t="shared" si="3"/>
        <v>0</v>
      </c>
      <c r="D24" s="685">
        <f t="shared" si="3"/>
        <v>0</v>
      </c>
      <c r="E24" s="217"/>
      <c r="F24" s="150"/>
      <c r="G24" s="217"/>
      <c r="H24" s="215"/>
      <c r="I24" s="217"/>
      <c r="J24" s="215"/>
      <c r="K24" s="217"/>
      <c r="L24" s="215"/>
      <c r="M24" s="217"/>
      <c r="N24" s="215"/>
      <c r="O24" s="217"/>
      <c r="P24" s="215"/>
      <c r="Q24" s="217"/>
      <c r="R24" s="215"/>
      <c r="S24" s="217"/>
      <c r="T24" s="215"/>
      <c r="U24" s="217"/>
      <c r="V24" s="215"/>
      <c r="W24" s="217"/>
      <c r="X24" s="215"/>
      <c r="Y24" s="217"/>
      <c r="Z24" s="215"/>
      <c r="AA24" s="217"/>
      <c r="AB24" s="215"/>
      <c r="AC24" s="217"/>
      <c r="AD24" s="215"/>
      <c r="AE24" s="217"/>
      <c r="AF24" s="215"/>
      <c r="AG24" s="217"/>
      <c r="AH24" s="215"/>
      <c r="AI24" s="217"/>
      <c r="AJ24" s="215"/>
      <c r="AK24" s="217"/>
      <c r="AL24" s="215"/>
      <c r="AM24" s="217"/>
      <c r="AN24" s="215"/>
      <c r="AO24" s="147"/>
      <c r="AP24" s="215"/>
      <c r="AQ24" s="215"/>
      <c r="AR24" s="215"/>
      <c r="AS24" s="215"/>
      <c r="AT24" s="146"/>
      <c r="AU24" s="195"/>
    </row>
    <row r="25" spans="1:88" x14ac:dyDescent="0.2">
      <c r="A25" s="232" t="s">
        <v>203</v>
      </c>
      <c r="B25" s="682">
        <f t="shared" si="0"/>
        <v>0</v>
      </c>
      <c r="C25" s="682">
        <f t="shared" si="3"/>
        <v>0</v>
      </c>
      <c r="D25" s="10">
        <f t="shared" si="3"/>
        <v>0</v>
      </c>
      <c r="E25" s="12"/>
      <c r="F25" s="27"/>
      <c r="G25" s="12"/>
      <c r="H25" s="13"/>
      <c r="I25" s="12"/>
      <c r="J25" s="13"/>
      <c r="K25" s="12"/>
      <c r="L25" s="13"/>
      <c r="M25" s="12"/>
      <c r="N25" s="13"/>
      <c r="O25" s="12"/>
      <c r="P25" s="13"/>
      <c r="Q25" s="12"/>
      <c r="R25" s="13"/>
      <c r="S25" s="12"/>
      <c r="T25" s="13"/>
      <c r="U25" s="12"/>
      <c r="V25" s="13"/>
      <c r="W25" s="12"/>
      <c r="X25" s="13"/>
      <c r="Y25" s="12"/>
      <c r="Z25" s="13"/>
      <c r="AA25" s="12"/>
      <c r="AB25" s="13"/>
      <c r="AC25" s="12"/>
      <c r="AD25" s="13"/>
      <c r="AE25" s="12"/>
      <c r="AF25" s="13"/>
      <c r="AG25" s="12"/>
      <c r="AH25" s="13"/>
      <c r="AI25" s="12"/>
      <c r="AJ25" s="13"/>
      <c r="AK25" s="12"/>
      <c r="AL25" s="13"/>
      <c r="AM25" s="12"/>
      <c r="AN25" s="13"/>
      <c r="AO25" s="136"/>
      <c r="AP25" s="13"/>
      <c r="AQ25" s="13"/>
      <c r="AR25" s="13"/>
      <c r="AS25" s="13"/>
      <c r="AT25" s="22"/>
      <c r="AU25" s="195"/>
    </row>
    <row r="26" spans="1:88" x14ac:dyDescent="0.2">
      <c r="A26" s="233" t="s">
        <v>99</v>
      </c>
      <c r="B26" s="682">
        <f t="shared" si="0"/>
        <v>0</v>
      </c>
      <c r="C26" s="682">
        <f t="shared" si="3"/>
        <v>0</v>
      </c>
      <c r="D26" s="10">
        <f t="shared" si="3"/>
        <v>0</v>
      </c>
      <c r="E26" s="12"/>
      <c r="F26" s="27"/>
      <c r="G26" s="12"/>
      <c r="H26" s="13"/>
      <c r="I26" s="12"/>
      <c r="J26" s="13"/>
      <c r="K26" s="12"/>
      <c r="L26" s="13"/>
      <c r="M26" s="12"/>
      <c r="N26" s="13"/>
      <c r="O26" s="12"/>
      <c r="P26" s="13"/>
      <c r="Q26" s="12"/>
      <c r="R26" s="13"/>
      <c r="S26" s="12"/>
      <c r="T26" s="13"/>
      <c r="U26" s="12"/>
      <c r="V26" s="13"/>
      <c r="W26" s="12"/>
      <c r="X26" s="13"/>
      <c r="Y26" s="12"/>
      <c r="Z26" s="13"/>
      <c r="AA26" s="12"/>
      <c r="AB26" s="13"/>
      <c r="AC26" s="12"/>
      <c r="AD26" s="13"/>
      <c r="AE26" s="12"/>
      <c r="AF26" s="13"/>
      <c r="AG26" s="12"/>
      <c r="AH26" s="13"/>
      <c r="AI26" s="12"/>
      <c r="AJ26" s="13"/>
      <c r="AK26" s="12"/>
      <c r="AL26" s="13"/>
      <c r="AM26" s="12"/>
      <c r="AN26" s="13"/>
      <c r="AO26" s="136"/>
      <c r="AP26" s="13"/>
      <c r="AQ26" s="13"/>
      <c r="AR26" s="13"/>
      <c r="AS26" s="13"/>
      <c r="AT26" s="22"/>
      <c r="AU26" s="195"/>
    </row>
    <row r="27" spans="1:88" x14ac:dyDescent="0.2">
      <c r="A27" s="234" t="s">
        <v>100</v>
      </c>
      <c r="B27" s="686">
        <f t="shared" si="0"/>
        <v>0</v>
      </c>
      <c r="C27" s="686">
        <f t="shared" si="3"/>
        <v>0</v>
      </c>
      <c r="D27" s="31">
        <f t="shared" si="3"/>
        <v>0</v>
      </c>
      <c r="E27" s="32"/>
      <c r="F27" s="236"/>
      <c r="G27" s="32"/>
      <c r="H27" s="33"/>
      <c r="I27" s="32"/>
      <c r="J27" s="33"/>
      <c r="K27" s="32"/>
      <c r="L27" s="33"/>
      <c r="M27" s="32"/>
      <c r="N27" s="33"/>
      <c r="O27" s="32"/>
      <c r="P27" s="33"/>
      <c r="Q27" s="32"/>
      <c r="R27" s="33"/>
      <c r="S27" s="32"/>
      <c r="T27" s="33"/>
      <c r="U27" s="32"/>
      <c r="V27" s="33"/>
      <c r="W27" s="32"/>
      <c r="X27" s="33"/>
      <c r="Y27" s="32"/>
      <c r="Z27" s="33"/>
      <c r="AA27" s="32"/>
      <c r="AB27" s="33"/>
      <c r="AC27" s="32"/>
      <c r="AD27" s="33"/>
      <c r="AE27" s="32"/>
      <c r="AF27" s="33"/>
      <c r="AG27" s="32"/>
      <c r="AH27" s="33"/>
      <c r="AI27" s="32"/>
      <c r="AJ27" s="33"/>
      <c r="AK27" s="32"/>
      <c r="AL27" s="33"/>
      <c r="AM27" s="32"/>
      <c r="AN27" s="33"/>
      <c r="AO27" s="225"/>
      <c r="AP27" s="33"/>
      <c r="AQ27" s="33"/>
      <c r="AR27" s="33"/>
      <c r="AS27" s="33"/>
      <c r="AT27" s="33"/>
      <c r="AU27" s="195"/>
    </row>
    <row r="28" spans="1:88" x14ac:dyDescent="0.2">
      <c r="A28" s="61" t="s">
        <v>101</v>
      </c>
      <c r="B28" s="61"/>
      <c r="C28" s="49"/>
      <c r="D28" s="61"/>
      <c r="E28" s="61"/>
      <c r="F28" s="49"/>
      <c r="G28" s="49"/>
      <c r="H28" s="49"/>
      <c r="I28" s="49"/>
    </row>
    <row r="29" spans="1:88" ht="31.5" x14ac:dyDescent="0.2">
      <c r="A29" s="357" t="s">
        <v>102</v>
      </c>
      <c r="B29" s="786" t="s">
        <v>41</v>
      </c>
      <c r="C29" s="787"/>
      <c r="D29" s="355" t="s">
        <v>1</v>
      </c>
      <c r="E29" s="63" t="s">
        <v>35</v>
      </c>
      <c r="F29" s="63" t="s">
        <v>42</v>
      </c>
      <c r="G29" s="63" t="s">
        <v>37</v>
      </c>
      <c r="H29" s="351" t="s">
        <v>13</v>
      </c>
      <c r="I29" s="353" t="s">
        <v>98</v>
      </c>
    </row>
    <row r="30" spans="1:88" x14ac:dyDescent="0.2">
      <c r="A30" s="864" t="s">
        <v>43</v>
      </c>
      <c r="B30" s="865"/>
      <c r="C30" s="866"/>
      <c r="D30" s="64">
        <f t="shared" ref="D30:D50" si="4">SUM(E30:H30)</f>
        <v>0</v>
      </c>
      <c r="E30" s="65"/>
      <c r="F30" s="66"/>
      <c r="G30" s="67"/>
      <c r="H30" s="68"/>
      <c r="I30" s="238"/>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88" ht="14.25" customHeight="1" x14ac:dyDescent="0.2">
      <c r="A31" s="772" t="s">
        <v>104</v>
      </c>
      <c r="B31" s="834" t="s">
        <v>105</v>
      </c>
      <c r="C31" s="835"/>
      <c r="D31" s="691">
        <f t="shared" si="4"/>
        <v>0</v>
      </c>
      <c r="E31" s="69"/>
      <c r="F31" s="70"/>
      <c r="G31" s="71"/>
      <c r="H31" s="72"/>
      <c r="I31" s="72"/>
      <c r="J31" s="239"/>
      <c r="CA31" s="195" t="str">
        <f>IF(D30&lt;&gt;B13,"EL NÚMERO DE INGRESOS NO PUEDE SER DISTINTO AL TOTAL DE INGRESOS DE LA SECCION A.1","")</f>
        <v/>
      </c>
      <c r="CG31" s="195" t="str">
        <f>IF(D30&lt;&gt;B13,1,"")</f>
        <v/>
      </c>
    </row>
    <row r="32" spans="1:88" ht="14.25" customHeight="1" x14ac:dyDescent="0.2">
      <c r="A32" s="773"/>
      <c r="B32" s="836" t="s">
        <v>106</v>
      </c>
      <c r="C32" s="837"/>
      <c r="D32" s="692">
        <f t="shared" si="4"/>
        <v>0</v>
      </c>
      <c r="E32" s="69"/>
      <c r="F32" s="70"/>
      <c r="G32" s="71"/>
      <c r="H32" s="72"/>
      <c r="I32" s="72"/>
      <c r="J32" s="239"/>
    </row>
    <row r="33" spans="1:87" ht="14.25" customHeight="1" x14ac:dyDescent="0.2">
      <c r="A33" s="773"/>
      <c r="B33" s="860" t="s">
        <v>44</v>
      </c>
      <c r="C33" s="861"/>
      <c r="D33" s="692">
        <f t="shared" si="4"/>
        <v>0</v>
      </c>
      <c r="E33" s="69"/>
      <c r="F33" s="70"/>
      <c r="G33" s="71"/>
      <c r="H33" s="72"/>
      <c r="I33" s="72"/>
      <c r="J33" s="239"/>
    </row>
    <row r="34" spans="1:87" ht="14.25" customHeight="1" x14ac:dyDescent="0.2">
      <c r="A34" s="773"/>
      <c r="B34" s="836" t="s">
        <v>107</v>
      </c>
      <c r="C34" s="837"/>
      <c r="D34" s="692">
        <f t="shared" si="4"/>
        <v>0</v>
      </c>
      <c r="E34" s="69"/>
      <c r="F34" s="70"/>
      <c r="G34" s="71"/>
      <c r="H34" s="72"/>
      <c r="I34" s="72"/>
      <c r="J34" s="239"/>
    </row>
    <row r="35" spans="1:87" ht="14.25" customHeight="1" x14ac:dyDescent="0.2">
      <c r="A35" s="773"/>
      <c r="B35" s="836" t="s">
        <v>108</v>
      </c>
      <c r="C35" s="837"/>
      <c r="D35" s="692">
        <f t="shared" si="4"/>
        <v>0</v>
      </c>
      <c r="E35" s="69"/>
      <c r="F35" s="70"/>
      <c r="G35" s="71"/>
      <c r="H35" s="72"/>
      <c r="I35" s="72"/>
      <c r="J35" s="239"/>
    </row>
    <row r="36" spans="1:87" ht="14.25" customHeight="1" x14ac:dyDescent="0.2">
      <c r="A36" s="773"/>
      <c r="B36" s="836" t="s">
        <v>109</v>
      </c>
      <c r="C36" s="837"/>
      <c r="D36" s="692">
        <f t="shared" si="4"/>
        <v>0</v>
      </c>
      <c r="E36" s="69"/>
      <c r="F36" s="70"/>
      <c r="G36" s="71"/>
      <c r="H36" s="72"/>
      <c r="I36" s="72"/>
      <c r="J36" s="239"/>
    </row>
    <row r="37" spans="1:87" ht="14.25" customHeight="1" x14ac:dyDescent="0.2">
      <c r="A37" s="773"/>
      <c r="B37" s="836" t="s">
        <v>45</v>
      </c>
      <c r="C37" s="837"/>
      <c r="D37" s="692">
        <f t="shared" si="4"/>
        <v>0</v>
      </c>
      <c r="E37" s="69"/>
      <c r="F37" s="70"/>
      <c r="G37" s="71"/>
      <c r="H37" s="72"/>
      <c r="I37" s="72"/>
      <c r="J37" s="239"/>
    </row>
    <row r="38" spans="1:87" ht="14.25" customHeight="1" x14ac:dyDescent="0.2">
      <c r="A38" s="773"/>
      <c r="B38" s="836" t="s">
        <v>46</v>
      </c>
      <c r="C38" s="837"/>
      <c r="D38" s="692">
        <f t="shared" si="4"/>
        <v>0</v>
      </c>
      <c r="E38" s="69"/>
      <c r="F38" s="70"/>
      <c r="G38" s="71"/>
      <c r="H38" s="72"/>
      <c r="I38" s="72"/>
      <c r="J38" s="239"/>
    </row>
    <row r="39" spans="1:87" ht="25.5" customHeight="1" x14ac:dyDescent="0.2">
      <c r="A39" s="773"/>
      <c r="B39" s="836" t="s">
        <v>110</v>
      </c>
      <c r="C39" s="837"/>
      <c r="D39" s="692">
        <f t="shared" si="4"/>
        <v>0</v>
      </c>
      <c r="E39" s="69"/>
      <c r="F39" s="70"/>
      <c r="G39" s="71"/>
      <c r="H39" s="72"/>
      <c r="I39" s="72"/>
      <c r="J39" s="239"/>
    </row>
    <row r="40" spans="1:87" ht="27.75" customHeight="1" x14ac:dyDescent="0.2">
      <c r="A40" s="773"/>
      <c r="B40" s="836" t="s">
        <v>111</v>
      </c>
      <c r="C40" s="837"/>
      <c r="D40" s="692">
        <f t="shared" si="4"/>
        <v>0</v>
      </c>
      <c r="E40" s="69"/>
      <c r="F40" s="70"/>
      <c r="G40" s="71"/>
      <c r="H40" s="72"/>
      <c r="I40" s="72"/>
      <c r="J40" s="239"/>
    </row>
    <row r="41" spans="1:87" ht="26.25" customHeight="1" x14ac:dyDescent="0.2">
      <c r="A41" s="773"/>
      <c r="B41" s="836" t="s">
        <v>112</v>
      </c>
      <c r="C41" s="837"/>
      <c r="D41" s="692">
        <f t="shared" si="4"/>
        <v>0</v>
      </c>
      <c r="E41" s="69"/>
      <c r="F41" s="70"/>
      <c r="G41" s="71"/>
      <c r="H41" s="72"/>
      <c r="I41" s="72"/>
      <c r="J41" s="239"/>
    </row>
    <row r="42" spans="1:87" x14ac:dyDescent="0.2">
      <c r="A42" s="773"/>
      <c r="B42" s="836" t="s">
        <v>113</v>
      </c>
      <c r="C42" s="837"/>
      <c r="D42" s="692">
        <f t="shared" si="4"/>
        <v>0</v>
      </c>
      <c r="E42" s="69"/>
      <c r="F42" s="70"/>
      <c r="G42" s="71"/>
      <c r="H42" s="72"/>
      <c r="I42" s="72"/>
      <c r="J42" s="239"/>
      <c r="CG42" s="195">
        <v>0</v>
      </c>
      <c r="CH42" s="195">
        <v>0</v>
      </c>
      <c r="CI42" s="195">
        <v>0</v>
      </c>
    </row>
    <row r="43" spans="1:87" x14ac:dyDescent="0.2">
      <c r="A43" s="819"/>
      <c r="B43" s="838" t="s">
        <v>13</v>
      </c>
      <c r="C43" s="839"/>
      <c r="D43" s="692">
        <f t="shared" si="4"/>
        <v>0</v>
      </c>
      <c r="E43" s="242"/>
      <c r="F43" s="243"/>
      <c r="G43" s="244"/>
      <c r="H43" s="245"/>
      <c r="I43" s="245"/>
      <c r="J43" s="239"/>
    </row>
    <row r="44" spans="1:87" x14ac:dyDescent="0.2">
      <c r="A44" s="772" t="s">
        <v>114</v>
      </c>
      <c r="B44" s="834" t="s">
        <v>115</v>
      </c>
      <c r="C44" s="835"/>
      <c r="D44" s="691">
        <f t="shared" si="4"/>
        <v>0</v>
      </c>
      <c r="E44" s="77"/>
      <c r="F44" s="78"/>
      <c r="G44" s="79"/>
      <c r="H44" s="80"/>
      <c r="I44" s="80"/>
      <c r="J44" s="239"/>
    </row>
    <row r="45" spans="1:87" x14ac:dyDescent="0.2">
      <c r="A45" s="773"/>
      <c r="B45" s="836" t="s">
        <v>47</v>
      </c>
      <c r="C45" s="837"/>
      <c r="D45" s="692">
        <f t="shared" si="4"/>
        <v>0</v>
      </c>
      <c r="E45" s="69"/>
      <c r="F45" s="70"/>
      <c r="G45" s="71"/>
      <c r="H45" s="72"/>
      <c r="I45" s="72"/>
      <c r="J45" s="239"/>
    </row>
    <row r="46" spans="1:87" x14ac:dyDescent="0.2">
      <c r="A46" s="773"/>
      <c r="B46" s="862" t="s">
        <v>13</v>
      </c>
      <c r="C46" s="863"/>
      <c r="D46" s="693">
        <f t="shared" si="4"/>
        <v>0</v>
      </c>
      <c r="E46" s="69"/>
      <c r="F46" s="70"/>
      <c r="G46" s="71"/>
      <c r="H46" s="72"/>
      <c r="I46" s="72"/>
      <c r="J46" s="239"/>
    </row>
    <row r="47" spans="1:87" x14ac:dyDescent="0.2">
      <c r="A47" s="772" t="s">
        <v>116</v>
      </c>
      <c r="B47" s="834" t="s">
        <v>115</v>
      </c>
      <c r="C47" s="835"/>
      <c r="D47" s="691">
        <f t="shared" si="4"/>
        <v>0</v>
      </c>
      <c r="E47" s="77"/>
      <c r="F47" s="78"/>
      <c r="G47" s="79"/>
      <c r="H47" s="80"/>
      <c r="I47" s="80"/>
      <c r="J47" s="239"/>
    </row>
    <row r="48" spans="1:87" x14ac:dyDescent="0.2">
      <c r="A48" s="773"/>
      <c r="B48" s="836" t="s">
        <v>47</v>
      </c>
      <c r="C48" s="837"/>
      <c r="D48" s="692">
        <f t="shared" si="4"/>
        <v>0</v>
      </c>
      <c r="E48" s="69"/>
      <c r="F48" s="70"/>
      <c r="G48" s="71"/>
      <c r="H48" s="72"/>
      <c r="I48" s="72"/>
      <c r="J48" s="239"/>
    </row>
    <row r="49" spans="1:86" x14ac:dyDescent="0.2">
      <c r="A49" s="819"/>
      <c r="B49" s="838" t="s">
        <v>13</v>
      </c>
      <c r="C49" s="839"/>
      <c r="D49" s="693">
        <f t="shared" si="4"/>
        <v>0</v>
      </c>
      <c r="E49" s="73"/>
      <c r="F49" s="74"/>
      <c r="G49" s="75"/>
      <c r="H49" s="76"/>
      <c r="I49" s="76"/>
      <c r="J49" s="239"/>
    </row>
    <row r="50" spans="1:86" x14ac:dyDescent="0.2">
      <c r="A50" s="359" t="s">
        <v>117</v>
      </c>
      <c r="B50" s="840" t="s">
        <v>48</v>
      </c>
      <c r="C50" s="841"/>
      <c r="D50" s="694">
        <f t="shared" si="4"/>
        <v>0</v>
      </c>
      <c r="E50" s="81"/>
      <c r="F50" s="82"/>
      <c r="G50" s="83"/>
      <c r="H50" s="84"/>
      <c r="I50" s="84"/>
      <c r="J50" s="239"/>
    </row>
    <row r="51" spans="1:86" x14ac:dyDescent="0.2">
      <c r="A51" s="248" t="s">
        <v>118</v>
      </c>
      <c r="B51" s="85"/>
      <c r="C51" s="85"/>
      <c r="D51" s="85"/>
      <c r="E51" s="85"/>
      <c r="F51" s="85"/>
      <c r="G51" s="85"/>
      <c r="H51" s="49"/>
      <c r="I51" s="49"/>
    </row>
    <row r="52" spans="1:86" x14ac:dyDescent="0.2">
      <c r="A52" s="772" t="s">
        <v>49</v>
      </c>
      <c r="B52" s="775" t="s">
        <v>50</v>
      </c>
      <c r="C52" s="776"/>
      <c r="D52" s="776"/>
      <c r="E52" s="780" t="s">
        <v>14</v>
      </c>
      <c r="F52" s="781"/>
      <c r="G52" s="781"/>
      <c r="H52" s="781"/>
      <c r="I52" s="781"/>
      <c r="J52" s="781"/>
      <c r="K52" s="781"/>
      <c r="L52" s="781"/>
      <c r="M52" s="781"/>
      <c r="N52" s="781"/>
      <c r="O52" s="781"/>
      <c r="P52" s="781"/>
      <c r="Q52" s="781"/>
      <c r="R52" s="781"/>
      <c r="S52" s="781"/>
      <c r="T52" s="781"/>
      <c r="U52" s="781"/>
      <c r="V52" s="781"/>
      <c r="W52" s="781"/>
      <c r="X52" s="781"/>
      <c r="Y52" s="781"/>
      <c r="Z52" s="781"/>
      <c r="AA52" s="781"/>
      <c r="AB52" s="781"/>
      <c r="AC52" s="781"/>
      <c r="AD52" s="781"/>
      <c r="AE52" s="781"/>
      <c r="AF52" s="781"/>
      <c r="AG52" s="781"/>
      <c r="AH52" s="781"/>
      <c r="AI52" s="781"/>
      <c r="AJ52" s="781"/>
      <c r="AK52" s="781"/>
      <c r="AL52" s="781"/>
      <c r="AM52" s="781"/>
      <c r="AN52" s="781"/>
      <c r="AO52" s="781"/>
      <c r="AP52" s="782"/>
      <c r="AQ52" s="821" t="s">
        <v>119</v>
      </c>
      <c r="AR52" s="830" t="s">
        <v>33</v>
      </c>
      <c r="AS52" s="831"/>
      <c r="AT52" s="802"/>
      <c r="AU52" s="783" t="s">
        <v>13</v>
      </c>
    </row>
    <row r="53" spans="1:86" x14ac:dyDescent="0.2">
      <c r="A53" s="773"/>
      <c r="B53" s="778"/>
      <c r="C53" s="779"/>
      <c r="D53" s="779"/>
      <c r="E53" s="786" t="s">
        <v>19</v>
      </c>
      <c r="F53" s="787"/>
      <c r="G53" s="786" t="s">
        <v>20</v>
      </c>
      <c r="H53" s="787"/>
      <c r="I53" s="788" t="s">
        <v>21</v>
      </c>
      <c r="J53" s="789"/>
      <c r="K53" s="788" t="s">
        <v>22</v>
      </c>
      <c r="L53" s="789"/>
      <c r="M53" s="788" t="s">
        <v>23</v>
      </c>
      <c r="N53" s="789"/>
      <c r="O53" s="786" t="s">
        <v>24</v>
      </c>
      <c r="P53" s="787"/>
      <c r="Q53" s="786" t="s">
        <v>25</v>
      </c>
      <c r="R53" s="787"/>
      <c r="S53" s="786" t="s">
        <v>26</v>
      </c>
      <c r="T53" s="787"/>
      <c r="U53" s="786" t="s">
        <v>27</v>
      </c>
      <c r="V53" s="787"/>
      <c r="W53" s="786" t="s">
        <v>2</v>
      </c>
      <c r="X53" s="787"/>
      <c r="Y53" s="786" t="s">
        <v>3</v>
      </c>
      <c r="Z53" s="787"/>
      <c r="AA53" s="786" t="s">
        <v>28</v>
      </c>
      <c r="AB53" s="825"/>
      <c r="AC53" s="786" t="s">
        <v>4</v>
      </c>
      <c r="AD53" s="787"/>
      <c r="AE53" s="786" t="s">
        <v>5</v>
      </c>
      <c r="AF53" s="787"/>
      <c r="AG53" s="786" t="s">
        <v>6</v>
      </c>
      <c r="AH53" s="787"/>
      <c r="AI53" s="786" t="s">
        <v>7</v>
      </c>
      <c r="AJ53" s="787"/>
      <c r="AK53" s="786" t="s">
        <v>8</v>
      </c>
      <c r="AL53" s="787"/>
      <c r="AM53" s="786" t="s">
        <v>9</v>
      </c>
      <c r="AN53" s="787"/>
      <c r="AO53" s="796" t="s">
        <v>10</v>
      </c>
      <c r="AP53" s="791"/>
      <c r="AQ53" s="822"/>
      <c r="AR53" s="826" t="s">
        <v>35</v>
      </c>
      <c r="AS53" s="828" t="s">
        <v>36</v>
      </c>
      <c r="AT53" s="828" t="s">
        <v>37</v>
      </c>
      <c r="AU53" s="784"/>
    </row>
    <row r="54" spans="1:86" x14ac:dyDescent="0.2">
      <c r="A54" s="842"/>
      <c r="B54" s="357" t="s">
        <v>94</v>
      </c>
      <c r="C54" s="357" t="s">
        <v>11</v>
      </c>
      <c r="D54" s="249" t="s">
        <v>12</v>
      </c>
      <c r="E54" s="349" t="s">
        <v>11</v>
      </c>
      <c r="F54" s="250" t="s">
        <v>12</v>
      </c>
      <c r="G54" s="349" t="s">
        <v>11</v>
      </c>
      <c r="H54" s="250" t="s">
        <v>12</v>
      </c>
      <c r="I54" s="349" t="s">
        <v>11</v>
      </c>
      <c r="J54" s="250" t="s">
        <v>12</v>
      </c>
      <c r="K54" s="349" t="s">
        <v>11</v>
      </c>
      <c r="L54" s="250" t="s">
        <v>12</v>
      </c>
      <c r="M54" s="39" t="s">
        <v>11</v>
      </c>
      <c r="N54" s="350" t="s">
        <v>12</v>
      </c>
      <c r="O54" s="349" t="s">
        <v>11</v>
      </c>
      <c r="P54" s="250" t="s">
        <v>12</v>
      </c>
      <c r="Q54" s="39" t="s">
        <v>11</v>
      </c>
      <c r="R54" s="350" t="s">
        <v>12</v>
      </c>
      <c r="S54" s="39" t="s">
        <v>11</v>
      </c>
      <c r="T54" s="350" t="s">
        <v>12</v>
      </c>
      <c r="U54" s="349" t="s">
        <v>11</v>
      </c>
      <c r="V54" s="350" t="s">
        <v>12</v>
      </c>
      <c r="W54" s="349" t="s">
        <v>11</v>
      </c>
      <c r="X54" s="250" t="s">
        <v>12</v>
      </c>
      <c r="Y54" s="39" t="s">
        <v>11</v>
      </c>
      <c r="Z54" s="350" t="s">
        <v>12</v>
      </c>
      <c r="AA54" s="349" t="s">
        <v>11</v>
      </c>
      <c r="AB54" s="251" t="s">
        <v>12</v>
      </c>
      <c r="AC54" s="349" t="s">
        <v>11</v>
      </c>
      <c r="AD54" s="250" t="s">
        <v>12</v>
      </c>
      <c r="AE54" s="349" t="s">
        <v>11</v>
      </c>
      <c r="AF54" s="250" t="s">
        <v>12</v>
      </c>
      <c r="AG54" s="349" t="s">
        <v>11</v>
      </c>
      <c r="AH54" s="250" t="s">
        <v>12</v>
      </c>
      <c r="AI54" s="39" t="s">
        <v>11</v>
      </c>
      <c r="AJ54" s="350" t="s">
        <v>12</v>
      </c>
      <c r="AK54" s="349" t="s">
        <v>11</v>
      </c>
      <c r="AL54" s="250" t="s">
        <v>12</v>
      </c>
      <c r="AM54" s="39" t="s">
        <v>11</v>
      </c>
      <c r="AN54" s="350" t="s">
        <v>12</v>
      </c>
      <c r="AO54" s="86" t="s">
        <v>11</v>
      </c>
      <c r="AP54" s="350" t="s">
        <v>12</v>
      </c>
      <c r="AQ54" s="823"/>
      <c r="AR54" s="827"/>
      <c r="AS54" s="829"/>
      <c r="AT54" s="829"/>
      <c r="AU54" s="785"/>
    </row>
    <row r="55" spans="1:86" x14ac:dyDescent="0.2">
      <c r="A55" s="87" t="s">
        <v>51</v>
      </c>
      <c r="B55" s="695">
        <f>SUM(C55+D55)</f>
        <v>0</v>
      </c>
      <c r="C55" s="695">
        <f t="shared" ref="C55:D59" si="5">SUM(E55+G55+I55+K55+M55+O55+Q55+S55+U55+W55+Y55+AA55+AC55+AE55+AG55+AI55+AK55+AM55+AO55)</f>
        <v>0</v>
      </c>
      <c r="D55" s="696">
        <f t="shared" si="5"/>
        <v>0</v>
      </c>
      <c r="E55" s="8"/>
      <c r="F55" s="203"/>
      <c r="G55" s="8"/>
      <c r="H55" s="9"/>
      <c r="I55" s="8"/>
      <c r="J55" s="9"/>
      <c r="K55" s="8"/>
      <c r="L55" s="9"/>
      <c r="M55" s="8"/>
      <c r="N55" s="9"/>
      <c r="O55" s="8"/>
      <c r="P55" s="9"/>
      <c r="Q55" s="8"/>
      <c r="R55" s="9"/>
      <c r="S55" s="8"/>
      <c r="T55" s="9"/>
      <c r="U55" s="8"/>
      <c r="V55" s="9"/>
      <c r="W55" s="8"/>
      <c r="X55" s="9"/>
      <c r="Y55" s="204"/>
      <c r="Z55" s="9"/>
      <c r="AA55" s="204"/>
      <c r="AB55" s="7"/>
      <c r="AC55" s="204"/>
      <c r="AD55" s="9"/>
      <c r="AE55" s="204"/>
      <c r="AF55" s="9"/>
      <c r="AG55" s="204"/>
      <c r="AH55" s="9"/>
      <c r="AI55" s="204"/>
      <c r="AJ55" s="9"/>
      <c r="AK55" s="204"/>
      <c r="AL55" s="9"/>
      <c r="AM55" s="204"/>
      <c r="AN55" s="9"/>
      <c r="AO55" s="254"/>
      <c r="AP55" s="7"/>
      <c r="AQ55" s="255"/>
      <c r="AR55" s="88"/>
      <c r="AS55" s="88"/>
      <c r="AT55" s="88"/>
      <c r="AU55" s="88"/>
      <c r="AV55" s="239" t="s">
        <v>120</v>
      </c>
      <c r="CA55" s="195" t="str">
        <f>IF(B55=0,"",IF(AQ55="",IF(B55="",""," No olvide escribir la columna Beneficiarios.-"),""))</f>
        <v/>
      </c>
      <c r="CB55" s="195" t="str">
        <f>IF(B55&lt;AQ55," El número de Beneficiarios NO puede ser mayor que el Total.-","")</f>
        <v/>
      </c>
      <c r="CG55" s="195">
        <f>IF(B55&lt;AQ55,1,0)</f>
        <v>0</v>
      </c>
      <c r="CH55" s="195" t="str">
        <f>IF(B55=0,"",IF(AQ55="",IF(B55="","",1),0))</f>
        <v/>
      </c>
    </row>
    <row r="56" spans="1:86" x14ac:dyDescent="0.2">
      <c r="A56" s="87" t="s">
        <v>52</v>
      </c>
      <c r="B56" s="697">
        <f>SUM(C56+D56)</f>
        <v>0</v>
      </c>
      <c r="C56" s="697">
        <f t="shared" si="5"/>
        <v>0</v>
      </c>
      <c r="D56" s="698">
        <f t="shared" si="5"/>
        <v>0</v>
      </c>
      <c r="E56" s="12"/>
      <c r="F56" s="27"/>
      <c r="G56" s="12"/>
      <c r="H56" s="13"/>
      <c r="I56" s="12"/>
      <c r="J56" s="13"/>
      <c r="K56" s="12"/>
      <c r="L56" s="13"/>
      <c r="M56" s="12"/>
      <c r="N56" s="13"/>
      <c r="O56" s="12"/>
      <c r="P56" s="13"/>
      <c r="Q56" s="12"/>
      <c r="R56" s="13"/>
      <c r="S56" s="12"/>
      <c r="T56" s="13"/>
      <c r="U56" s="12"/>
      <c r="V56" s="13"/>
      <c r="W56" s="12"/>
      <c r="X56" s="13"/>
      <c r="Y56" s="136"/>
      <c r="Z56" s="13"/>
      <c r="AA56" s="136"/>
      <c r="AB56" s="15"/>
      <c r="AC56" s="136"/>
      <c r="AD56" s="13"/>
      <c r="AE56" s="136"/>
      <c r="AF56" s="13"/>
      <c r="AG56" s="136"/>
      <c r="AH56" s="13"/>
      <c r="AI56" s="136"/>
      <c r="AJ56" s="13"/>
      <c r="AK56" s="136"/>
      <c r="AL56" s="13"/>
      <c r="AM56" s="136"/>
      <c r="AN56" s="13"/>
      <c r="AO56" s="258"/>
      <c r="AP56" s="15"/>
      <c r="AQ56" s="88"/>
      <c r="AR56" s="88"/>
      <c r="AS56" s="88"/>
      <c r="AT56" s="88"/>
      <c r="AU56" s="88"/>
      <c r="AV56" s="239" t="s">
        <v>120</v>
      </c>
      <c r="CA56" s="195" t="str">
        <f>IF(B56=0,"",IF(AQ56="",IF(B56="",""," No olvide escribir la columna Beneficiarios.-"),""))</f>
        <v/>
      </c>
      <c r="CB56" s="195" t="str">
        <f>IF(B56&lt;AQ56," El número de Beneficiarios NO puede ser mayor que el Total.-","")</f>
        <v/>
      </c>
      <c r="CG56" s="195">
        <f>IF(B56&lt;AQ56,1,0)</f>
        <v>0</v>
      </c>
      <c r="CH56" s="195" t="str">
        <f>IF(B56=0,"",IF(AQ56="",IF(B56="","",1),0))</f>
        <v/>
      </c>
    </row>
    <row r="57" spans="1:86" x14ac:dyDescent="0.2">
      <c r="A57" s="87" t="s">
        <v>53</v>
      </c>
      <c r="B57" s="697">
        <f>SUM(C57+D57)</f>
        <v>0</v>
      </c>
      <c r="C57" s="697">
        <f t="shared" si="5"/>
        <v>0</v>
      </c>
      <c r="D57" s="698">
        <f t="shared" si="5"/>
        <v>0</v>
      </c>
      <c r="E57" s="12"/>
      <c r="F57" s="27"/>
      <c r="G57" s="12"/>
      <c r="H57" s="13"/>
      <c r="I57" s="12"/>
      <c r="J57" s="13"/>
      <c r="K57" s="12"/>
      <c r="L57" s="13"/>
      <c r="M57" s="12"/>
      <c r="N57" s="13"/>
      <c r="O57" s="12"/>
      <c r="P57" s="13"/>
      <c r="Q57" s="12"/>
      <c r="R57" s="13"/>
      <c r="S57" s="12"/>
      <c r="T57" s="13"/>
      <c r="U57" s="12"/>
      <c r="V57" s="13"/>
      <c r="W57" s="12"/>
      <c r="X57" s="13"/>
      <c r="Y57" s="136"/>
      <c r="Z57" s="13"/>
      <c r="AA57" s="136"/>
      <c r="AB57" s="15"/>
      <c r="AC57" s="136"/>
      <c r="AD57" s="13"/>
      <c r="AE57" s="136"/>
      <c r="AF57" s="13"/>
      <c r="AG57" s="136"/>
      <c r="AH57" s="13"/>
      <c r="AI57" s="136"/>
      <c r="AJ57" s="13"/>
      <c r="AK57" s="136"/>
      <c r="AL57" s="13"/>
      <c r="AM57" s="136"/>
      <c r="AN57" s="13"/>
      <c r="AO57" s="258"/>
      <c r="AP57" s="15"/>
      <c r="AQ57" s="88"/>
      <c r="AR57" s="88"/>
      <c r="AS57" s="88"/>
      <c r="AT57" s="88"/>
      <c r="AU57" s="88"/>
      <c r="AV57" s="239" t="s">
        <v>120</v>
      </c>
      <c r="CA57" s="195" t="str">
        <f>IF(B57=0,"",IF(AQ57="",IF(B57="",""," No olvide escribir la columna Beneficiarios.-"),""))</f>
        <v/>
      </c>
      <c r="CB57" s="195" t="str">
        <f>IF(B57&lt;AQ57," El número de Beneficiarios NO puede ser mayor que el Total.-","")</f>
        <v/>
      </c>
      <c r="CG57" s="195">
        <f>IF(B57&lt;AQ57,1,0)</f>
        <v>0</v>
      </c>
      <c r="CH57" s="195" t="str">
        <f>IF(B57=0,"",IF(AQ57="",IF(B57="","",1),0))</f>
        <v/>
      </c>
    </row>
    <row r="58" spans="1:86" x14ac:dyDescent="0.2">
      <c r="A58" s="87" t="s">
        <v>54</v>
      </c>
      <c r="B58" s="697">
        <f>SUM(C58+D58)</f>
        <v>0</v>
      </c>
      <c r="C58" s="697">
        <f t="shared" si="5"/>
        <v>0</v>
      </c>
      <c r="D58" s="698">
        <f t="shared" si="5"/>
        <v>0</v>
      </c>
      <c r="E58" s="12"/>
      <c r="F58" s="27"/>
      <c r="G58" s="12"/>
      <c r="H58" s="13"/>
      <c r="I58" s="12"/>
      <c r="J58" s="13"/>
      <c r="K58" s="12"/>
      <c r="L58" s="13"/>
      <c r="M58" s="12"/>
      <c r="N58" s="13"/>
      <c r="O58" s="12"/>
      <c r="P58" s="13"/>
      <c r="Q58" s="12"/>
      <c r="R58" s="13"/>
      <c r="S58" s="12"/>
      <c r="T58" s="13"/>
      <c r="U58" s="12"/>
      <c r="V58" s="13"/>
      <c r="W58" s="12"/>
      <c r="X58" s="13"/>
      <c r="Y58" s="136"/>
      <c r="Z58" s="13"/>
      <c r="AA58" s="136"/>
      <c r="AB58" s="15"/>
      <c r="AC58" s="136"/>
      <c r="AD58" s="13"/>
      <c r="AE58" s="136"/>
      <c r="AF58" s="13"/>
      <c r="AG58" s="136"/>
      <c r="AH58" s="13"/>
      <c r="AI58" s="136"/>
      <c r="AJ58" s="13"/>
      <c r="AK58" s="136"/>
      <c r="AL58" s="13"/>
      <c r="AM58" s="136"/>
      <c r="AN58" s="13"/>
      <c r="AO58" s="258"/>
      <c r="AP58" s="15"/>
      <c r="AQ58" s="88"/>
      <c r="AR58" s="88"/>
      <c r="AS58" s="88"/>
      <c r="AT58" s="88"/>
      <c r="AU58" s="88"/>
      <c r="AV58" s="239" t="s">
        <v>120</v>
      </c>
      <c r="CA58" s="195" t="str">
        <f>IF(B58=0,"",IF(AQ58="",IF(B58="",""," No olvide escribir la columna Beneficiarios.-"),""))</f>
        <v/>
      </c>
      <c r="CB58" s="195" t="str">
        <f>IF(B58&lt;AQ58," El número de Beneficiarios NO puede ser mayor que el Total.-","")</f>
        <v/>
      </c>
      <c r="CG58" s="195">
        <f>IF(B58&lt;AQ58,1,0)</f>
        <v>0</v>
      </c>
      <c r="CH58" s="195" t="str">
        <f>IF(B58=0,"",IF(AQ58="",IF(B58="","",1),0))</f>
        <v/>
      </c>
    </row>
    <row r="59" spans="1:86" x14ac:dyDescent="0.2">
      <c r="A59" s="89" t="s">
        <v>55</v>
      </c>
      <c r="B59" s="699">
        <f>SUM(C59+D59)</f>
        <v>0</v>
      </c>
      <c r="C59" s="699">
        <f t="shared" si="5"/>
        <v>0</v>
      </c>
      <c r="D59" s="700">
        <f t="shared" si="5"/>
        <v>0</v>
      </c>
      <c r="E59" s="18"/>
      <c r="F59" s="28"/>
      <c r="G59" s="18"/>
      <c r="H59" s="19"/>
      <c r="I59" s="18"/>
      <c r="J59" s="19"/>
      <c r="K59" s="18"/>
      <c r="L59" s="19"/>
      <c r="M59" s="18"/>
      <c r="N59" s="19"/>
      <c r="O59" s="18"/>
      <c r="P59" s="19"/>
      <c r="Q59" s="18"/>
      <c r="R59" s="19"/>
      <c r="S59" s="18"/>
      <c r="T59" s="19"/>
      <c r="U59" s="18"/>
      <c r="V59" s="19"/>
      <c r="W59" s="18"/>
      <c r="X59" s="19"/>
      <c r="Y59" s="139"/>
      <c r="Z59" s="19"/>
      <c r="AA59" s="139"/>
      <c r="AB59" s="17"/>
      <c r="AC59" s="139"/>
      <c r="AD59" s="19"/>
      <c r="AE59" s="139"/>
      <c r="AF59" s="19"/>
      <c r="AG59" s="139"/>
      <c r="AH59" s="19"/>
      <c r="AI59" s="139"/>
      <c r="AJ59" s="19"/>
      <c r="AK59" s="139"/>
      <c r="AL59" s="19"/>
      <c r="AM59" s="139"/>
      <c r="AN59" s="19"/>
      <c r="AO59" s="261"/>
      <c r="AP59" s="17"/>
      <c r="AQ59" s="90"/>
      <c r="AR59" s="90"/>
      <c r="AS59" s="90"/>
      <c r="AT59" s="90"/>
      <c r="AU59" s="90"/>
      <c r="AV59" s="239" t="s">
        <v>120</v>
      </c>
      <c r="CA59" s="195" t="str">
        <f>IF(B59=0,"",IF(AQ59="",IF(B59="",""," No olvide escribir la columna Beneficiarios.-"),""))</f>
        <v/>
      </c>
      <c r="CB59" s="195" t="str">
        <f>IF(B59&lt;AQ59," El número de Beneficiarios NO puede ser mayor que el Total.-","")</f>
        <v/>
      </c>
      <c r="CG59" s="195">
        <f>IF(B59&lt;AQ59,1,0)</f>
        <v>0</v>
      </c>
      <c r="CH59" s="195" t="str">
        <f>IF(B59=0,"",IF(AQ59="",IF(B59="","",1),0))</f>
        <v/>
      </c>
    </row>
    <row r="60" spans="1:86" x14ac:dyDescent="0.2">
      <c r="A60" s="91" t="s">
        <v>1</v>
      </c>
      <c r="B60" s="701">
        <f t="shared" ref="B60:AU60" si="6">SUM(B55:B59)</f>
        <v>0</v>
      </c>
      <c r="C60" s="702">
        <f t="shared" si="6"/>
        <v>0</v>
      </c>
      <c r="D60" s="702">
        <f t="shared" si="6"/>
        <v>0</v>
      </c>
      <c r="E60" s="93">
        <f t="shared" si="6"/>
        <v>0</v>
      </c>
      <c r="F60" s="703">
        <f t="shared" si="6"/>
        <v>0</v>
      </c>
      <c r="G60" s="93">
        <f t="shared" si="6"/>
        <v>0</v>
      </c>
      <c r="H60" s="95">
        <f t="shared" si="6"/>
        <v>0</v>
      </c>
      <c r="I60" s="93">
        <f t="shared" si="6"/>
        <v>0</v>
      </c>
      <c r="J60" s="95">
        <f t="shared" si="6"/>
        <v>0</v>
      </c>
      <c r="K60" s="93">
        <f t="shared" si="6"/>
        <v>0</v>
      </c>
      <c r="L60" s="95">
        <f t="shared" si="6"/>
        <v>0</v>
      </c>
      <c r="M60" s="93">
        <f t="shared" si="6"/>
        <v>0</v>
      </c>
      <c r="N60" s="95">
        <f t="shared" si="6"/>
        <v>0</v>
      </c>
      <c r="O60" s="93">
        <f t="shared" si="6"/>
        <v>0</v>
      </c>
      <c r="P60" s="95">
        <f t="shared" si="6"/>
        <v>0</v>
      </c>
      <c r="Q60" s="93">
        <f t="shared" si="6"/>
        <v>0</v>
      </c>
      <c r="R60" s="95">
        <f t="shared" si="6"/>
        <v>0</v>
      </c>
      <c r="S60" s="93">
        <f t="shared" si="6"/>
        <v>0</v>
      </c>
      <c r="T60" s="95">
        <f t="shared" si="6"/>
        <v>0</v>
      </c>
      <c r="U60" s="93">
        <f t="shared" si="6"/>
        <v>0</v>
      </c>
      <c r="V60" s="95">
        <f t="shared" si="6"/>
        <v>0</v>
      </c>
      <c r="W60" s="93">
        <f t="shared" si="6"/>
        <v>0</v>
      </c>
      <c r="X60" s="95">
        <f t="shared" si="6"/>
        <v>0</v>
      </c>
      <c r="Y60" s="704">
        <f t="shared" si="6"/>
        <v>0</v>
      </c>
      <c r="Z60" s="95">
        <f t="shared" si="6"/>
        <v>0</v>
      </c>
      <c r="AA60" s="705">
        <f t="shared" si="6"/>
        <v>0</v>
      </c>
      <c r="AB60" s="94">
        <f t="shared" si="6"/>
        <v>0</v>
      </c>
      <c r="AC60" s="704">
        <f t="shared" si="6"/>
        <v>0</v>
      </c>
      <c r="AD60" s="95">
        <f t="shared" si="6"/>
        <v>0</v>
      </c>
      <c r="AE60" s="704">
        <f t="shared" si="6"/>
        <v>0</v>
      </c>
      <c r="AF60" s="95">
        <f t="shared" si="6"/>
        <v>0</v>
      </c>
      <c r="AG60" s="704">
        <f t="shared" si="6"/>
        <v>0</v>
      </c>
      <c r="AH60" s="95">
        <f t="shared" si="6"/>
        <v>0</v>
      </c>
      <c r="AI60" s="704">
        <f t="shared" si="6"/>
        <v>0</v>
      </c>
      <c r="AJ60" s="95">
        <f t="shared" si="6"/>
        <v>0</v>
      </c>
      <c r="AK60" s="704">
        <f t="shared" si="6"/>
        <v>0</v>
      </c>
      <c r="AL60" s="95">
        <f t="shared" si="6"/>
        <v>0</v>
      </c>
      <c r="AM60" s="704">
        <f t="shared" si="6"/>
        <v>0</v>
      </c>
      <c r="AN60" s="95">
        <f t="shared" si="6"/>
        <v>0</v>
      </c>
      <c r="AO60" s="705">
        <f t="shared" si="6"/>
        <v>0</v>
      </c>
      <c r="AP60" s="94">
        <f t="shared" si="6"/>
        <v>0</v>
      </c>
      <c r="AQ60" s="96">
        <f t="shared" si="6"/>
        <v>0</v>
      </c>
      <c r="AR60" s="96">
        <f t="shared" si="6"/>
        <v>0</v>
      </c>
      <c r="AS60" s="96">
        <f t="shared" si="6"/>
        <v>0</v>
      </c>
      <c r="AT60" s="96">
        <f t="shared" si="6"/>
        <v>0</v>
      </c>
      <c r="AU60" s="96">
        <f t="shared" si="6"/>
        <v>0</v>
      </c>
      <c r="AV60" s="239"/>
    </row>
    <row r="61" spans="1:86" x14ac:dyDescent="0.2">
      <c r="A61" s="97" t="s">
        <v>121</v>
      </c>
      <c r="B61" s="1"/>
      <c r="C61" s="85"/>
      <c r="D61" s="85"/>
      <c r="E61" s="85"/>
      <c r="F61" s="85"/>
      <c r="G61" s="85"/>
      <c r="H61" s="85"/>
      <c r="I61" s="85"/>
      <c r="J61" s="85"/>
      <c r="K61" s="85"/>
    </row>
    <row r="62" spans="1:86" x14ac:dyDescent="0.2">
      <c r="A62" s="357" t="s">
        <v>49</v>
      </c>
      <c r="B62" s="63" t="s">
        <v>50</v>
      </c>
      <c r="C62" s="52"/>
      <c r="D62" s="52"/>
      <c r="E62" s="52"/>
      <c r="F62" s="52"/>
      <c r="G62" s="52"/>
      <c r="H62" s="52"/>
      <c r="I62" s="52"/>
      <c r="J62" s="52"/>
      <c r="K62" s="52"/>
    </row>
    <row r="63" spans="1:86" x14ac:dyDescent="0.2">
      <c r="A63" s="98" t="s">
        <v>52</v>
      </c>
      <c r="B63" s="25"/>
      <c r="C63" s="271"/>
      <c r="D63" s="52"/>
      <c r="E63" s="52"/>
      <c r="F63" s="52"/>
      <c r="G63" s="52"/>
      <c r="H63" s="52"/>
      <c r="I63" s="52"/>
      <c r="J63" s="52"/>
      <c r="K63" s="52"/>
    </row>
    <row r="64" spans="1:86" x14ac:dyDescent="0.2">
      <c r="A64" s="87" t="s">
        <v>53</v>
      </c>
      <c r="B64" s="22"/>
      <c r="C64" s="271"/>
      <c r="D64" s="52"/>
      <c r="E64" s="52"/>
      <c r="F64" s="52"/>
      <c r="G64" s="52"/>
      <c r="H64" s="52"/>
      <c r="I64" s="52"/>
      <c r="J64" s="52"/>
      <c r="K64" s="52"/>
    </row>
    <row r="65" spans="1:11" x14ac:dyDescent="0.2">
      <c r="A65" s="87" t="s">
        <v>54</v>
      </c>
      <c r="B65" s="22"/>
      <c r="C65" s="271"/>
      <c r="D65" s="52"/>
      <c r="E65" s="52"/>
      <c r="F65" s="52"/>
      <c r="G65" s="52"/>
      <c r="H65" s="52"/>
      <c r="I65" s="52"/>
      <c r="J65" s="52"/>
      <c r="K65" s="52"/>
    </row>
    <row r="66" spans="1:11" x14ac:dyDescent="0.2">
      <c r="A66" s="89" t="s">
        <v>55</v>
      </c>
      <c r="B66" s="26"/>
      <c r="C66" s="271"/>
      <c r="D66" s="52"/>
      <c r="E66" s="52"/>
      <c r="F66" s="52"/>
      <c r="G66" s="52"/>
      <c r="H66" s="52"/>
      <c r="I66" s="52"/>
      <c r="J66" s="52"/>
      <c r="K66" s="52"/>
    </row>
    <row r="67" spans="1:11" x14ac:dyDescent="0.2">
      <c r="A67" s="91" t="s">
        <v>1</v>
      </c>
      <c r="B67" s="9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357" t="s">
        <v>49</v>
      </c>
      <c r="B69" s="63" t="s">
        <v>50</v>
      </c>
      <c r="C69" s="52"/>
      <c r="D69" s="52"/>
      <c r="E69" s="52"/>
      <c r="F69" s="52"/>
      <c r="G69" s="52"/>
      <c r="H69" s="52"/>
      <c r="I69" s="52"/>
      <c r="J69" s="52"/>
      <c r="K69" s="52"/>
    </row>
    <row r="70" spans="1:11" x14ac:dyDescent="0.2">
      <c r="A70" s="98" t="s">
        <v>52</v>
      </c>
      <c r="B70" s="25"/>
      <c r="C70" s="271"/>
      <c r="D70" s="52"/>
      <c r="E70" s="52"/>
      <c r="F70" s="52"/>
      <c r="G70" s="52"/>
      <c r="H70" s="52"/>
      <c r="I70" s="52"/>
      <c r="J70" s="52"/>
      <c r="K70" s="52"/>
    </row>
    <row r="71" spans="1:11" x14ac:dyDescent="0.2">
      <c r="A71" s="87" t="s">
        <v>53</v>
      </c>
      <c r="B71" s="22"/>
      <c r="C71" s="271"/>
      <c r="D71" s="52"/>
      <c r="E71" s="52"/>
      <c r="F71" s="52"/>
      <c r="G71" s="52"/>
      <c r="H71" s="52"/>
      <c r="I71" s="52"/>
      <c r="J71" s="52"/>
      <c r="K71" s="52"/>
    </row>
    <row r="72" spans="1:11" x14ac:dyDescent="0.2">
      <c r="A72" s="87" t="s">
        <v>54</v>
      </c>
      <c r="B72" s="22"/>
      <c r="C72" s="271"/>
      <c r="D72" s="52"/>
      <c r="E72" s="52"/>
      <c r="F72" s="52"/>
      <c r="G72" s="52"/>
      <c r="H72" s="52"/>
      <c r="I72" s="52"/>
      <c r="J72" s="52"/>
      <c r="K72" s="52"/>
    </row>
    <row r="73" spans="1:11" x14ac:dyDescent="0.2">
      <c r="A73" s="89" t="s">
        <v>55</v>
      </c>
      <c r="B73" s="26"/>
      <c r="C73" s="271"/>
      <c r="D73" s="52"/>
      <c r="E73" s="52"/>
      <c r="F73" s="52"/>
      <c r="G73" s="52"/>
      <c r="H73" s="52"/>
      <c r="I73" s="52"/>
      <c r="J73" s="52"/>
      <c r="K73" s="52"/>
    </row>
    <row r="74" spans="1:11" x14ac:dyDescent="0.2">
      <c r="A74" s="91" t="s">
        <v>1</v>
      </c>
      <c r="B74" s="92">
        <f>SUM(B70:B73)</f>
        <v>0</v>
      </c>
      <c r="C74" s="271"/>
      <c r="D74" s="52"/>
      <c r="E74" s="52"/>
      <c r="F74" s="52"/>
      <c r="G74" s="52"/>
      <c r="H74" s="52"/>
      <c r="I74" s="52"/>
      <c r="J74" s="52"/>
      <c r="K74" s="52"/>
    </row>
    <row r="75" spans="1:11" x14ac:dyDescent="0.2">
      <c r="A75" s="273" t="s">
        <v>123</v>
      </c>
      <c r="B75" s="100"/>
      <c r="C75" s="101"/>
      <c r="D75" s="49"/>
    </row>
    <row r="76" spans="1:11" ht="21" x14ac:dyDescent="0.2">
      <c r="A76" s="352" t="s">
        <v>56</v>
      </c>
      <c r="B76" s="102" t="s">
        <v>57</v>
      </c>
      <c r="C76" s="103" t="s">
        <v>58</v>
      </c>
      <c r="D76" s="103" t="s">
        <v>59</v>
      </c>
      <c r="E76" s="103" t="s">
        <v>13</v>
      </c>
    </row>
    <row r="77" spans="1:11" x14ac:dyDescent="0.2">
      <c r="A77" s="104" t="s">
        <v>124</v>
      </c>
      <c r="B77" s="25"/>
      <c r="C77" s="25"/>
      <c r="D77" s="25"/>
      <c r="E77" s="25"/>
      <c r="F77" s="195"/>
    </row>
    <row r="78" spans="1:11" x14ac:dyDescent="0.2">
      <c r="A78" s="105" t="s">
        <v>125</v>
      </c>
      <c r="B78" s="22"/>
      <c r="C78" s="22"/>
      <c r="D78" s="22"/>
      <c r="E78" s="22"/>
      <c r="F78" s="195"/>
    </row>
    <row r="79" spans="1:11" x14ac:dyDescent="0.2">
      <c r="A79" s="105" t="s">
        <v>126</v>
      </c>
      <c r="B79" s="22"/>
      <c r="C79" s="22"/>
      <c r="D79" s="22"/>
      <c r="E79" s="22"/>
      <c r="F79" s="195"/>
    </row>
    <row r="80" spans="1:11" x14ac:dyDescent="0.2">
      <c r="A80" s="105" t="s">
        <v>127</v>
      </c>
      <c r="B80" s="22"/>
      <c r="C80" s="22"/>
      <c r="D80" s="22"/>
      <c r="E80" s="22"/>
      <c r="F80" s="195"/>
    </row>
    <row r="81" spans="1:47" x14ac:dyDescent="0.2">
      <c r="A81" s="105" t="s">
        <v>128</v>
      </c>
      <c r="B81" s="22"/>
      <c r="C81" s="22"/>
      <c r="D81" s="22"/>
      <c r="E81" s="22"/>
      <c r="F81" s="195"/>
    </row>
    <row r="82" spans="1:47" x14ac:dyDescent="0.2">
      <c r="A82" s="106" t="s">
        <v>129</v>
      </c>
      <c r="B82" s="22"/>
      <c r="C82" s="22"/>
      <c r="D82" s="22"/>
      <c r="E82" s="22"/>
      <c r="F82" s="195"/>
    </row>
    <row r="83" spans="1:47" x14ac:dyDescent="0.2">
      <c r="A83" s="105" t="s">
        <v>130</v>
      </c>
      <c r="B83" s="22"/>
      <c r="C83" s="22"/>
      <c r="D83" s="22"/>
      <c r="E83" s="22"/>
      <c r="F83" s="195"/>
    </row>
    <row r="84" spans="1:47" x14ac:dyDescent="0.2">
      <c r="A84" s="105" t="s">
        <v>131</v>
      </c>
      <c r="B84" s="22"/>
      <c r="C84" s="22"/>
      <c r="D84" s="22"/>
      <c r="E84" s="22"/>
      <c r="F84" s="195"/>
    </row>
    <row r="85" spans="1:47" x14ac:dyDescent="0.2">
      <c r="A85" s="105" t="s">
        <v>132</v>
      </c>
      <c r="B85" s="22"/>
      <c r="C85" s="22"/>
      <c r="D85" s="22"/>
      <c r="E85" s="22"/>
      <c r="F85" s="195"/>
    </row>
    <row r="86" spans="1:47" x14ac:dyDescent="0.2">
      <c r="A86" s="105" t="s">
        <v>133</v>
      </c>
      <c r="B86" s="22"/>
      <c r="C86" s="22"/>
      <c r="D86" s="22"/>
      <c r="E86" s="22"/>
      <c r="F86" s="195"/>
    </row>
    <row r="87" spans="1:47" x14ac:dyDescent="0.2">
      <c r="A87" s="107" t="s">
        <v>134</v>
      </c>
      <c r="B87" s="22"/>
      <c r="C87" s="23"/>
      <c r="D87" s="23"/>
      <c r="E87" s="23"/>
      <c r="F87" s="195"/>
    </row>
    <row r="88" spans="1:47" x14ac:dyDescent="0.2">
      <c r="A88" s="274" t="s">
        <v>135</v>
      </c>
      <c r="B88" s="22"/>
      <c r="C88" s="23"/>
      <c r="D88" s="23"/>
      <c r="E88" s="23"/>
      <c r="F88" s="195"/>
    </row>
    <row r="89" spans="1:47" x14ac:dyDescent="0.2">
      <c r="A89" s="275" t="s">
        <v>136</v>
      </c>
      <c r="B89" s="146"/>
      <c r="C89" s="23"/>
      <c r="D89" s="23"/>
      <c r="E89" s="23"/>
      <c r="F89" s="195"/>
    </row>
    <row r="90" spans="1:47" x14ac:dyDescent="0.2">
      <c r="A90" s="275" t="s">
        <v>137</v>
      </c>
      <c r="B90" s="22"/>
      <c r="C90" s="23"/>
      <c r="D90" s="23"/>
      <c r="E90" s="23"/>
      <c r="F90" s="195"/>
    </row>
    <row r="91" spans="1:47" x14ac:dyDescent="0.2">
      <c r="A91" s="276" t="s">
        <v>138</v>
      </c>
      <c r="B91" s="277"/>
      <c r="C91" s="26"/>
      <c r="D91" s="26"/>
      <c r="E91" s="26"/>
      <c r="F91" s="195"/>
    </row>
    <row r="92" spans="1:47" x14ac:dyDescent="0.2">
      <c r="A92" s="361" t="s">
        <v>1</v>
      </c>
      <c r="B92" s="92">
        <f>SUM(B77:B91)</f>
        <v>0</v>
      </c>
      <c r="C92" s="92">
        <f>SUM(C77:C91)</f>
        <v>0</v>
      </c>
      <c r="D92" s="92">
        <f>SUM(D77:D91)</f>
        <v>0</v>
      </c>
      <c r="E92" s="9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c r="C95" s="27"/>
      <c r="D95" s="27"/>
      <c r="E95" s="27"/>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c r="C96" s="27"/>
      <c r="D96" s="27"/>
      <c r="E96" s="27"/>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c r="C97" s="27"/>
      <c r="D97" s="27"/>
      <c r="E97" s="27"/>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c r="C98" s="27"/>
      <c r="D98" s="27"/>
      <c r="E98" s="27"/>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8"/>
      <c r="C99" s="28"/>
      <c r="D99" s="28"/>
      <c r="E99" s="28"/>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92">
        <f>SUM(B95:B99)</f>
        <v>0</v>
      </c>
      <c r="C100" s="92">
        <f>SUM(C95:C99)</f>
        <v>0</v>
      </c>
      <c r="D100" s="92">
        <f>SUM(D95:D99)</f>
        <v>0</v>
      </c>
      <c r="E100" s="9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c r="C103" s="27"/>
      <c r="D103" s="27"/>
      <c r="E103" s="27"/>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c r="C104" s="27"/>
      <c r="D104" s="27"/>
      <c r="E104" s="27"/>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c r="C105" s="27"/>
      <c r="D105" s="27"/>
      <c r="E105" s="27"/>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c r="C106" s="27"/>
      <c r="D106" s="27"/>
      <c r="E106" s="27"/>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8"/>
      <c r="C107" s="28"/>
      <c r="D107" s="28"/>
      <c r="E107" s="28"/>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92">
        <f>SUM(B103:B107)</f>
        <v>0</v>
      </c>
      <c r="C108" s="92">
        <f>SUM(C103:C107)</f>
        <v>0</v>
      </c>
      <c r="D108" s="92">
        <f>SUM(D103:D107)</f>
        <v>0</v>
      </c>
      <c r="E108" s="9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855" t="s">
        <v>61</v>
      </c>
      <c r="B110" s="856"/>
      <c r="C110" s="853" t="s">
        <v>1</v>
      </c>
      <c r="D110" s="830" t="s">
        <v>33</v>
      </c>
      <c r="E110" s="831"/>
      <c r="F110" s="831"/>
      <c r="G110" s="821"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857"/>
      <c r="B111" s="858"/>
      <c r="C111" s="854"/>
      <c r="D111" s="356" t="s">
        <v>35</v>
      </c>
      <c r="E111" s="356" t="s">
        <v>36</v>
      </c>
      <c r="F111" s="356" t="s">
        <v>37</v>
      </c>
      <c r="G111" s="823"/>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843" t="s">
        <v>62</v>
      </c>
      <c r="B112" s="844"/>
      <c r="C112" s="92">
        <f>SUM(D112:G112)</f>
        <v>0</v>
      </c>
      <c r="D112" s="4"/>
      <c r="E112" s="3"/>
      <c r="F112" s="5"/>
      <c r="G112" s="5"/>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85" x14ac:dyDescent="0.2">
      <c r="A113" s="845" t="s">
        <v>63</v>
      </c>
      <c r="B113" s="846"/>
      <c r="C113" s="2">
        <f>SUM(D113:G113)</f>
        <v>0</v>
      </c>
      <c r="D113" s="4"/>
      <c r="E113" s="3"/>
      <c r="F113" s="5"/>
      <c r="G113" s="5"/>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85" ht="15" x14ac:dyDescent="0.2">
      <c r="A114" s="273" t="s">
        <v>142</v>
      </c>
      <c r="B114" s="364"/>
      <c r="C114" s="364"/>
      <c r="D114" s="364"/>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85" x14ac:dyDescent="0.2">
      <c r="A115" s="847" t="s">
        <v>64</v>
      </c>
      <c r="B115" s="848"/>
      <c r="C115" s="849"/>
      <c r="D115" s="853" t="s">
        <v>1</v>
      </c>
      <c r="E115" s="830" t="s">
        <v>33</v>
      </c>
      <c r="F115" s="831"/>
      <c r="G115" s="831"/>
      <c r="H115" s="821"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85" ht="31.5" x14ac:dyDescent="0.2">
      <c r="A116" s="850"/>
      <c r="B116" s="851"/>
      <c r="C116" s="852"/>
      <c r="D116" s="854"/>
      <c r="E116" s="356" t="s">
        <v>35</v>
      </c>
      <c r="F116" s="356" t="s">
        <v>36</v>
      </c>
      <c r="G116" s="356" t="s">
        <v>37</v>
      </c>
      <c r="H116" s="823"/>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85" x14ac:dyDescent="0.2">
      <c r="A117" s="116" t="s">
        <v>143</v>
      </c>
      <c r="B117" s="117"/>
      <c r="C117" s="118"/>
      <c r="D117" s="92">
        <f>SUM(E117:H117)</f>
        <v>0</v>
      </c>
      <c r="E117" s="4"/>
      <c r="F117" s="3"/>
      <c r="G117" s="5"/>
      <c r="H117" s="5"/>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85" x14ac:dyDescent="0.2">
      <c r="A118" s="116" t="s">
        <v>144</v>
      </c>
      <c r="B118" s="117"/>
      <c r="C118" s="279"/>
      <c r="D118" s="92">
        <f>SUM(E118:H118)</f>
        <v>0</v>
      </c>
      <c r="E118" s="4"/>
      <c r="F118" s="3"/>
      <c r="G118" s="5"/>
      <c r="H118" s="5"/>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85" x14ac:dyDescent="0.2">
      <c r="A119" s="50" t="s">
        <v>145</v>
      </c>
      <c r="B119" s="120"/>
      <c r="C119" s="280"/>
      <c r="D119" s="121"/>
      <c r="E119" s="281"/>
      <c r="F119" s="282"/>
      <c r="G119" s="283"/>
      <c r="H119" s="284"/>
      <c r="I119" s="285"/>
      <c r="J119" s="285"/>
      <c r="K119" s="285"/>
      <c r="L119" s="286"/>
    </row>
    <row r="120" spans="1:85" x14ac:dyDescent="0.2">
      <c r="A120" s="772" t="s">
        <v>65</v>
      </c>
      <c r="B120" s="808" t="s">
        <v>1</v>
      </c>
      <c r="C120" s="820" t="s">
        <v>66</v>
      </c>
      <c r="D120" s="820"/>
      <c r="E120" s="820"/>
      <c r="F120" s="820" t="s">
        <v>67</v>
      </c>
      <c r="G120" s="824" t="s">
        <v>68</v>
      </c>
      <c r="H120" s="802" t="s">
        <v>33</v>
      </c>
      <c r="I120" s="803"/>
      <c r="J120" s="803"/>
      <c r="K120" s="797" t="s">
        <v>13</v>
      </c>
      <c r="L120" s="804" t="s">
        <v>146</v>
      </c>
    </row>
    <row r="121" spans="1:85" ht="60.75" customHeight="1" x14ac:dyDescent="0.2">
      <c r="A121" s="819"/>
      <c r="B121" s="809"/>
      <c r="C121" s="122" t="s">
        <v>147</v>
      </c>
      <c r="D121" s="102" t="s">
        <v>148</v>
      </c>
      <c r="E121" s="132" t="s">
        <v>149</v>
      </c>
      <c r="F121" s="820"/>
      <c r="G121" s="824"/>
      <c r="H121" s="350" t="s">
        <v>35</v>
      </c>
      <c r="I121" s="356" t="s">
        <v>36</v>
      </c>
      <c r="J121" s="356" t="s">
        <v>37</v>
      </c>
      <c r="K121" s="797"/>
      <c r="L121" s="805"/>
    </row>
    <row r="122" spans="1:85" x14ac:dyDescent="0.2">
      <c r="A122" s="123" t="s">
        <v>104</v>
      </c>
      <c r="B122" s="24">
        <f>SUM(C122:G122)</f>
        <v>0</v>
      </c>
      <c r="C122" s="29"/>
      <c r="D122" s="21"/>
      <c r="E122" s="30"/>
      <c r="F122" s="21"/>
      <c r="G122" s="124"/>
      <c r="H122" s="30"/>
      <c r="I122" s="21"/>
      <c r="J122" s="21"/>
      <c r="K122" s="21"/>
      <c r="L122" s="30"/>
      <c r="M122" s="316"/>
      <c r="CA122" s="195" t="str">
        <f>IF(B122&lt;&gt;SUM(H122:K122),"Total personas  debe ser igual que según Tipo estrategia + otros","")</f>
        <v/>
      </c>
      <c r="CG122" s="195">
        <f>IF(B122&lt;&gt;SUM(H122:K122),1,0)</f>
        <v>0</v>
      </c>
    </row>
    <row r="123" spans="1:85" x14ac:dyDescent="0.2">
      <c r="A123" s="125" t="s">
        <v>114</v>
      </c>
      <c r="B123" s="10">
        <f>SUM(C123:G123)</f>
        <v>0</v>
      </c>
      <c r="C123" s="12"/>
      <c r="D123" s="22"/>
      <c r="E123" s="27"/>
      <c r="F123" s="22"/>
      <c r="G123" s="126"/>
      <c r="H123" s="27"/>
      <c r="I123" s="22"/>
      <c r="J123" s="22"/>
      <c r="K123" s="22"/>
      <c r="L123" s="27"/>
      <c r="M123" s="316"/>
      <c r="CA123" s="195" t="str">
        <f>IF(B123&lt;&gt;SUM(H123:K123),"Total personas  debe ser igual que según Tipo estrategia + otros","")</f>
        <v/>
      </c>
      <c r="CG123" s="195">
        <f>IF(B123&lt;&gt;SUM(H123:K123),1,0)</f>
        <v>0</v>
      </c>
    </row>
    <row r="124" spans="1:85" x14ac:dyDescent="0.2">
      <c r="A124" s="127" t="s">
        <v>116</v>
      </c>
      <c r="B124" s="16">
        <f>SUM(C124:G124)</f>
        <v>0</v>
      </c>
      <c r="C124" s="18"/>
      <c r="D124" s="26"/>
      <c r="E124" s="28"/>
      <c r="F124" s="26"/>
      <c r="G124" s="128"/>
      <c r="H124" s="28"/>
      <c r="I124" s="26"/>
      <c r="J124" s="26"/>
      <c r="K124" s="26"/>
      <c r="L124" s="28"/>
      <c r="M124" s="316"/>
      <c r="CA124" s="195" t="str">
        <f>IF(B124&lt;&gt;SUM(H124:K124),"Total personas  debe ser igual que según Tipo estrategia + otros","")</f>
        <v/>
      </c>
      <c r="CG124" s="195">
        <f>IF(B124&lt;&gt;SUM(H124:K124),1,0)</f>
        <v>0</v>
      </c>
    </row>
    <row r="125" spans="1:85" ht="15" x14ac:dyDescent="0.2">
      <c r="A125" s="99" t="s">
        <v>150</v>
      </c>
      <c r="B125" s="364"/>
      <c r="C125" s="364"/>
      <c r="D125" s="364"/>
      <c r="E125" s="364"/>
      <c r="F125" s="364"/>
      <c r="G125" s="364"/>
      <c r="H125" s="364"/>
      <c r="I125" s="364"/>
      <c r="J125" s="364"/>
      <c r="K125" s="364"/>
      <c r="L125" s="364"/>
    </row>
    <row r="126" spans="1:85" ht="15" x14ac:dyDescent="0.2">
      <c r="A126" s="806" t="s">
        <v>69</v>
      </c>
      <c r="B126" s="808" t="s">
        <v>70</v>
      </c>
      <c r="C126" s="810" t="s">
        <v>151</v>
      </c>
      <c r="D126" s="811"/>
      <c r="E126" s="812" t="s">
        <v>152</v>
      </c>
      <c r="F126" s="811"/>
      <c r="G126" s="812" t="s">
        <v>153</v>
      </c>
      <c r="H126" s="811"/>
      <c r="I126" s="812" t="s">
        <v>154</v>
      </c>
      <c r="J126" s="811"/>
      <c r="K126" s="364"/>
      <c r="L126" s="364"/>
      <c r="M126" s="364"/>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85" ht="15" x14ac:dyDescent="0.2">
      <c r="A127" s="807"/>
      <c r="B127" s="809"/>
      <c r="C127" s="360" t="s">
        <v>155</v>
      </c>
      <c r="D127" s="288" t="s">
        <v>156</v>
      </c>
      <c r="E127" s="132" t="s">
        <v>155</v>
      </c>
      <c r="F127" s="358" t="s">
        <v>156</v>
      </c>
      <c r="G127" s="131" t="s">
        <v>155</v>
      </c>
      <c r="H127" s="288" t="s">
        <v>156</v>
      </c>
      <c r="I127" s="132" t="s">
        <v>155</v>
      </c>
      <c r="J127" s="288" t="s">
        <v>156</v>
      </c>
      <c r="K127" s="364"/>
      <c r="L127" s="364"/>
      <c r="M127" s="364"/>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85" ht="18.75" customHeight="1" x14ac:dyDescent="0.2">
      <c r="A128" s="821" t="s">
        <v>157</v>
      </c>
      <c r="B128" s="123" t="s">
        <v>71</v>
      </c>
      <c r="C128" s="21"/>
      <c r="D128" s="133"/>
      <c r="E128" s="134"/>
      <c r="F128" s="135"/>
      <c r="G128" s="30"/>
      <c r="H128" s="135"/>
      <c r="I128" s="30"/>
      <c r="J128" s="135"/>
      <c r="K128" s="289"/>
      <c r="L128" s="364"/>
      <c r="M128" s="364"/>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822"/>
      <c r="B129" s="125" t="s">
        <v>72</v>
      </c>
      <c r="C129" s="22"/>
      <c r="D129" s="136"/>
      <c r="E129" s="137"/>
      <c r="F129" s="138"/>
      <c r="G129" s="27"/>
      <c r="H129" s="138"/>
      <c r="I129" s="27"/>
      <c r="J129" s="138"/>
      <c r="K129" s="289"/>
      <c r="L129" s="364"/>
      <c r="M129" s="364"/>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822"/>
      <c r="B130" s="125" t="s">
        <v>73</v>
      </c>
      <c r="C130" s="22"/>
      <c r="D130" s="136"/>
      <c r="E130" s="137"/>
      <c r="F130" s="138"/>
      <c r="G130" s="27"/>
      <c r="H130" s="138"/>
      <c r="I130" s="27"/>
      <c r="J130" s="138"/>
      <c r="K130" s="289"/>
      <c r="L130" s="364"/>
      <c r="M130" s="364"/>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823"/>
      <c r="B131" s="125" t="s">
        <v>74</v>
      </c>
      <c r="C131" s="26"/>
      <c r="D131" s="139"/>
      <c r="E131" s="140"/>
      <c r="F131" s="141"/>
      <c r="G131" s="28"/>
      <c r="H131" s="141"/>
      <c r="I131" s="28"/>
      <c r="J131" s="141"/>
      <c r="K131" s="289"/>
      <c r="L131" s="364"/>
      <c r="M131" s="364"/>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797" t="s">
        <v>75</v>
      </c>
      <c r="B132" s="123" t="s">
        <v>76</v>
      </c>
      <c r="C132" s="21"/>
      <c r="D132" s="133"/>
      <c r="E132" s="134"/>
      <c r="F132" s="135"/>
      <c r="G132" s="30"/>
      <c r="H132" s="135"/>
      <c r="I132" s="30"/>
      <c r="J132" s="135"/>
      <c r="K132" s="289"/>
      <c r="L132" s="364"/>
      <c r="M132" s="364"/>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798"/>
      <c r="B133" s="125" t="s">
        <v>77</v>
      </c>
      <c r="C133" s="22"/>
      <c r="D133" s="136"/>
      <c r="E133" s="137"/>
      <c r="F133" s="138"/>
      <c r="G133" s="27"/>
      <c r="H133" s="138"/>
      <c r="I133" s="27"/>
      <c r="J133" s="138"/>
      <c r="K133" s="289"/>
      <c r="L133" s="364"/>
      <c r="M133" s="364"/>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798"/>
      <c r="B134" s="125" t="s">
        <v>74</v>
      </c>
      <c r="C134" s="22"/>
      <c r="D134" s="136"/>
      <c r="E134" s="137"/>
      <c r="F134" s="138"/>
      <c r="G134" s="27"/>
      <c r="H134" s="138"/>
      <c r="I134" s="27"/>
      <c r="J134" s="138"/>
      <c r="K134" s="289"/>
      <c r="L134" s="364"/>
      <c r="M134" s="364"/>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798"/>
      <c r="B135" s="142" t="s">
        <v>78</v>
      </c>
      <c r="C135" s="23"/>
      <c r="D135" s="143"/>
      <c r="E135" s="144"/>
      <c r="F135" s="145"/>
      <c r="G135" s="37"/>
      <c r="H135" s="145"/>
      <c r="I135" s="37"/>
      <c r="J135" s="145"/>
      <c r="K135" s="289"/>
      <c r="L135" s="364"/>
      <c r="M135" s="364"/>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798"/>
      <c r="B136" s="127" t="s">
        <v>48</v>
      </c>
      <c r="C136" s="26"/>
      <c r="D136" s="139"/>
      <c r="E136" s="140"/>
      <c r="F136" s="141"/>
      <c r="G136" s="28"/>
      <c r="H136" s="141"/>
      <c r="I136" s="28"/>
      <c r="J136" s="141"/>
      <c r="K136" s="289"/>
      <c r="L136" s="364"/>
      <c r="M136" s="364"/>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821" t="s">
        <v>79</v>
      </c>
      <c r="B137" s="123" t="s">
        <v>80</v>
      </c>
      <c r="C137" s="21"/>
      <c r="D137" s="133"/>
      <c r="E137" s="134"/>
      <c r="F137" s="135"/>
      <c r="G137" s="30"/>
      <c r="H137" s="135"/>
      <c r="I137" s="30"/>
      <c r="J137" s="135"/>
      <c r="K137" s="289"/>
      <c r="L137" s="364"/>
      <c r="M137" s="364"/>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822"/>
      <c r="B138" s="125" t="s">
        <v>77</v>
      </c>
      <c r="C138" s="22"/>
      <c r="D138" s="136"/>
      <c r="E138" s="137"/>
      <c r="F138" s="138"/>
      <c r="G138" s="27"/>
      <c r="H138" s="138"/>
      <c r="I138" s="27"/>
      <c r="J138" s="138"/>
      <c r="K138" s="289"/>
      <c r="L138" s="364"/>
      <c r="M138" s="364"/>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822"/>
      <c r="B139" s="125" t="s">
        <v>74</v>
      </c>
      <c r="C139" s="22"/>
      <c r="D139" s="136"/>
      <c r="E139" s="137"/>
      <c r="F139" s="138"/>
      <c r="G139" s="27"/>
      <c r="H139" s="138"/>
      <c r="I139" s="27"/>
      <c r="J139" s="138"/>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822"/>
      <c r="B140" s="142" t="s">
        <v>81</v>
      </c>
      <c r="C140" s="22"/>
      <c r="D140" s="136"/>
      <c r="E140" s="137"/>
      <c r="F140" s="138"/>
      <c r="G140" s="27"/>
      <c r="H140" s="138"/>
      <c r="I140" s="27"/>
      <c r="J140" s="138"/>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822"/>
      <c r="B141" s="142" t="s">
        <v>78</v>
      </c>
      <c r="C141" s="22"/>
      <c r="D141" s="136"/>
      <c r="E141" s="137"/>
      <c r="F141" s="138"/>
      <c r="G141" s="27"/>
      <c r="H141" s="138"/>
      <c r="I141" s="27"/>
      <c r="J141" s="138"/>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823"/>
      <c r="B142" s="127" t="s">
        <v>48</v>
      </c>
      <c r="C142" s="146"/>
      <c r="D142" s="147"/>
      <c r="E142" s="148"/>
      <c r="F142" s="149"/>
      <c r="G142" s="150"/>
      <c r="H142" s="149"/>
      <c r="I142" s="150"/>
      <c r="J142" s="149"/>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797" t="s">
        <v>82</v>
      </c>
      <c r="B143" s="123" t="s">
        <v>83</v>
      </c>
      <c r="C143" s="21"/>
      <c r="D143" s="133"/>
      <c r="E143" s="134"/>
      <c r="F143" s="135"/>
      <c r="G143" s="30"/>
      <c r="H143" s="135"/>
      <c r="I143" s="30"/>
      <c r="J143" s="135"/>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798"/>
      <c r="B144" s="127" t="s">
        <v>84</v>
      </c>
      <c r="C144" s="26"/>
      <c r="D144" s="139"/>
      <c r="E144" s="140"/>
      <c r="F144" s="141"/>
      <c r="G144" s="28"/>
      <c r="H144" s="141"/>
      <c r="I144" s="28"/>
      <c r="J144" s="141"/>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799" t="s">
        <v>29</v>
      </c>
      <c r="B147" s="813" t="s">
        <v>1</v>
      </c>
      <c r="C147" s="814"/>
      <c r="D147" s="783"/>
      <c r="E147" s="780" t="s">
        <v>14</v>
      </c>
      <c r="F147" s="781"/>
      <c r="G147" s="781"/>
      <c r="H147" s="781"/>
      <c r="I147" s="781"/>
      <c r="J147" s="781"/>
      <c r="K147" s="781"/>
      <c r="L147" s="781"/>
      <c r="M147" s="781"/>
      <c r="N147" s="781"/>
      <c r="O147" s="781"/>
      <c r="P147" s="781"/>
      <c r="Q147" s="781"/>
      <c r="R147" s="781"/>
      <c r="S147" s="781"/>
      <c r="T147" s="781"/>
      <c r="U147" s="781"/>
      <c r="V147" s="781"/>
      <c r="W147" s="781"/>
      <c r="X147" s="781"/>
      <c r="Y147" s="781"/>
      <c r="Z147" s="781"/>
      <c r="AA147" s="781"/>
      <c r="AB147" s="781"/>
      <c r="AC147" s="781"/>
      <c r="AD147" s="781"/>
      <c r="AE147" s="781"/>
      <c r="AF147" s="781"/>
      <c r="AG147" s="781"/>
      <c r="AH147" s="781"/>
      <c r="AI147" s="781"/>
      <c r="AJ147" s="781"/>
      <c r="AK147" s="781"/>
      <c r="AL147" s="781"/>
      <c r="AM147" s="781"/>
      <c r="AN147" s="781"/>
      <c r="AO147" s="781"/>
      <c r="AP147" s="817"/>
      <c r="AQ147" s="792" t="s">
        <v>85</v>
      </c>
      <c r="AR147" s="792"/>
      <c r="AS147" s="793"/>
      <c r="BY147" s="194"/>
      <c r="BZ147" s="194"/>
      <c r="CA147" s="194"/>
      <c r="CB147" s="194"/>
      <c r="CC147" s="194"/>
      <c r="CD147" s="194"/>
      <c r="CE147" s="194"/>
      <c r="CF147" s="194"/>
      <c r="CG147" s="194"/>
    </row>
    <row r="148" spans="1:102" x14ac:dyDescent="0.2">
      <c r="A148" s="800"/>
      <c r="B148" s="815"/>
      <c r="C148" s="816"/>
      <c r="D148" s="785"/>
      <c r="E148" s="786" t="s">
        <v>19</v>
      </c>
      <c r="F148" s="787"/>
      <c r="G148" s="786" t="s">
        <v>20</v>
      </c>
      <c r="H148" s="787"/>
      <c r="I148" s="788" t="s">
        <v>21</v>
      </c>
      <c r="J148" s="789"/>
      <c r="K148" s="788" t="s">
        <v>22</v>
      </c>
      <c r="L148" s="789"/>
      <c r="M148" s="788" t="s">
        <v>23</v>
      </c>
      <c r="N148" s="789"/>
      <c r="O148" s="786" t="s">
        <v>24</v>
      </c>
      <c r="P148" s="787"/>
      <c r="Q148" s="786" t="s">
        <v>25</v>
      </c>
      <c r="R148" s="787"/>
      <c r="S148" s="786" t="s">
        <v>26</v>
      </c>
      <c r="T148" s="787"/>
      <c r="U148" s="786" t="s">
        <v>27</v>
      </c>
      <c r="V148" s="787"/>
      <c r="W148" s="786" t="s">
        <v>2</v>
      </c>
      <c r="X148" s="787"/>
      <c r="Y148" s="786" t="s">
        <v>3</v>
      </c>
      <c r="Z148" s="787"/>
      <c r="AA148" s="786" t="s">
        <v>28</v>
      </c>
      <c r="AB148" s="787"/>
      <c r="AC148" s="786" t="s">
        <v>4</v>
      </c>
      <c r="AD148" s="787"/>
      <c r="AE148" s="786" t="s">
        <v>5</v>
      </c>
      <c r="AF148" s="787"/>
      <c r="AG148" s="786" t="s">
        <v>6</v>
      </c>
      <c r="AH148" s="787"/>
      <c r="AI148" s="786" t="s">
        <v>7</v>
      </c>
      <c r="AJ148" s="787"/>
      <c r="AK148" s="786" t="s">
        <v>8</v>
      </c>
      <c r="AL148" s="787"/>
      <c r="AM148" s="786" t="s">
        <v>9</v>
      </c>
      <c r="AN148" s="787"/>
      <c r="AO148" s="790" t="s">
        <v>10</v>
      </c>
      <c r="AP148" s="818"/>
      <c r="AQ148" s="794" t="s">
        <v>160</v>
      </c>
      <c r="AR148" s="790" t="s">
        <v>161</v>
      </c>
      <c r="AS148" s="796"/>
      <c r="AT148" s="298"/>
      <c r="AU148" s="299"/>
    </row>
    <row r="149" spans="1:102" ht="31.5" x14ac:dyDescent="0.2">
      <c r="A149" s="801"/>
      <c r="B149" s="300" t="s">
        <v>94</v>
      </c>
      <c r="C149" s="301" t="s">
        <v>11</v>
      </c>
      <c r="D149" s="354" t="s">
        <v>12</v>
      </c>
      <c r="E149" s="20" t="s">
        <v>11</v>
      </c>
      <c r="F149" s="353" t="s">
        <v>12</v>
      </c>
      <c r="G149" s="20" t="s">
        <v>11</v>
      </c>
      <c r="H149" s="353" t="s">
        <v>12</v>
      </c>
      <c r="I149" s="20" t="s">
        <v>11</v>
      </c>
      <c r="J149" s="353" t="s">
        <v>12</v>
      </c>
      <c r="K149" s="20" t="s">
        <v>11</v>
      </c>
      <c r="L149" s="353" t="s">
        <v>12</v>
      </c>
      <c r="M149" s="20" t="s">
        <v>11</v>
      </c>
      <c r="N149" s="353" t="s">
        <v>12</v>
      </c>
      <c r="O149" s="20" t="s">
        <v>11</v>
      </c>
      <c r="P149" s="353" t="s">
        <v>12</v>
      </c>
      <c r="Q149" s="20" t="s">
        <v>11</v>
      </c>
      <c r="R149" s="353" t="s">
        <v>12</v>
      </c>
      <c r="S149" s="20" t="s">
        <v>11</v>
      </c>
      <c r="T149" s="353" t="s">
        <v>12</v>
      </c>
      <c r="U149" s="20" t="s">
        <v>11</v>
      </c>
      <c r="V149" s="353" t="s">
        <v>12</v>
      </c>
      <c r="W149" s="20" t="s">
        <v>11</v>
      </c>
      <c r="X149" s="353" t="s">
        <v>12</v>
      </c>
      <c r="Y149" s="20" t="s">
        <v>11</v>
      </c>
      <c r="Z149" s="353" t="s">
        <v>12</v>
      </c>
      <c r="AA149" s="20" t="s">
        <v>11</v>
      </c>
      <c r="AB149" s="353" t="s">
        <v>12</v>
      </c>
      <c r="AC149" s="20" t="s">
        <v>11</v>
      </c>
      <c r="AD149" s="353" t="s">
        <v>12</v>
      </c>
      <c r="AE149" s="20" t="s">
        <v>11</v>
      </c>
      <c r="AF149" s="353" t="s">
        <v>12</v>
      </c>
      <c r="AG149" s="20" t="s">
        <v>11</v>
      </c>
      <c r="AH149" s="353" t="s">
        <v>12</v>
      </c>
      <c r="AI149" s="20" t="s">
        <v>11</v>
      </c>
      <c r="AJ149" s="353" t="s">
        <v>12</v>
      </c>
      <c r="AK149" s="20" t="s">
        <v>11</v>
      </c>
      <c r="AL149" s="353" t="s">
        <v>12</v>
      </c>
      <c r="AM149" s="20" t="s">
        <v>11</v>
      </c>
      <c r="AN149" s="353" t="s">
        <v>12</v>
      </c>
      <c r="AO149" s="20" t="s">
        <v>11</v>
      </c>
      <c r="AP149" s="363" t="s">
        <v>12</v>
      </c>
      <c r="AQ149" s="795"/>
      <c r="AR149" s="356" t="s">
        <v>162</v>
      </c>
      <c r="AS149" s="350" t="s">
        <v>163</v>
      </c>
      <c r="AT149" s="49"/>
      <c r="AU149" s="51"/>
    </row>
    <row r="150" spans="1:102" x14ac:dyDescent="0.2">
      <c r="A150" s="155" t="s">
        <v>43</v>
      </c>
      <c r="B150" s="701">
        <f t="shared" ref="B150:B168" si="7">SUM(C150+D150)</f>
        <v>201</v>
      </c>
      <c r="C150" s="702">
        <f t="shared" ref="C150:D168" si="8">SUM(E150+G150+I150+K150+M150+O150+Q150+S150+U150+W150+Y150+AA150+AC150+AE150+AG150+AI150+AK150+AM150+AO150)</f>
        <v>90</v>
      </c>
      <c r="D150" s="706">
        <f t="shared" si="8"/>
        <v>111</v>
      </c>
      <c r="E150" s="4"/>
      <c r="F150" s="53">
        <v>1</v>
      </c>
      <c r="G150" s="4"/>
      <c r="H150" s="5"/>
      <c r="I150" s="4">
        <v>1</v>
      </c>
      <c r="J150" s="5">
        <v>1</v>
      </c>
      <c r="K150" s="4">
        <v>2</v>
      </c>
      <c r="L150" s="5">
        <v>4</v>
      </c>
      <c r="M150" s="4">
        <v>1</v>
      </c>
      <c r="N150" s="5">
        <v>2</v>
      </c>
      <c r="O150" s="4">
        <v>2</v>
      </c>
      <c r="P150" s="5">
        <v>3</v>
      </c>
      <c r="Q150" s="4">
        <v>1</v>
      </c>
      <c r="R150" s="5">
        <v>2</v>
      </c>
      <c r="S150" s="4">
        <v>2</v>
      </c>
      <c r="T150" s="5">
        <v>3</v>
      </c>
      <c r="U150" s="4">
        <v>2</v>
      </c>
      <c r="V150" s="5">
        <v>3</v>
      </c>
      <c r="W150" s="4">
        <v>1</v>
      </c>
      <c r="X150" s="5">
        <v>1</v>
      </c>
      <c r="Y150" s="4">
        <v>3</v>
      </c>
      <c r="Z150" s="5">
        <v>2</v>
      </c>
      <c r="AA150" s="4">
        <v>5</v>
      </c>
      <c r="AB150" s="5">
        <v>7</v>
      </c>
      <c r="AC150" s="4">
        <v>9</v>
      </c>
      <c r="AD150" s="5">
        <v>5</v>
      </c>
      <c r="AE150" s="4">
        <v>8</v>
      </c>
      <c r="AF150" s="5">
        <v>8</v>
      </c>
      <c r="AG150" s="4">
        <v>5</v>
      </c>
      <c r="AH150" s="5">
        <v>7</v>
      </c>
      <c r="AI150" s="4">
        <v>11</v>
      </c>
      <c r="AJ150" s="5">
        <v>15</v>
      </c>
      <c r="AK150" s="4">
        <v>10</v>
      </c>
      <c r="AL150" s="5">
        <v>12</v>
      </c>
      <c r="AM150" s="4">
        <v>10</v>
      </c>
      <c r="AN150" s="5">
        <v>14</v>
      </c>
      <c r="AO150" s="200">
        <v>17</v>
      </c>
      <c r="AP150" s="338">
        <v>21</v>
      </c>
      <c r="AQ150" s="304">
        <v>103</v>
      </c>
      <c r="AR150" s="119">
        <v>38</v>
      </c>
      <c r="AS150" s="53">
        <v>60</v>
      </c>
      <c r="AT150" s="305" t="s">
        <v>120</v>
      </c>
      <c r="AU150" s="52"/>
      <c r="CA150" s="195" t="str">
        <f t="shared" ref="CA150:CA168" si="9">IF(B150&lt;&gt;SUM(AQ150+AR150+AS150)," El número de consultas según tipo atención NO puede ser diferente al Total.","")</f>
        <v/>
      </c>
      <c r="CB150" s="195"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195">
        <f t="shared" ref="CG150:CG168" si="10">IF(B150&lt;&gt;SUM(AQ150+AR150+AS150),1,0)</f>
        <v>0</v>
      </c>
    </row>
    <row r="151" spans="1:102" x14ac:dyDescent="0.2">
      <c r="A151" s="156" t="s">
        <v>30</v>
      </c>
      <c r="B151" s="707">
        <f t="shared" si="7"/>
        <v>201</v>
      </c>
      <c r="C151" s="708">
        <f t="shared" si="8"/>
        <v>90</v>
      </c>
      <c r="D151" s="709">
        <f t="shared" si="8"/>
        <v>111</v>
      </c>
      <c r="E151" s="32"/>
      <c r="F151" s="236">
        <v>1</v>
      </c>
      <c r="G151" s="32"/>
      <c r="H151" s="33"/>
      <c r="I151" s="32">
        <v>1</v>
      </c>
      <c r="J151" s="33">
        <v>1</v>
      </c>
      <c r="K151" s="32">
        <v>2</v>
      </c>
      <c r="L151" s="33">
        <v>4</v>
      </c>
      <c r="M151" s="32">
        <v>1</v>
      </c>
      <c r="N151" s="33">
        <v>2</v>
      </c>
      <c r="O151" s="32">
        <v>2</v>
      </c>
      <c r="P151" s="33">
        <v>3</v>
      </c>
      <c r="Q151" s="32">
        <v>1</v>
      </c>
      <c r="R151" s="33">
        <v>2</v>
      </c>
      <c r="S151" s="32">
        <v>2</v>
      </c>
      <c r="T151" s="33">
        <v>3</v>
      </c>
      <c r="U151" s="32">
        <v>2</v>
      </c>
      <c r="V151" s="33">
        <v>3</v>
      </c>
      <c r="W151" s="32">
        <v>1</v>
      </c>
      <c r="X151" s="33">
        <v>1</v>
      </c>
      <c r="Y151" s="32">
        <v>3</v>
      </c>
      <c r="Z151" s="33">
        <v>2</v>
      </c>
      <c r="AA151" s="32">
        <v>5</v>
      </c>
      <c r="AB151" s="33">
        <v>7</v>
      </c>
      <c r="AC151" s="32">
        <v>9</v>
      </c>
      <c r="AD151" s="33">
        <v>5</v>
      </c>
      <c r="AE151" s="32">
        <v>8</v>
      </c>
      <c r="AF151" s="33">
        <v>8</v>
      </c>
      <c r="AG151" s="32">
        <v>5</v>
      </c>
      <c r="AH151" s="33">
        <v>7</v>
      </c>
      <c r="AI151" s="32">
        <v>11</v>
      </c>
      <c r="AJ151" s="33">
        <v>15</v>
      </c>
      <c r="AK151" s="32">
        <v>10</v>
      </c>
      <c r="AL151" s="33">
        <v>12</v>
      </c>
      <c r="AM151" s="32">
        <v>10</v>
      </c>
      <c r="AN151" s="33">
        <v>14</v>
      </c>
      <c r="AO151" s="225">
        <v>17</v>
      </c>
      <c r="AP151" s="339">
        <v>21</v>
      </c>
      <c r="AQ151" s="309">
        <v>103</v>
      </c>
      <c r="AR151" s="277">
        <v>38</v>
      </c>
      <c r="AS151" s="236">
        <v>60</v>
      </c>
      <c r="AT151" s="305"/>
      <c r="AU151" s="52"/>
      <c r="CA151" s="195" t="str">
        <f t="shared" si="9"/>
        <v/>
      </c>
      <c r="CG151" s="195">
        <f t="shared" si="10"/>
        <v>0</v>
      </c>
    </row>
    <row r="152" spans="1:102" ht="21.75" x14ac:dyDescent="0.2">
      <c r="A152" s="157" t="s">
        <v>164</v>
      </c>
      <c r="B152" s="710">
        <f t="shared" si="7"/>
        <v>0</v>
      </c>
      <c r="C152" s="711">
        <f t="shared" si="8"/>
        <v>0</v>
      </c>
      <c r="D152" s="712">
        <f t="shared" si="8"/>
        <v>0</v>
      </c>
      <c r="E152" s="8"/>
      <c r="F152" s="203"/>
      <c r="G152" s="8"/>
      <c r="H152" s="9"/>
      <c r="I152" s="8"/>
      <c r="J152" s="9"/>
      <c r="K152" s="8"/>
      <c r="L152" s="9"/>
      <c r="M152" s="8"/>
      <c r="N152" s="9"/>
      <c r="O152" s="8"/>
      <c r="P152" s="9"/>
      <c r="Q152" s="8"/>
      <c r="R152" s="9"/>
      <c r="S152" s="8"/>
      <c r="T152" s="9"/>
      <c r="U152" s="8"/>
      <c r="V152" s="9"/>
      <c r="W152" s="8"/>
      <c r="X152" s="9"/>
      <c r="Y152" s="8"/>
      <c r="Z152" s="9"/>
      <c r="AA152" s="8"/>
      <c r="AB152" s="9"/>
      <c r="AC152" s="8"/>
      <c r="AD152" s="9"/>
      <c r="AE152" s="8"/>
      <c r="AF152" s="9"/>
      <c r="AG152" s="8"/>
      <c r="AH152" s="9"/>
      <c r="AI152" s="8"/>
      <c r="AJ152" s="9"/>
      <c r="AK152" s="8"/>
      <c r="AL152" s="9"/>
      <c r="AM152" s="8"/>
      <c r="AN152" s="9"/>
      <c r="AO152" s="204"/>
      <c r="AP152" s="340"/>
      <c r="AQ152" s="254"/>
      <c r="AR152" s="25"/>
      <c r="AS152" s="203"/>
      <c r="AT152" s="305"/>
      <c r="AU152" s="52"/>
      <c r="CA152" s="195" t="str">
        <f t="shared" si="9"/>
        <v/>
      </c>
      <c r="CG152" s="195">
        <f t="shared" si="10"/>
        <v>0</v>
      </c>
    </row>
    <row r="153" spans="1:102" x14ac:dyDescent="0.2">
      <c r="A153" s="158" t="s">
        <v>165</v>
      </c>
      <c r="B153" s="713">
        <f t="shared" si="7"/>
        <v>0</v>
      </c>
      <c r="C153" s="714">
        <f t="shared" si="8"/>
        <v>0</v>
      </c>
      <c r="D153" s="715">
        <f t="shared" si="8"/>
        <v>0</v>
      </c>
      <c r="E153" s="12"/>
      <c r="F153" s="27"/>
      <c r="G153" s="12"/>
      <c r="H153" s="27"/>
      <c r="I153" s="12"/>
      <c r="J153" s="27"/>
      <c r="K153" s="12"/>
      <c r="L153" s="13"/>
      <c r="M153" s="12"/>
      <c r="N153" s="13"/>
      <c r="O153" s="12"/>
      <c r="P153" s="13"/>
      <c r="Q153" s="12"/>
      <c r="R153" s="13"/>
      <c r="S153" s="12"/>
      <c r="T153" s="13"/>
      <c r="U153" s="12"/>
      <c r="V153" s="13"/>
      <c r="W153" s="12"/>
      <c r="X153" s="13"/>
      <c r="Y153" s="12"/>
      <c r="Z153" s="13"/>
      <c r="AA153" s="12"/>
      <c r="AB153" s="27"/>
      <c r="AC153" s="12"/>
      <c r="AD153" s="27"/>
      <c r="AE153" s="12"/>
      <c r="AF153" s="13"/>
      <c r="AG153" s="12"/>
      <c r="AH153" s="13"/>
      <c r="AI153" s="12"/>
      <c r="AJ153" s="13"/>
      <c r="AK153" s="12"/>
      <c r="AL153" s="13"/>
      <c r="AM153" s="12"/>
      <c r="AN153" s="13"/>
      <c r="AO153" s="136"/>
      <c r="AP153" s="341"/>
      <c r="AQ153" s="258"/>
      <c r="AR153" s="22"/>
      <c r="AS153" s="27"/>
      <c r="AT153" s="305"/>
      <c r="AU153" s="52"/>
      <c r="CA153" s="195" t="str">
        <f t="shared" si="9"/>
        <v/>
      </c>
      <c r="CG153" s="195">
        <f t="shared" si="10"/>
        <v>0</v>
      </c>
    </row>
    <row r="154" spans="1:102" x14ac:dyDescent="0.2">
      <c r="A154" s="158" t="s">
        <v>166</v>
      </c>
      <c r="B154" s="713">
        <f t="shared" si="7"/>
        <v>27</v>
      </c>
      <c r="C154" s="714">
        <f t="shared" si="8"/>
        <v>17</v>
      </c>
      <c r="D154" s="715">
        <f t="shared" si="8"/>
        <v>10</v>
      </c>
      <c r="E154" s="12"/>
      <c r="F154" s="27"/>
      <c r="G154" s="12"/>
      <c r="H154" s="27"/>
      <c r="I154" s="12"/>
      <c r="J154" s="27"/>
      <c r="K154" s="12"/>
      <c r="L154" s="13"/>
      <c r="M154" s="12"/>
      <c r="N154" s="13"/>
      <c r="O154" s="12"/>
      <c r="P154" s="13"/>
      <c r="Q154" s="12"/>
      <c r="R154" s="13"/>
      <c r="S154" s="12"/>
      <c r="T154" s="13"/>
      <c r="U154" s="12"/>
      <c r="V154" s="13"/>
      <c r="W154" s="12"/>
      <c r="X154" s="13"/>
      <c r="Y154" s="12"/>
      <c r="Z154" s="13"/>
      <c r="AA154" s="12">
        <v>2</v>
      </c>
      <c r="AB154" s="27">
        <v>1</v>
      </c>
      <c r="AC154" s="12">
        <v>1</v>
      </c>
      <c r="AD154" s="27"/>
      <c r="AE154" s="12">
        <v>3</v>
      </c>
      <c r="AF154" s="13">
        <v>1</v>
      </c>
      <c r="AG154" s="12">
        <v>1</v>
      </c>
      <c r="AH154" s="13"/>
      <c r="AI154" s="12">
        <v>3</v>
      </c>
      <c r="AJ154" s="13">
        <v>2</v>
      </c>
      <c r="AK154" s="12">
        <v>1</v>
      </c>
      <c r="AL154" s="13">
        <v>2</v>
      </c>
      <c r="AM154" s="12">
        <v>2</v>
      </c>
      <c r="AN154" s="13">
        <v>2</v>
      </c>
      <c r="AO154" s="136">
        <v>4</v>
      </c>
      <c r="AP154" s="341">
        <v>2</v>
      </c>
      <c r="AQ154" s="258">
        <v>7</v>
      </c>
      <c r="AR154" s="22">
        <v>15</v>
      </c>
      <c r="AS154" s="27">
        <v>5</v>
      </c>
      <c r="AT154" s="305"/>
      <c r="AU154" s="52"/>
      <c r="CA154" s="195" t="str">
        <f t="shared" si="9"/>
        <v/>
      </c>
      <c r="CG154" s="195">
        <f t="shared" si="10"/>
        <v>0</v>
      </c>
    </row>
    <row r="155" spans="1:102" x14ac:dyDescent="0.2">
      <c r="A155" s="158" t="s">
        <v>167</v>
      </c>
      <c r="B155" s="713">
        <f t="shared" si="7"/>
        <v>0</v>
      </c>
      <c r="C155" s="714">
        <f t="shared" si="8"/>
        <v>0</v>
      </c>
      <c r="D155" s="715">
        <f t="shared" si="8"/>
        <v>0</v>
      </c>
      <c r="E155" s="12"/>
      <c r="F155" s="27"/>
      <c r="G155" s="12"/>
      <c r="H155" s="27"/>
      <c r="I155" s="12"/>
      <c r="J155" s="27"/>
      <c r="K155" s="12"/>
      <c r="L155" s="13"/>
      <c r="M155" s="12"/>
      <c r="N155" s="13"/>
      <c r="O155" s="12"/>
      <c r="P155" s="13"/>
      <c r="Q155" s="12"/>
      <c r="R155" s="13"/>
      <c r="S155" s="12"/>
      <c r="T155" s="13"/>
      <c r="U155" s="12"/>
      <c r="V155" s="13"/>
      <c r="W155" s="12"/>
      <c r="X155" s="13"/>
      <c r="Y155" s="12"/>
      <c r="Z155" s="13"/>
      <c r="AA155" s="12"/>
      <c r="AB155" s="27"/>
      <c r="AC155" s="12"/>
      <c r="AD155" s="27"/>
      <c r="AE155" s="12"/>
      <c r="AF155" s="13"/>
      <c r="AG155" s="12"/>
      <c r="AH155" s="13"/>
      <c r="AI155" s="12"/>
      <c r="AJ155" s="13"/>
      <c r="AK155" s="12"/>
      <c r="AL155" s="13"/>
      <c r="AM155" s="12"/>
      <c r="AN155" s="13"/>
      <c r="AO155" s="136"/>
      <c r="AP155" s="341"/>
      <c r="AQ155" s="258"/>
      <c r="AR155" s="22"/>
      <c r="AS155" s="27"/>
      <c r="AT155" s="305"/>
      <c r="AU155" s="52"/>
      <c r="CA155" s="195" t="str">
        <f t="shared" si="9"/>
        <v/>
      </c>
      <c r="CG155" s="195">
        <f t="shared" si="10"/>
        <v>0</v>
      </c>
    </row>
    <row r="156" spans="1:102" x14ac:dyDescent="0.2">
      <c r="A156" s="158" t="s">
        <v>168</v>
      </c>
      <c r="B156" s="713">
        <f t="shared" si="7"/>
        <v>0</v>
      </c>
      <c r="C156" s="714">
        <f t="shared" si="8"/>
        <v>0</v>
      </c>
      <c r="D156" s="715">
        <f t="shared" si="8"/>
        <v>0</v>
      </c>
      <c r="E156" s="12"/>
      <c r="F156" s="27"/>
      <c r="G156" s="12"/>
      <c r="H156" s="27"/>
      <c r="I156" s="12"/>
      <c r="J156" s="27"/>
      <c r="K156" s="12"/>
      <c r="L156" s="13"/>
      <c r="M156" s="12"/>
      <c r="N156" s="13"/>
      <c r="O156" s="12"/>
      <c r="P156" s="13"/>
      <c r="Q156" s="12"/>
      <c r="R156" s="13"/>
      <c r="S156" s="12"/>
      <c r="T156" s="13"/>
      <c r="U156" s="12"/>
      <c r="V156" s="13"/>
      <c r="W156" s="12"/>
      <c r="X156" s="13"/>
      <c r="Y156" s="12"/>
      <c r="Z156" s="13"/>
      <c r="AA156" s="12"/>
      <c r="AB156" s="27"/>
      <c r="AC156" s="12"/>
      <c r="AD156" s="27"/>
      <c r="AE156" s="12"/>
      <c r="AF156" s="13"/>
      <c r="AG156" s="12"/>
      <c r="AH156" s="13"/>
      <c r="AI156" s="12"/>
      <c r="AJ156" s="13"/>
      <c r="AK156" s="12"/>
      <c r="AL156" s="13"/>
      <c r="AM156" s="12"/>
      <c r="AN156" s="13"/>
      <c r="AO156" s="136"/>
      <c r="AP156" s="341"/>
      <c r="AQ156" s="258"/>
      <c r="AR156" s="22"/>
      <c r="AS156" s="27"/>
      <c r="AT156" s="305"/>
      <c r="AU156" s="52"/>
      <c r="CA156" s="195" t="str">
        <f t="shared" si="9"/>
        <v/>
      </c>
      <c r="CG156" s="195">
        <f t="shared" si="10"/>
        <v>0</v>
      </c>
    </row>
    <row r="157" spans="1:102" x14ac:dyDescent="0.2">
      <c r="A157" s="158" t="s">
        <v>169</v>
      </c>
      <c r="B157" s="713">
        <f t="shared" si="7"/>
        <v>0</v>
      </c>
      <c r="C157" s="714">
        <f t="shared" si="8"/>
        <v>0</v>
      </c>
      <c r="D157" s="715">
        <f t="shared" si="8"/>
        <v>0</v>
      </c>
      <c r="E157" s="12"/>
      <c r="F157" s="27"/>
      <c r="G157" s="12"/>
      <c r="H157" s="27"/>
      <c r="I157" s="12"/>
      <c r="J157" s="27"/>
      <c r="K157" s="12"/>
      <c r="L157" s="13"/>
      <c r="M157" s="12"/>
      <c r="N157" s="13"/>
      <c r="O157" s="12"/>
      <c r="P157" s="13"/>
      <c r="Q157" s="12"/>
      <c r="R157" s="13"/>
      <c r="S157" s="12"/>
      <c r="T157" s="13"/>
      <c r="U157" s="12"/>
      <c r="V157" s="13"/>
      <c r="W157" s="12"/>
      <c r="X157" s="13"/>
      <c r="Y157" s="12"/>
      <c r="Z157" s="13"/>
      <c r="AA157" s="12"/>
      <c r="AB157" s="27"/>
      <c r="AC157" s="12"/>
      <c r="AD157" s="27"/>
      <c r="AE157" s="12"/>
      <c r="AF157" s="13"/>
      <c r="AG157" s="12"/>
      <c r="AH157" s="13"/>
      <c r="AI157" s="12"/>
      <c r="AJ157" s="13"/>
      <c r="AK157" s="12"/>
      <c r="AL157" s="13"/>
      <c r="AM157" s="12"/>
      <c r="AN157" s="13"/>
      <c r="AO157" s="136"/>
      <c r="AP157" s="341"/>
      <c r="AQ157" s="258"/>
      <c r="AR157" s="22"/>
      <c r="AS157" s="27"/>
      <c r="AT157" s="305"/>
      <c r="AU157" s="52"/>
      <c r="CA157" s="195" t="str">
        <f t="shared" si="9"/>
        <v/>
      </c>
      <c r="CG157" s="195">
        <f t="shared" si="10"/>
        <v>0</v>
      </c>
    </row>
    <row r="158" spans="1:102" x14ac:dyDescent="0.2">
      <c r="A158" s="158" t="s">
        <v>170</v>
      </c>
      <c r="B158" s="713">
        <f t="shared" si="7"/>
        <v>0</v>
      </c>
      <c r="C158" s="714">
        <f t="shared" si="8"/>
        <v>0</v>
      </c>
      <c r="D158" s="715">
        <f t="shared" si="8"/>
        <v>0</v>
      </c>
      <c r="E158" s="12"/>
      <c r="F158" s="27"/>
      <c r="G158" s="12"/>
      <c r="H158" s="27"/>
      <c r="I158" s="12"/>
      <c r="J158" s="27"/>
      <c r="K158" s="12"/>
      <c r="L158" s="13"/>
      <c r="M158" s="12"/>
      <c r="N158" s="13"/>
      <c r="O158" s="12"/>
      <c r="P158" s="13"/>
      <c r="Q158" s="12"/>
      <c r="R158" s="13"/>
      <c r="S158" s="12"/>
      <c r="T158" s="13"/>
      <c r="U158" s="12"/>
      <c r="V158" s="13"/>
      <c r="W158" s="12"/>
      <c r="X158" s="13"/>
      <c r="Y158" s="12"/>
      <c r="Z158" s="13"/>
      <c r="AA158" s="12"/>
      <c r="AB158" s="27"/>
      <c r="AC158" s="12"/>
      <c r="AD158" s="27"/>
      <c r="AE158" s="12"/>
      <c r="AF158" s="13"/>
      <c r="AG158" s="12"/>
      <c r="AH158" s="13"/>
      <c r="AI158" s="12"/>
      <c r="AJ158" s="13"/>
      <c r="AK158" s="12"/>
      <c r="AL158" s="13"/>
      <c r="AM158" s="12"/>
      <c r="AN158" s="13"/>
      <c r="AO158" s="136"/>
      <c r="AP158" s="341"/>
      <c r="AQ158" s="258"/>
      <c r="AR158" s="22"/>
      <c r="AS158" s="27"/>
      <c r="AT158" s="305"/>
      <c r="AU158" s="52"/>
      <c r="CA158" s="195" t="str">
        <f t="shared" si="9"/>
        <v/>
      </c>
      <c r="CG158" s="195">
        <f t="shared" si="10"/>
        <v>0</v>
      </c>
    </row>
    <row r="159" spans="1:102" x14ac:dyDescent="0.2">
      <c r="A159" s="158" t="s">
        <v>171</v>
      </c>
      <c r="B159" s="713">
        <f t="shared" si="7"/>
        <v>0</v>
      </c>
      <c r="C159" s="714">
        <f t="shared" si="8"/>
        <v>0</v>
      </c>
      <c r="D159" s="715">
        <f t="shared" si="8"/>
        <v>0</v>
      </c>
      <c r="E159" s="12"/>
      <c r="F159" s="27"/>
      <c r="G159" s="12"/>
      <c r="H159" s="27"/>
      <c r="I159" s="12"/>
      <c r="J159" s="27"/>
      <c r="K159" s="12"/>
      <c r="L159" s="13"/>
      <c r="M159" s="12"/>
      <c r="N159" s="13"/>
      <c r="O159" s="12"/>
      <c r="P159" s="13"/>
      <c r="Q159" s="12"/>
      <c r="R159" s="13"/>
      <c r="S159" s="12"/>
      <c r="T159" s="13"/>
      <c r="U159" s="12"/>
      <c r="V159" s="13"/>
      <c r="W159" s="12"/>
      <c r="X159" s="13"/>
      <c r="Y159" s="12"/>
      <c r="Z159" s="13"/>
      <c r="AA159" s="12"/>
      <c r="AB159" s="27"/>
      <c r="AC159" s="12"/>
      <c r="AD159" s="27"/>
      <c r="AE159" s="12"/>
      <c r="AF159" s="13"/>
      <c r="AG159" s="12"/>
      <c r="AH159" s="13"/>
      <c r="AI159" s="12"/>
      <c r="AJ159" s="13"/>
      <c r="AK159" s="12"/>
      <c r="AL159" s="13"/>
      <c r="AM159" s="12"/>
      <c r="AN159" s="13"/>
      <c r="AO159" s="136"/>
      <c r="AP159" s="341"/>
      <c r="AQ159" s="258"/>
      <c r="AR159" s="22"/>
      <c r="AS159" s="27"/>
      <c r="AT159" s="305"/>
      <c r="AU159" s="52"/>
      <c r="CA159" s="195" t="str">
        <f t="shared" si="9"/>
        <v/>
      </c>
      <c r="CG159" s="195">
        <f t="shared" si="10"/>
        <v>0</v>
      </c>
    </row>
    <row r="160" spans="1:102" x14ac:dyDescent="0.2">
      <c r="A160" s="158" t="s">
        <v>172</v>
      </c>
      <c r="B160" s="713">
        <f t="shared" si="7"/>
        <v>82</v>
      </c>
      <c r="C160" s="714">
        <f t="shared" si="8"/>
        <v>37</v>
      </c>
      <c r="D160" s="715">
        <f t="shared" si="8"/>
        <v>45</v>
      </c>
      <c r="E160" s="12"/>
      <c r="F160" s="27"/>
      <c r="G160" s="12"/>
      <c r="H160" s="27"/>
      <c r="I160" s="12">
        <v>1</v>
      </c>
      <c r="J160" s="27"/>
      <c r="K160" s="12"/>
      <c r="L160" s="13">
        <v>3</v>
      </c>
      <c r="M160" s="12">
        <v>1</v>
      </c>
      <c r="N160" s="13">
        <v>2</v>
      </c>
      <c r="O160" s="12">
        <v>2</v>
      </c>
      <c r="P160" s="13">
        <v>3</v>
      </c>
      <c r="Q160" s="12">
        <v>1</v>
      </c>
      <c r="R160" s="13"/>
      <c r="S160" s="12">
        <v>2</v>
      </c>
      <c r="T160" s="13">
        <v>2</v>
      </c>
      <c r="U160" s="12">
        <v>1</v>
      </c>
      <c r="V160" s="13">
        <v>1</v>
      </c>
      <c r="W160" s="12">
        <v>1</v>
      </c>
      <c r="X160" s="13"/>
      <c r="Y160" s="12">
        <v>3</v>
      </c>
      <c r="Z160" s="13">
        <v>1</v>
      </c>
      <c r="AA160" s="12">
        <v>2</v>
      </c>
      <c r="AB160" s="27">
        <v>6</v>
      </c>
      <c r="AC160" s="12">
        <v>6</v>
      </c>
      <c r="AD160" s="27">
        <v>3</v>
      </c>
      <c r="AE160" s="12">
        <v>5</v>
      </c>
      <c r="AF160" s="13">
        <v>3</v>
      </c>
      <c r="AG160" s="12">
        <v>3</v>
      </c>
      <c r="AH160" s="13">
        <v>6</v>
      </c>
      <c r="AI160" s="12">
        <v>2</v>
      </c>
      <c r="AJ160" s="13">
        <v>4</v>
      </c>
      <c r="AK160" s="12">
        <v>3</v>
      </c>
      <c r="AL160" s="13">
        <v>3</v>
      </c>
      <c r="AM160" s="12">
        <v>1</v>
      </c>
      <c r="AN160" s="13">
        <v>3</v>
      </c>
      <c r="AO160" s="136">
        <v>3</v>
      </c>
      <c r="AP160" s="341">
        <v>5</v>
      </c>
      <c r="AQ160" s="258">
        <v>68</v>
      </c>
      <c r="AR160" s="22">
        <v>2</v>
      </c>
      <c r="AS160" s="27">
        <v>12</v>
      </c>
      <c r="AT160" s="305"/>
      <c r="AU160" s="52"/>
      <c r="CA160" s="195" t="str">
        <f t="shared" si="9"/>
        <v/>
      </c>
      <c r="CG160" s="195">
        <f t="shared" si="10"/>
        <v>0</v>
      </c>
    </row>
    <row r="161" spans="1:85" x14ac:dyDescent="0.2">
      <c r="A161" s="158" t="s">
        <v>173</v>
      </c>
      <c r="B161" s="713">
        <f t="shared" si="7"/>
        <v>3</v>
      </c>
      <c r="C161" s="714">
        <f t="shared" si="8"/>
        <v>2</v>
      </c>
      <c r="D161" s="715">
        <f t="shared" si="8"/>
        <v>1</v>
      </c>
      <c r="E161" s="12"/>
      <c r="F161" s="27"/>
      <c r="G161" s="12"/>
      <c r="H161" s="27"/>
      <c r="I161" s="12"/>
      <c r="J161" s="27"/>
      <c r="K161" s="12"/>
      <c r="L161" s="13"/>
      <c r="M161" s="12"/>
      <c r="N161" s="13"/>
      <c r="O161" s="12"/>
      <c r="P161" s="13"/>
      <c r="Q161" s="12"/>
      <c r="R161" s="13"/>
      <c r="S161" s="12"/>
      <c r="T161" s="13"/>
      <c r="U161" s="12"/>
      <c r="V161" s="13"/>
      <c r="W161" s="12"/>
      <c r="X161" s="13"/>
      <c r="Y161" s="12"/>
      <c r="Z161" s="13"/>
      <c r="AA161" s="12"/>
      <c r="AB161" s="27"/>
      <c r="AC161" s="12"/>
      <c r="AD161" s="27"/>
      <c r="AE161" s="12"/>
      <c r="AF161" s="13"/>
      <c r="AG161" s="12"/>
      <c r="AH161" s="13"/>
      <c r="AI161" s="12">
        <v>1</v>
      </c>
      <c r="AJ161" s="13">
        <v>1</v>
      </c>
      <c r="AK161" s="12"/>
      <c r="AL161" s="13"/>
      <c r="AM161" s="12">
        <v>1</v>
      </c>
      <c r="AN161" s="13"/>
      <c r="AO161" s="136"/>
      <c r="AP161" s="341"/>
      <c r="AQ161" s="258">
        <v>3</v>
      </c>
      <c r="AR161" s="22"/>
      <c r="AS161" s="27"/>
      <c r="AT161" s="305"/>
      <c r="AU161" s="52"/>
      <c r="CA161" s="195" t="str">
        <f t="shared" si="9"/>
        <v/>
      </c>
      <c r="CG161" s="195">
        <f t="shared" si="10"/>
        <v>0</v>
      </c>
    </row>
    <row r="162" spans="1:85" x14ac:dyDescent="0.2">
      <c r="A162" s="158" t="s">
        <v>174</v>
      </c>
      <c r="B162" s="713">
        <f t="shared" si="7"/>
        <v>0</v>
      </c>
      <c r="C162" s="714">
        <f t="shared" si="8"/>
        <v>0</v>
      </c>
      <c r="D162" s="715">
        <f t="shared" si="8"/>
        <v>0</v>
      </c>
      <c r="E162" s="12"/>
      <c r="F162" s="27"/>
      <c r="G162" s="12"/>
      <c r="H162" s="27"/>
      <c r="I162" s="12"/>
      <c r="J162" s="27"/>
      <c r="K162" s="12"/>
      <c r="L162" s="13"/>
      <c r="M162" s="12"/>
      <c r="N162" s="13"/>
      <c r="O162" s="12"/>
      <c r="P162" s="13"/>
      <c r="Q162" s="12"/>
      <c r="R162" s="13"/>
      <c r="S162" s="12"/>
      <c r="T162" s="13"/>
      <c r="U162" s="12"/>
      <c r="V162" s="13"/>
      <c r="W162" s="12"/>
      <c r="X162" s="13"/>
      <c r="Y162" s="12"/>
      <c r="Z162" s="13"/>
      <c r="AA162" s="12"/>
      <c r="AB162" s="27"/>
      <c r="AC162" s="12"/>
      <c r="AD162" s="27"/>
      <c r="AE162" s="12"/>
      <c r="AF162" s="13"/>
      <c r="AG162" s="12"/>
      <c r="AH162" s="13"/>
      <c r="AI162" s="12"/>
      <c r="AJ162" s="13"/>
      <c r="AK162" s="12"/>
      <c r="AL162" s="13"/>
      <c r="AM162" s="12"/>
      <c r="AN162" s="13"/>
      <c r="AO162" s="136"/>
      <c r="AP162" s="341"/>
      <c r="AQ162" s="258"/>
      <c r="AR162" s="22"/>
      <c r="AS162" s="27"/>
      <c r="AT162" s="305"/>
      <c r="AU162" s="52"/>
      <c r="CA162" s="195" t="str">
        <f t="shared" si="9"/>
        <v/>
      </c>
      <c r="CG162" s="195">
        <f t="shared" si="10"/>
        <v>0</v>
      </c>
    </row>
    <row r="163" spans="1:85" x14ac:dyDescent="0.2">
      <c r="A163" s="158" t="s">
        <v>175</v>
      </c>
      <c r="B163" s="713">
        <f t="shared" si="7"/>
        <v>0</v>
      </c>
      <c r="C163" s="714">
        <f t="shared" si="8"/>
        <v>0</v>
      </c>
      <c r="D163" s="715">
        <f t="shared" si="8"/>
        <v>0</v>
      </c>
      <c r="E163" s="12"/>
      <c r="F163" s="27"/>
      <c r="G163" s="12"/>
      <c r="H163" s="27"/>
      <c r="I163" s="12"/>
      <c r="J163" s="27"/>
      <c r="K163" s="12"/>
      <c r="L163" s="13"/>
      <c r="M163" s="12"/>
      <c r="N163" s="13"/>
      <c r="O163" s="12"/>
      <c r="P163" s="13"/>
      <c r="Q163" s="12"/>
      <c r="R163" s="13"/>
      <c r="S163" s="12"/>
      <c r="T163" s="13"/>
      <c r="U163" s="12"/>
      <c r="V163" s="13"/>
      <c r="W163" s="12"/>
      <c r="X163" s="13"/>
      <c r="Y163" s="12"/>
      <c r="Z163" s="13"/>
      <c r="AA163" s="12"/>
      <c r="AB163" s="27"/>
      <c r="AC163" s="12"/>
      <c r="AD163" s="27"/>
      <c r="AE163" s="12"/>
      <c r="AF163" s="13"/>
      <c r="AG163" s="12"/>
      <c r="AH163" s="13"/>
      <c r="AI163" s="12"/>
      <c r="AJ163" s="13"/>
      <c r="AK163" s="12"/>
      <c r="AL163" s="13"/>
      <c r="AM163" s="12"/>
      <c r="AN163" s="13"/>
      <c r="AO163" s="136"/>
      <c r="AP163" s="341"/>
      <c r="AQ163" s="258"/>
      <c r="AR163" s="22"/>
      <c r="AS163" s="27"/>
      <c r="AT163" s="305"/>
      <c r="AU163" s="52"/>
      <c r="CA163" s="195" t="str">
        <f t="shared" si="9"/>
        <v/>
      </c>
      <c r="CG163" s="195">
        <f t="shared" si="10"/>
        <v>0</v>
      </c>
    </row>
    <row r="164" spans="1:85" x14ac:dyDescent="0.2">
      <c r="A164" s="158" t="s">
        <v>176</v>
      </c>
      <c r="B164" s="713">
        <f t="shared" si="7"/>
        <v>51</v>
      </c>
      <c r="C164" s="714">
        <f t="shared" si="8"/>
        <v>20</v>
      </c>
      <c r="D164" s="715">
        <f t="shared" si="8"/>
        <v>31</v>
      </c>
      <c r="E164" s="12"/>
      <c r="F164" s="27">
        <v>1</v>
      </c>
      <c r="G164" s="12"/>
      <c r="H164" s="27"/>
      <c r="I164" s="12"/>
      <c r="J164" s="27">
        <v>1</v>
      </c>
      <c r="K164" s="12"/>
      <c r="L164" s="13"/>
      <c r="M164" s="12"/>
      <c r="N164" s="13"/>
      <c r="O164" s="12"/>
      <c r="P164" s="13"/>
      <c r="Q164" s="12"/>
      <c r="R164" s="13"/>
      <c r="S164" s="12"/>
      <c r="T164" s="13"/>
      <c r="U164" s="12">
        <v>1</v>
      </c>
      <c r="V164" s="13">
        <v>1</v>
      </c>
      <c r="W164" s="12"/>
      <c r="X164" s="13"/>
      <c r="Y164" s="12"/>
      <c r="Z164" s="13">
        <v>1</v>
      </c>
      <c r="AA164" s="12"/>
      <c r="AB164" s="27"/>
      <c r="AC164" s="12">
        <v>1</v>
      </c>
      <c r="AD164" s="27"/>
      <c r="AE164" s="12"/>
      <c r="AF164" s="13">
        <v>1</v>
      </c>
      <c r="AG164" s="12"/>
      <c r="AH164" s="13">
        <v>1</v>
      </c>
      <c r="AI164" s="12">
        <v>3</v>
      </c>
      <c r="AJ164" s="13">
        <v>4</v>
      </c>
      <c r="AK164" s="12">
        <v>3</v>
      </c>
      <c r="AL164" s="13">
        <v>4</v>
      </c>
      <c r="AM164" s="12">
        <v>4</v>
      </c>
      <c r="AN164" s="13">
        <v>3</v>
      </c>
      <c r="AO164" s="136">
        <v>8</v>
      </c>
      <c r="AP164" s="341">
        <v>14</v>
      </c>
      <c r="AQ164" s="258">
        <v>10</v>
      </c>
      <c r="AR164" s="22">
        <v>16</v>
      </c>
      <c r="AS164" s="27">
        <v>25</v>
      </c>
      <c r="AT164" s="305"/>
      <c r="AU164" s="52"/>
      <c r="CA164" s="195" t="str">
        <f t="shared" si="9"/>
        <v/>
      </c>
      <c r="CG164" s="195">
        <f t="shared" si="10"/>
        <v>0</v>
      </c>
    </row>
    <row r="165" spans="1:85" x14ac:dyDescent="0.2">
      <c r="A165" s="158" t="s">
        <v>177</v>
      </c>
      <c r="B165" s="713">
        <f t="shared" si="7"/>
        <v>0</v>
      </c>
      <c r="C165" s="714">
        <f t="shared" si="8"/>
        <v>0</v>
      </c>
      <c r="D165" s="715">
        <f t="shared" si="8"/>
        <v>0</v>
      </c>
      <c r="E165" s="12"/>
      <c r="F165" s="27"/>
      <c r="G165" s="12"/>
      <c r="H165" s="27"/>
      <c r="I165" s="12"/>
      <c r="J165" s="27"/>
      <c r="K165" s="12"/>
      <c r="L165" s="13"/>
      <c r="M165" s="12"/>
      <c r="N165" s="13"/>
      <c r="O165" s="12"/>
      <c r="P165" s="13"/>
      <c r="Q165" s="12"/>
      <c r="R165" s="13"/>
      <c r="S165" s="12"/>
      <c r="T165" s="13"/>
      <c r="U165" s="12"/>
      <c r="V165" s="13"/>
      <c r="W165" s="12"/>
      <c r="X165" s="13"/>
      <c r="Y165" s="12"/>
      <c r="Z165" s="13"/>
      <c r="AA165" s="12"/>
      <c r="AB165" s="27"/>
      <c r="AC165" s="12"/>
      <c r="AD165" s="27"/>
      <c r="AE165" s="12"/>
      <c r="AF165" s="13"/>
      <c r="AG165" s="12"/>
      <c r="AH165" s="13"/>
      <c r="AI165" s="12"/>
      <c r="AJ165" s="13"/>
      <c r="AK165" s="12"/>
      <c r="AL165" s="13"/>
      <c r="AM165" s="12"/>
      <c r="AN165" s="13"/>
      <c r="AO165" s="136"/>
      <c r="AP165" s="341"/>
      <c r="AQ165" s="258"/>
      <c r="AR165" s="22"/>
      <c r="AS165" s="27"/>
      <c r="AT165" s="305"/>
      <c r="AU165" s="52"/>
      <c r="CA165" s="195" t="str">
        <f t="shared" si="9"/>
        <v/>
      </c>
      <c r="CG165" s="195">
        <f t="shared" si="10"/>
        <v>0</v>
      </c>
    </row>
    <row r="166" spans="1:85" x14ac:dyDescent="0.2">
      <c r="A166" s="158" t="s">
        <v>178</v>
      </c>
      <c r="B166" s="713">
        <f t="shared" si="7"/>
        <v>0</v>
      </c>
      <c r="C166" s="714">
        <f t="shared" si="8"/>
        <v>0</v>
      </c>
      <c r="D166" s="715">
        <f t="shared" si="8"/>
        <v>0</v>
      </c>
      <c r="E166" s="12"/>
      <c r="F166" s="27"/>
      <c r="G166" s="12"/>
      <c r="H166" s="27"/>
      <c r="I166" s="12"/>
      <c r="J166" s="27"/>
      <c r="K166" s="12"/>
      <c r="L166" s="13"/>
      <c r="M166" s="12"/>
      <c r="N166" s="13"/>
      <c r="O166" s="12"/>
      <c r="P166" s="13"/>
      <c r="Q166" s="12"/>
      <c r="R166" s="13"/>
      <c r="S166" s="12"/>
      <c r="T166" s="13"/>
      <c r="U166" s="12"/>
      <c r="V166" s="13"/>
      <c r="W166" s="12"/>
      <c r="X166" s="13"/>
      <c r="Y166" s="12"/>
      <c r="Z166" s="13"/>
      <c r="AA166" s="12"/>
      <c r="AB166" s="27"/>
      <c r="AC166" s="12"/>
      <c r="AD166" s="27"/>
      <c r="AE166" s="12"/>
      <c r="AF166" s="13"/>
      <c r="AG166" s="12"/>
      <c r="AH166" s="13"/>
      <c r="AI166" s="12"/>
      <c r="AJ166" s="13"/>
      <c r="AK166" s="12"/>
      <c r="AL166" s="13"/>
      <c r="AM166" s="12"/>
      <c r="AN166" s="13"/>
      <c r="AO166" s="136"/>
      <c r="AP166" s="341"/>
      <c r="AQ166" s="258"/>
      <c r="AR166" s="22"/>
      <c r="AS166" s="27"/>
      <c r="AT166" s="316"/>
      <c r="CA166" s="195" t="str">
        <f t="shared" si="9"/>
        <v/>
      </c>
      <c r="CG166" s="195">
        <f t="shared" si="10"/>
        <v>0</v>
      </c>
    </row>
    <row r="167" spans="1:85" x14ac:dyDescent="0.2">
      <c r="A167" s="158" t="s">
        <v>179</v>
      </c>
      <c r="B167" s="713">
        <f t="shared" si="7"/>
        <v>1</v>
      </c>
      <c r="C167" s="714">
        <f t="shared" si="8"/>
        <v>0</v>
      </c>
      <c r="D167" s="715">
        <f t="shared" si="8"/>
        <v>1</v>
      </c>
      <c r="E167" s="12"/>
      <c r="F167" s="27"/>
      <c r="G167" s="12"/>
      <c r="H167" s="27"/>
      <c r="I167" s="12"/>
      <c r="J167" s="27"/>
      <c r="K167" s="12"/>
      <c r="L167" s="13"/>
      <c r="M167" s="12"/>
      <c r="N167" s="13"/>
      <c r="O167" s="12"/>
      <c r="P167" s="13"/>
      <c r="Q167" s="12"/>
      <c r="R167" s="13"/>
      <c r="S167" s="12"/>
      <c r="T167" s="13"/>
      <c r="U167" s="12"/>
      <c r="V167" s="13"/>
      <c r="W167" s="12"/>
      <c r="X167" s="13"/>
      <c r="Y167" s="12"/>
      <c r="Z167" s="13"/>
      <c r="AA167" s="12"/>
      <c r="AB167" s="27"/>
      <c r="AC167" s="12"/>
      <c r="AD167" s="27"/>
      <c r="AE167" s="12"/>
      <c r="AF167" s="13"/>
      <c r="AG167" s="12"/>
      <c r="AH167" s="13"/>
      <c r="AI167" s="12"/>
      <c r="AJ167" s="13"/>
      <c r="AK167" s="12"/>
      <c r="AL167" s="13"/>
      <c r="AM167" s="12"/>
      <c r="AN167" s="13">
        <v>1</v>
      </c>
      <c r="AO167" s="136"/>
      <c r="AP167" s="341"/>
      <c r="AQ167" s="258">
        <v>1</v>
      </c>
      <c r="AR167" s="22"/>
      <c r="AS167" s="27"/>
      <c r="AT167" s="316"/>
      <c r="CA167" s="195" t="str">
        <f t="shared" si="9"/>
        <v/>
      </c>
      <c r="CG167" s="195">
        <f t="shared" si="10"/>
        <v>0</v>
      </c>
    </row>
    <row r="168" spans="1:85" x14ac:dyDescent="0.2">
      <c r="A168" s="161" t="s">
        <v>13</v>
      </c>
      <c r="B168" s="716">
        <f t="shared" si="7"/>
        <v>37</v>
      </c>
      <c r="C168" s="717">
        <f t="shared" si="8"/>
        <v>14</v>
      </c>
      <c r="D168" s="718">
        <f t="shared" si="8"/>
        <v>23</v>
      </c>
      <c r="E168" s="213"/>
      <c r="F168" s="37"/>
      <c r="G168" s="213"/>
      <c r="H168" s="214"/>
      <c r="I168" s="213"/>
      <c r="J168" s="214"/>
      <c r="K168" s="213">
        <v>2</v>
      </c>
      <c r="L168" s="214">
        <v>1</v>
      </c>
      <c r="M168" s="213"/>
      <c r="N168" s="214"/>
      <c r="O168" s="213"/>
      <c r="P168" s="214"/>
      <c r="Q168" s="213"/>
      <c r="R168" s="214">
        <v>2</v>
      </c>
      <c r="S168" s="213"/>
      <c r="T168" s="214">
        <v>1</v>
      </c>
      <c r="U168" s="213"/>
      <c r="V168" s="214">
        <v>1</v>
      </c>
      <c r="W168" s="213"/>
      <c r="X168" s="214">
        <v>1</v>
      </c>
      <c r="Y168" s="213"/>
      <c r="Z168" s="214"/>
      <c r="AA168" s="213">
        <v>1</v>
      </c>
      <c r="AB168" s="214"/>
      <c r="AC168" s="213">
        <v>1</v>
      </c>
      <c r="AD168" s="214">
        <v>2</v>
      </c>
      <c r="AE168" s="213"/>
      <c r="AF168" s="214">
        <v>3</v>
      </c>
      <c r="AG168" s="213">
        <v>1</v>
      </c>
      <c r="AH168" s="214"/>
      <c r="AI168" s="213">
        <v>2</v>
      </c>
      <c r="AJ168" s="214">
        <v>4</v>
      </c>
      <c r="AK168" s="213">
        <v>3</v>
      </c>
      <c r="AL168" s="214">
        <v>3</v>
      </c>
      <c r="AM168" s="213">
        <v>2</v>
      </c>
      <c r="AN168" s="214">
        <v>5</v>
      </c>
      <c r="AO168" s="143">
        <v>2</v>
      </c>
      <c r="AP168" s="342"/>
      <c r="AQ168" s="320">
        <v>14</v>
      </c>
      <c r="AR168" s="23">
        <v>5</v>
      </c>
      <c r="AS168" s="37">
        <v>18</v>
      </c>
      <c r="AT168" s="316"/>
      <c r="CA168" s="195" t="str">
        <f t="shared" si="9"/>
        <v/>
      </c>
      <c r="CG168" s="195">
        <f t="shared" si="10"/>
        <v>0</v>
      </c>
    </row>
    <row r="169" spans="1:85" x14ac:dyDescent="0.2">
      <c r="A169" s="321" t="s">
        <v>98</v>
      </c>
      <c r="B169" s="701">
        <f t="shared" ref="B169:AS169" si="11">SUM(B170:B174)</f>
        <v>0</v>
      </c>
      <c r="C169" s="702">
        <f t="shared" si="11"/>
        <v>0</v>
      </c>
      <c r="D169" s="706">
        <f t="shared" si="11"/>
        <v>0</v>
      </c>
      <c r="E169" s="719">
        <f t="shared" si="11"/>
        <v>0</v>
      </c>
      <c r="F169" s="720">
        <f t="shared" si="11"/>
        <v>0</v>
      </c>
      <c r="G169" s="720">
        <f t="shared" si="11"/>
        <v>0</v>
      </c>
      <c r="H169" s="36">
        <f t="shared" si="11"/>
        <v>0</v>
      </c>
      <c r="I169" s="35">
        <f t="shared" si="11"/>
        <v>0</v>
      </c>
      <c r="J169" s="36">
        <f t="shared" si="11"/>
        <v>0</v>
      </c>
      <c r="K169" s="35">
        <f t="shared" si="11"/>
        <v>0</v>
      </c>
      <c r="L169" s="36">
        <f t="shared" si="11"/>
        <v>0</v>
      </c>
      <c r="M169" s="35">
        <f t="shared" si="11"/>
        <v>0</v>
      </c>
      <c r="N169" s="36">
        <f t="shared" si="11"/>
        <v>0</v>
      </c>
      <c r="O169" s="35">
        <f t="shared" si="11"/>
        <v>0</v>
      </c>
      <c r="P169" s="36">
        <f t="shared" si="11"/>
        <v>0</v>
      </c>
      <c r="Q169" s="35">
        <f t="shared" si="11"/>
        <v>0</v>
      </c>
      <c r="R169" s="36">
        <f t="shared" si="11"/>
        <v>0</v>
      </c>
      <c r="S169" s="35">
        <f t="shared" si="11"/>
        <v>0</v>
      </c>
      <c r="T169" s="36">
        <f t="shared" si="11"/>
        <v>0</v>
      </c>
      <c r="U169" s="35">
        <f t="shared" si="11"/>
        <v>0</v>
      </c>
      <c r="V169" s="36">
        <f t="shared" si="11"/>
        <v>0</v>
      </c>
      <c r="W169" s="35">
        <f t="shared" si="11"/>
        <v>0</v>
      </c>
      <c r="X169" s="36">
        <f t="shared" si="11"/>
        <v>0</v>
      </c>
      <c r="Y169" s="35">
        <f t="shared" si="11"/>
        <v>0</v>
      </c>
      <c r="Z169" s="36">
        <f t="shared" si="11"/>
        <v>0</v>
      </c>
      <c r="AA169" s="35">
        <f t="shared" si="11"/>
        <v>0</v>
      </c>
      <c r="AB169" s="36">
        <f t="shared" si="11"/>
        <v>0</v>
      </c>
      <c r="AC169" s="35">
        <f t="shared" si="11"/>
        <v>0</v>
      </c>
      <c r="AD169" s="36">
        <f t="shared" si="11"/>
        <v>0</v>
      </c>
      <c r="AE169" s="35">
        <f t="shared" si="11"/>
        <v>0</v>
      </c>
      <c r="AF169" s="36">
        <f t="shared" si="11"/>
        <v>0</v>
      </c>
      <c r="AG169" s="35">
        <f t="shared" si="11"/>
        <v>0</v>
      </c>
      <c r="AH169" s="36">
        <f t="shared" si="11"/>
        <v>0</v>
      </c>
      <c r="AI169" s="35">
        <f t="shared" si="11"/>
        <v>0</v>
      </c>
      <c r="AJ169" s="36">
        <f t="shared" si="11"/>
        <v>0</v>
      </c>
      <c r="AK169" s="35">
        <f t="shared" si="11"/>
        <v>0</v>
      </c>
      <c r="AL169" s="36">
        <f t="shared" si="11"/>
        <v>0</v>
      </c>
      <c r="AM169" s="35">
        <f t="shared" si="11"/>
        <v>0</v>
      </c>
      <c r="AN169" s="36">
        <f t="shared" si="11"/>
        <v>0</v>
      </c>
      <c r="AO169" s="689">
        <f t="shared" si="11"/>
        <v>0</v>
      </c>
      <c r="AP169" s="721">
        <f t="shared" si="11"/>
        <v>0</v>
      </c>
      <c r="AQ169" s="169">
        <f t="shared" si="11"/>
        <v>29</v>
      </c>
      <c r="AR169" s="2">
        <f t="shared" si="11"/>
        <v>33</v>
      </c>
      <c r="AS169" s="688">
        <f t="shared" si="11"/>
        <v>40</v>
      </c>
      <c r="AT169" s="316"/>
    </row>
    <row r="170" spans="1:85" x14ac:dyDescent="0.2">
      <c r="A170" s="54" t="s">
        <v>38</v>
      </c>
      <c r="B170" s="722">
        <f>SUM(C170+D170)</f>
        <v>0</v>
      </c>
      <c r="C170" s="722">
        <f t="shared" ref="C170:D174" si="12">SUM(E170+G170+I170+K170+M170+O170+Q170+S170+U170+W170+Y170+AA170+AC170+AE170+AG170+AI170+AK170+AM170+AO170)</f>
        <v>0</v>
      </c>
      <c r="D170" s="723">
        <f t="shared" si="12"/>
        <v>0</v>
      </c>
      <c r="E170" s="217"/>
      <c r="F170" s="9"/>
      <c r="G170" s="217"/>
      <c r="H170" s="215"/>
      <c r="I170" s="217"/>
      <c r="J170" s="215"/>
      <c r="K170" s="217"/>
      <c r="L170" s="215"/>
      <c r="M170" s="217"/>
      <c r="N170" s="215"/>
      <c r="O170" s="217"/>
      <c r="P170" s="215"/>
      <c r="Q170" s="217"/>
      <c r="R170" s="215"/>
      <c r="S170" s="217"/>
      <c r="T170" s="215"/>
      <c r="U170" s="217"/>
      <c r="V170" s="215"/>
      <c r="W170" s="217"/>
      <c r="X170" s="215"/>
      <c r="Y170" s="217"/>
      <c r="Z170" s="215"/>
      <c r="AA170" s="217"/>
      <c r="AB170" s="215"/>
      <c r="AC170" s="217"/>
      <c r="AD170" s="215"/>
      <c r="AE170" s="217"/>
      <c r="AF170" s="215"/>
      <c r="AG170" s="217"/>
      <c r="AH170" s="215"/>
      <c r="AI170" s="217"/>
      <c r="AJ170" s="215"/>
      <c r="AK170" s="217"/>
      <c r="AL170" s="215"/>
      <c r="AM170" s="217"/>
      <c r="AN170" s="215"/>
      <c r="AO170" s="147"/>
      <c r="AP170" s="345"/>
      <c r="AQ170" s="150">
        <v>29</v>
      </c>
      <c r="AR170" s="215">
        <v>22</v>
      </c>
      <c r="AS170" s="215">
        <v>40</v>
      </c>
      <c r="AT170" s="316"/>
    </row>
    <row r="171" spans="1:85" x14ac:dyDescent="0.2">
      <c r="A171" s="55" t="s">
        <v>39</v>
      </c>
      <c r="B171" s="714">
        <f>SUM(C171+D171)</f>
        <v>0</v>
      </c>
      <c r="C171" s="714">
        <f t="shared" si="12"/>
        <v>0</v>
      </c>
      <c r="D171" s="715">
        <f t="shared" si="12"/>
        <v>0</v>
      </c>
      <c r="E171" s="213"/>
      <c r="F171" s="13"/>
      <c r="G171" s="12"/>
      <c r="H171" s="15"/>
      <c r="I171" s="12"/>
      <c r="J171" s="13"/>
      <c r="K171" s="12"/>
      <c r="L171" s="13"/>
      <c r="M171" s="12"/>
      <c r="N171" s="13"/>
      <c r="O171" s="12"/>
      <c r="P171" s="13"/>
      <c r="Q171" s="12"/>
      <c r="R171" s="13"/>
      <c r="S171" s="12"/>
      <c r="T171" s="13"/>
      <c r="U171" s="12"/>
      <c r="V171" s="13"/>
      <c r="W171" s="12"/>
      <c r="X171" s="13"/>
      <c r="Y171" s="12"/>
      <c r="Z171" s="13"/>
      <c r="AA171" s="12"/>
      <c r="AB171" s="13"/>
      <c r="AC171" s="12"/>
      <c r="AD171" s="13"/>
      <c r="AE171" s="12"/>
      <c r="AF171" s="13"/>
      <c r="AG171" s="12"/>
      <c r="AH171" s="13"/>
      <c r="AI171" s="12"/>
      <c r="AJ171" s="13"/>
      <c r="AK171" s="12"/>
      <c r="AL171" s="13"/>
      <c r="AM171" s="12"/>
      <c r="AN171" s="13"/>
      <c r="AO171" s="136"/>
      <c r="AP171" s="341"/>
      <c r="AQ171" s="27"/>
      <c r="AR171" s="13"/>
      <c r="AS171" s="15"/>
      <c r="AT171" s="325"/>
    </row>
    <row r="172" spans="1:85" x14ac:dyDescent="0.2">
      <c r="A172" s="59" t="s">
        <v>40</v>
      </c>
      <c r="B172" s="714">
        <f>SUM(C172+D172)</f>
        <v>0</v>
      </c>
      <c r="C172" s="714">
        <f t="shared" si="12"/>
        <v>0</v>
      </c>
      <c r="D172" s="715">
        <f t="shared" si="12"/>
        <v>0</v>
      </c>
      <c r="E172" s="12"/>
      <c r="F172" s="214"/>
      <c r="G172" s="213"/>
      <c r="H172" s="214"/>
      <c r="I172" s="217"/>
      <c r="J172" s="215"/>
      <c r="K172" s="217"/>
      <c r="L172" s="215"/>
      <c r="M172" s="217"/>
      <c r="N172" s="215"/>
      <c r="O172" s="217"/>
      <c r="P172" s="215"/>
      <c r="Q172" s="217"/>
      <c r="R172" s="215"/>
      <c r="S172" s="217"/>
      <c r="T172" s="215"/>
      <c r="U172" s="217"/>
      <c r="V172" s="215"/>
      <c r="W172" s="217"/>
      <c r="X172" s="215"/>
      <c r="Y172" s="217"/>
      <c r="Z172" s="215"/>
      <c r="AA172" s="217"/>
      <c r="AB172" s="215"/>
      <c r="AC172" s="217"/>
      <c r="AD172" s="215"/>
      <c r="AE172" s="217"/>
      <c r="AF172" s="215"/>
      <c r="AG172" s="217"/>
      <c r="AH172" s="215"/>
      <c r="AI172" s="217"/>
      <c r="AJ172" s="215"/>
      <c r="AK172" s="217"/>
      <c r="AL172" s="215"/>
      <c r="AM172" s="217"/>
      <c r="AN172" s="215"/>
      <c r="AO172" s="147"/>
      <c r="AP172" s="345"/>
      <c r="AQ172" s="150"/>
      <c r="AR172" s="215">
        <v>11</v>
      </c>
      <c r="AS172" s="215"/>
      <c r="AT172" s="316"/>
    </row>
    <row r="173" spans="1:85" x14ac:dyDescent="0.2">
      <c r="A173" s="326" t="s">
        <v>86</v>
      </c>
      <c r="B173" s="714">
        <f>SUM(C173+D173)</f>
        <v>0</v>
      </c>
      <c r="C173" s="714">
        <f t="shared" si="12"/>
        <v>0</v>
      </c>
      <c r="D173" s="724">
        <f t="shared" si="12"/>
        <v>0</v>
      </c>
      <c r="E173" s="217"/>
      <c r="F173" s="13"/>
      <c r="G173" s="12"/>
      <c r="H173" s="13"/>
      <c r="I173" s="12"/>
      <c r="J173" s="13"/>
      <c r="K173" s="12"/>
      <c r="L173" s="13"/>
      <c r="M173" s="12"/>
      <c r="N173" s="13"/>
      <c r="O173" s="12"/>
      <c r="P173" s="13"/>
      <c r="Q173" s="12"/>
      <c r="R173" s="13"/>
      <c r="S173" s="12"/>
      <c r="T173" s="13"/>
      <c r="U173" s="12"/>
      <c r="V173" s="13"/>
      <c r="W173" s="12"/>
      <c r="X173" s="13"/>
      <c r="Y173" s="12"/>
      <c r="Z173" s="13"/>
      <c r="AA173" s="12"/>
      <c r="AB173" s="13"/>
      <c r="AC173" s="12"/>
      <c r="AD173" s="13"/>
      <c r="AE173" s="12"/>
      <c r="AF173" s="13"/>
      <c r="AG173" s="12"/>
      <c r="AH173" s="13"/>
      <c r="AI173" s="12"/>
      <c r="AJ173" s="13"/>
      <c r="AK173" s="12"/>
      <c r="AL173" s="13"/>
      <c r="AM173" s="12"/>
      <c r="AN173" s="13"/>
      <c r="AO173" s="136"/>
      <c r="AP173" s="341"/>
      <c r="AQ173" s="27"/>
      <c r="AR173" s="13"/>
      <c r="AS173" s="15"/>
      <c r="AT173" s="325"/>
    </row>
    <row r="174" spans="1:85" x14ac:dyDescent="0.2">
      <c r="A174" s="60" t="s">
        <v>13</v>
      </c>
      <c r="B174" s="725">
        <f>SUM(C174+D174)</f>
        <v>0</v>
      </c>
      <c r="C174" s="726">
        <f t="shared" si="12"/>
        <v>0</v>
      </c>
      <c r="D174" s="727">
        <f t="shared" si="12"/>
        <v>0</v>
      </c>
      <c r="E174" s="18"/>
      <c r="F174" s="33"/>
      <c r="G174" s="32"/>
      <c r="H174" s="33"/>
      <c r="I174" s="32"/>
      <c r="J174" s="33"/>
      <c r="K174" s="32"/>
      <c r="L174" s="33"/>
      <c r="M174" s="32"/>
      <c r="N174" s="33"/>
      <c r="O174" s="32"/>
      <c r="P174" s="33"/>
      <c r="Q174" s="32"/>
      <c r="R174" s="33"/>
      <c r="S174" s="32"/>
      <c r="T174" s="33"/>
      <c r="U174" s="32"/>
      <c r="V174" s="33"/>
      <c r="W174" s="32"/>
      <c r="X174" s="33"/>
      <c r="Y174" s="32"/>
      <c r="Z174" s="33"/>
      <c r="AA174" s="32"/>
      <c r="AB174" s="33"/>
      <c r="AC174" s="32"/>
      <c r="AD174" s="33"/>
      <c r="AE174" s="32"/>
      <c r="AF174" s="33"/>
      <c r="AG174" s="32"/>
      <c r="AH174" s="33"/>
      <c r="AI174" s="32"/>
      <c r="AJ174" s="33"/>
      <c r="AK174" s="32"/>
      <c r="AL174" s="33"/>
      <c r="AM174" s="32"/>
      <c r="AN174" s="33"/>
      <c r="AO174" s="225"/>
      <c r="AP174" s="339"/>
      <c r="AQ174" s="236"/>
      <c r="AR174" s="33"/>
      <c r="AS174" s="33"/>
      <c r="AT174" s="316"/>
    </row>
    <row r="175" spans="1:85" x14ac:dyDescent="0.2">
      <c r="A175" s="85" t="s">
        <v>180</v>
      </c>
      <c r="B175" s="85"/>
      <c r="C175" s="85"/>
      <c r="D175" s="85"/>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c r="AB175" s="346"/>
      <c r="AC175" s="346"/>
      <c r="AD175" s="346"/>
      <c r="AE175" s="346"/>
      <c r="AF175" s="346"/>
      <c r="AG175" s="346"/>
      <c r="AH175" s="346"/>
      <c r="AI175" s="346"/>
      <c r="AJ175" s="346"/>
      <c r="AK175" s="346"/>
      <c r="AL175" s="346"/>
      <c r="AM175" s="346"/>
      <c r="AN175" s="346"/>
      <c r="AO175" s="346"/>
      <c r="AP175" s="346"/>
      <c r="AQ175" s="52"/>
      <c r="AR175" s="52"/>
      <c r="AS175" s="52"/>
      <c r="AT175" s="52"/>
      <c r="AU175" s="52"/>
    </row>
    <row r="176" spans="1:85" ht="21" customHeight="1" x14ac:dyDescent="0.2">
      <c r="A176" s="772" t="s">
        <v>49</v>
      </c>
      <c r="B176" s="775" t="s">
        <v>50</v>
      </c>
      <c r="C176" s="776"/>
      <c r="D176" s="777"/>
      <c r="E176" s="780" t="s">
        <v>14</v>
      </c>
      <c r="F176" s="781"/>
      <c r="G176" s="781"/>
      <c r="H176" s="781"/>
      <c r="I176" s="781"/>
      <c r="J176" s="781"/>
      <c r="K176" s="781"/>
      <c r="L176" s="781"/>
      <c r="M176" s="781"/>
      <c r="N176" s="781"/>
      <c r="O176" s="781"/>
      <c r="P176" s="781"/>
      <c r="Q176" s="781"/>
      <c r="R176" s="781"/>
      <c r="S176" s="781"/>
      <c r="T176" s="781"/>
      <c r="U176" s="781"/>
      <c r="V176" s="781"/>
      <c r="W176" s="781"/>
      <c r="X176" s="781"/>
      <c r="Y176" s="781"/>
      <c r="Z176" s="781"/>
      <c r="AA176" s="781"/>
      <c r="AB176" s="781"/>
      <c r="AC176" s="781"/>
      <c r="AD176" s="781"/>
      <c r="AE176" s="781"/>
      <c r="AF176" s="781"/>
      <c r="AG176" s="781"/>
      <c r="AH176" s="781"/>
      <c r="AI176" s="781"/>
      <c r="AJ176" s="781"/>
      <c r="AK176" s="781"/>
      <c r="AL176" s="781"/>
      <c r="AM176" s="781"/>
      <c r="AN176" s="781"/>
      <c r="AO176" s="781"/>
      <c r="AP176" s="782"/>
      <c r="AQ176" s="783" t="s">
        <v>119</v>
      </c>
      <c r="AR176" s="783" t="s">
        <v>87</v>
      </c>
      <c r="AS176" s="52"/>
      <c r="AT176" s="52"/>
      <c r="AU176" s="52"/>
    </row>
    <row r="177" spans="1:86" ht="21.75" customHeight="1" x14ac:dyDescent="0.2">
      <c r="A177" s="773"/>
      <c r="B177" s="778"/>
      <c r="C177" s="779"/>
      <c r="D177" s="779"/>
      <c r="E177" s="786" t="s">
        <v>19</v>
      </c>
      <c r="F177" s="787"/>
      <c r="G177" s="786" t="s">
        <v>20</v>
      </c>
      <c r="H177" s="787"/>
      <c r="I177" s="788" t="s">
        <v>21</v>
      </c>
      <c r="J177" s="789"/>
      <c r="K177" s="788" t="s">
        <v>22</v>
      </c>
      <c r="L177" s="789"/>
      <c r="M177" s="788" t="s">
        <v>23</v>
      </c>
      <c r="N177" s="789"/>
      <c r="O177" s="786" t="s">
        <v>24</v>
      </c>
      <c r="P177" s="787"/>
      <c r="Q177" s="786" t="s">
        <v>25</v>
      </c>
      <c r="R177" s="787"/>
      <c r="S177" s="786" t="s">
        <v>26</v>
      </c>
      <c r="T177" s="787"/>
      <c r="U177" s="786" t="s">
        <v>27</v>
      </c>
      <c r="V177" s="787"/>
      <c r="W177" s="786" t="s">
        <v>2</v>
      </c>
      <c r="X177" s="787"/>
      <c r="Y177" s="786" t="s">
        <v>3</v>
      </c>
      <c r="Z177" s="787"/>
      <c r="AA177" s="786" t="s">
        <v>28</v>
      </c>
      <c r="AB177" s="787"/>
      <c r="AC177" s="786" t="s">
        <v>4</v>
      </c>
      <c r="AD177" s="787"/>
      <c r="AE177" s="786" t="s">
        <v>5</v>
      </c>
      <c r="AF177" s="787"/>
      <c r="AG177" s="786" t="s">
        <v>6</v>
      </c>
      <c r="AH177" s="787"/>
      <c r="AI177" s="786" t="s">
        <v>7</v>
      </c>
      <c r="AJ177" s="787"/>
      <c r="AK177" s="786" t="s">
        <v>8</v>
      </c>
      <c r="AL177" s="787"/>
      <c r="AM177" s="786" t="s">
        <v>9</v>
      </c>
      <c r="AN177" s="787"/>
      <c r="AO177" s="790" t="s">
        <v>10</v>
      </c>
      <c r="AP177" s="791"/>
      <c r="AQ177" s="784"/>
      <c r="AR177" s="784"/>
      <c r="AS177" s="52"/>
      <c r="AT177" s="52"/>
      <c r="AU177" s="52"/>
    </row>
    <row r="178" spans="1:86" ht="13.5" customHeight="1" x14ac:dyDescent="0.2">
      <c r="A178" s="774"/>
      <c r="B178" s="357" t="s">
        <v>94</v>
      </c>
      <c r="C178" s="356" t="s">
        <v>11</v>
      </c>
      <c r="D178" s="356" t="s">
        <v>12</v>
      </c>
      <c r="E178" s="39" t="s">
        <v>11</v>
      </c>
      <c r="F178" s="350" t="s">
        <v>12</v>
      </c>
      <c r="G178" s="39" t="s">
        <v>11</v>
      </c>
      <c r="H178" s="350" t="s">
        <v>12</v>
      </c>
      <c r="I178" s="39" t="s">
        <v>11</v>
      </c>
      <c r="J178" s="350" t="s">
        <v>12</v>
      </c>
      <c r="K178" s="39" t="s">
        <v>11</v>
      </c>
      <c r="L178" s="350" t="s">
        <v>12</v>
      </c>
      <c r="M178" s="39" t="s">
        <v>11</v>
      </c>
      <c r="N178" s="350" t="s">
        <v>12</v>
      </c>
      <c r="O178" s="39" t="s">
        <v>11</v>
      </c>
      <c r="P178" s="350" t="s">
        <v>12</v>
      </c>
      <c r="Q178" s="39" t="s">
        <v>11</v>
      </c>
      <c r="R178" s="350" t="s">
        <v>12</v>
      </c>
      <c r="S178" s="39" t="s">
        <v>11</v>
      </c>
      <c r="T178" s="350" t="s">
        <v>12</v>
      </c>
      <c r="U178" s="39" t="s">
        <v>11</v>
      </c>
      <c r="V178" s="350" t="s">
        <v>12</v>
      </c>
      <c r="W178" s="39" t="s">
        <v>11</v>
      </c>
      <c r="X178" s="350" t="s">
        <v>12</v>
      </c>
      <c r="Y178" s="39" t="s">
        <v>11</v>
      </c>
      <c r="Z178" s="350" t="s">
        <v>12</v>
      </c>
      <c r="AA178" s="39" t="s">
        <v>11</v>
      </c>
      <c r="AB178" s="350" t="s">
        <v>12</v>
      </c>
      <c r="AC178" s="39" t="s">
        <v>11</v>
      </c>
      <c r="AD178" s="350" t="s">
        <v>12</v>
      </c>
      <c r="AE178" s="39" t="s">
        <v>11</v>
      </c>
      <c r="AF178" s="350" t="s">
        <v>12</v>
      </c>
      <c r="AG178" s="39" t="s">
        <v>11</v>
      </c>
      <c r="AH178" s="350" t="s">
        <v>12</v>
      </c>
      <c r="AI178" s="39" t="s">
        <v>11</v>
      </c>
      <c r="AJ178" s="350" t="s">
        <v>12</v>
      </c>
      <c r="AK178" s="39" t="s">
        <v>11</v>
      </c>
      <c r="AL178" s="350" t="s">
        <v>12</v>
      </c>
      <c r="AM178" s="39" t="s">
        <v>11</v>
      </c>
      <c r="AN178" s="350" t="s">
        <v>12</v>
      </c>
      <c r="AO178" s="39" t="s">
        <v>11</v>
      </c>
      <c r="AP178" s="350" t="s">
        <v>12</v>
      </c>
      <c r="AQ178" s="785"/>
      <c r="AR178" s="785"/>
      <c r="AS178" s="331"/>
      <c r="AT178" s="52"/>
    </row>
    <row r="179" spans="1:86" x14ac:dyDescent="0.2">
      <c r="A179" s="87" t="s">
        <v>52</v>
      </c>
      <c r="B179" s="722">
        <f>SUM(C179+D179)</f>
        <v>103</v>
      </c>
      <c r="C179" s="722">
        <f t="shared" ref="C179:D183" si="13">SUM(E179+G179+I179+K179+M179+O179+Q179+S179+U179+W179+Y179+AA179+AC179+AE179+AG179+AI179+AK179+AM179+AO179)</f>
        <v>43</v>
      </c>
      <c r="D179" s="723">
        <f t="shared" si="13"/>
        <v>60</v>
      </c>
      <c r="E179" s="8"/>
      <c r="F179" s="203"/>
      <c r="G179" s="8"/>
      <c r="H179" s="9"/>
      <c r="I179" s="8"/>
      <c r="J179" s="9">
        <v>1</v>
      </c>
      <c r="K179" s="8">
        <v>1</v>
      </c>
      <c r="L179" s="9">
        <v>2</v>
      </c>
      <c r="M179" s="8">
        <v>1</v>
      </c>
      <c r="N179" s="9">
        <v>1</v>
      </c>
      <c r="O179" s="8">
        <v>2</v>
      </c>
      <c r="P179" s="9">
        <v>3</v>
      </c>
      <c r="Q179" s="8">
        <v>1</v>
      </c>
      <c r="R179" s="9">
        <v>1</v>
      </c>
      <c r="S179" s="8">
        <v>1</v>
      </c>
      <c r="T179" s="9">
        <v>2</v>
      </c>
      <c r="U179" s="8"/>
      <c r="V179" s="9">
        <v>2</v>
      </c>
      <c r="W179" s="8"/>
      <c r="X179" s="9">
        <v>2</v>
      </c>
      <c r="Y179" s="204">
        <v>1</v>
      </c>
      <c r="Z179" s="9">
        <v>3</v>
      </c>
      <c r="AA179" s="204">
        <v>3</v>
      </c>
      <c r="AB179" s="9">
        <v>6</v>
      </c>
      <c r="AC179" s="204">
        <v>4</v>
      </c>
      <c r="AD179" s="9">
        <v>7</v>
      </c>
      <c r="AE179" s="204">
        <v>5</v>
      </c>
      <c r="AF179" s="9">
        <v>3</v>
      </c>
      <c r="AG179" s="204">
        <v>6</v>
      </c>
      <c r="AH179" s="9">
        <v>4</v>
      </c>
      <c r="AI179" s="204">
        <v>6</v>
      </c>
      <c r="AJ179" s="9">
        <v>4</v>
      </c>
      <c r="AK179" s="204">
        <v>5</v>
      </c>
      <c r="AL179" s="9">
        <v>7</v>
      </c>
      <c r="AM179" s="204">
        <v>2</v>
      </c>
      <c r="AN179" s="9">
        <v>4</v>
      </c>
      <c r="AO179" s="204">
        <v>5</v>
      </c>
      <c r="AP179" s="9">
        <v>8</v>
      </c>
      <c r="AQ179" s="162">
        <v>103</v>
      </c>
      <c r="AR179" s="163"/>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714">
        <f>SUM(C180+D180)</f>
        <v>0</v>
      </c>
      <c r="C180" s="714">
        <f t="shared" si="13"/>
        <v>0</v>
      </c>
      <c r="D180" s="715">
        <f t="shared" si="13"/>
        <v>0</v>
      </c>
      <c r="E180" s="12"/>
      <c r="F180" s="27"/>
      <c r="G180" s="12"/>
      <c r="H180" s="13"/>
      <c r="I180" s="12"/>
      <c r="J180" s="13"/>
      <c r="K180" s="12"/>
      <c r="L180" s="13"/>
      <c r="M180" s="12"/>
      <c r="N180" s="13"/>
      <c r="O180" s="12"/>
      <c r="P180" s="13"/>
      <c r="Q180" s="12"/>
      <c r="R180" s="13"/>
      <c r="S180" s="12"/>
      <c r="T180" s="13"/>
      <c r="U180" s="12"/>
      <c r="V180" s="13"/>
      <c r="W180" s="12"/>
      <c r="X180" s="13"/>
      <c r="Y180" s="136"/>
      <c r="Z180" s="13"/>
      <c r="AA180" s="136"/>
      <c r="AB180" s="13"/>
      <c r="AC180" s="136"/>
      <c r="AD180" s="13"/>
      <c r="AE180" s="136"/>
      <c r="AF180" s="13"/>
      <c r="AG180" s="136"/>
      <c r="AH180" s="13"/>
      <c r="AI180" s="136"/>
      <c r="AJ180" s="13"/>
      <c r="AK180" s="136"/>
      <c r="AL180" s="13"/>
      <c r="AM180" s="136"/>
      <c r="AN180" s="13"/>
      <c r="AO180" s="136"/>
      <c r="AP180" s="13"/>
      <c r="AQ180" s="162"/>
      <c r="AR180" s="164"/>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714">
        <f>SUM(C181+D181)</f>
        <v>0</v>
      </c>
      <c r="C181" s="714">
        <f t="shared" si="13"/>
        <v>0</v>
      </c>
      <c r="D181" s="715">
        <f t="shared" si="13"/>
        <v>0</v>
      </c>
      <c r="E181" s="12"/>
      <c r="F181" s="27"/>
      <c r="G181" s="12"/>
      <c r="H181" s="13"/>
      <c r="I181" s="12"/>
      <c r="J181" s="13"/>
      <c r="K181" s="12"/>
      <c r="L181" s="13"/>
      <c r="M181" s="12"/>
      <c r="N181" s="13"/>
      <c r="O181" s="12"/>
      <c r="P181" s="13"/>
      <c r="Q181" s="12"/>
      <c r="R181" s="13"/>
      <c r="S181" s="12"/>
      <c r="T181" s="13"/>
      <c r="U181" s="12"/>
      <c r="V181" s="13"/>
      <c r="W181" s="12"/>
      <c r="X181" s="13"/>
      <c r="Y181" s="136"/>
      <c r="Z181" s="13"/>
      <c r="AA181" s="136"/>
      <c r="AB181" s="13"/>
      <c r="AC181" s="136"/>
      <c r="AD181" s="13"/>
      <c r="AE181" s="136"/>
      <c r="AF181" s="13"/>
      <c r="AG181" s="136"/>
      <c r="AH181" s="13"/>
      <c r="AI181" s="136"/>
      <c r="AJ181" s="13"/>
      <c r="AK181" s="136"/>
      <c r="AL181" s="13"/>
      <c r="AM181" s="136"/>
      <c r="AN181" s="13"/>
      <c r="AO181" s="136"/>
      <c r="AP181" s="13"/>
      <c r="AQ181" s="162"/>
      <c r="AR181" s="164"/>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714">
        <f>SUM(C182+D182)</f>
        <v>0</v>
      </c>
      <c r="C182" s="714">
        <f t="shared" si="13"/>
        <v>0</v>
      </c>
      <c r="D182" s="724">
        <f t="shared" si="13"/>
        <v>0</v>
      </c>
      <c r="E182" s="12"/>
      <c r="F182" s="27"/>
      <c r="G182" s="12"/>
      <c r="H182" s="13"/>
      <c r="I182" s="12"/>
      <c r="J182" s="13"/>
      <c r="K182" s="12"/>
      <c r="L182" s="13"/>
      <c r="M182" s="12"/>
      <c r="N182" s="13"/>
      <c r="O182" s="12"/>
      <c r="P182" s="13"/>
      <c r="Q182" s="12"/>
      <c r="R182" s="13"/>
      <c r="S182" s="12"/>
      <c r="T182" s="13"/>
      <c r="U182" s="12"/>
      <c r="V182" s="13"/>
      <c r="W182" s="12"/>
      <c r="X182" s="13"/>
      <c r="Y182" s="136"/>
      <c r="Z182" s="13"/>
      <c r="AA182" s="136"/>
      <c r="AB182" s="13"/>
      <c r="AC182" s="136"/>
      <c r="AD182" s="13"/>
      <c r="AE182" s="136"/>
      <c r="AF182" s="13"/>
      <c r="AG182" s="136"/>
      <c r="AH182" s="13"/>
      <c r="AI182" s="136"/>
      <c r="AJ182" s="13"/>
      <c r="AK182" s="136"/>
      <c r="AL182" s="13"/>
      <c r="AM182" s="136"/>
      <c r="AN182" s="13"/>
      <c r="AO182" s="136"/>
      <c r="AP182" s="13"/>
      <c r="AQ182" s="162"/>
      <c r="AR182" s="164"/>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725">
        <f>SUM(C183+D183)</f>
        <v>0</v>
      </c>
      <c r="C183" s="726">
        <f t="shared" si="13"/>
        <v>0</v>
      </c>
      <c r="D183" s="727">
        <f t="shared" si="13"/>
        <v>0</v>
      </c>
      <c r="E183" s="18"/>
      <c r="F183" s="28"/>
      <c r="G183" s="18"/>
      <c r="H183" s="19"/>
      <c r="I183" s="18"/>
      <c r="J183" s="19"/>
      <c r="K183" s="18"/>
      <c r="L183" s="19"/>
      <c r="M183" s="18"/>
      <c r="N183" s="19"/>
      <c r="O183" s="18"/>
      <c r="P183" s="19"/>
      <c r="Q183" s="18"/>
      <c r="R183" s="19"/>
      <c r="S183" s="18"/>
      <c r="T183" s="19"/>
      <c r="U183" s="18"/>
      <c r="V183" s="19"/>
      <c r="W183" s="18"/>
      <c r="X183" s="19"/>
      <c r="Y183" s="139"/>
      <c r="Z183" s="19"/>
      <c r="AA183" s="139"/>
      <c r="AB183" s="19"/>
      <c r="AC183" s="139"/>
      <c r="AD183" s="19"/>
      <c r="AE183" s="139"/>
      <c r="AF183" s="19"/>
      <c r="AG183" s="139"/>
      <c r="AH183" s="19"/>
      <c r="AI183" s="139"/>
      <c r="AJ183" s="19"/>
      <c r="AK183" s="139"/>
      <c r="AL183" s="19"/>
      <c r="AM183" s="139"/>
      <c r="AN183" s="19"/>
      <c r="AO183" s="139"/>
      <c r="AP183" s="19"/>
      <c r="AQ183" s="167"/>
      <c r="AR183" s="168"/>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35">
        <f t="shared" ref="B184:AR184" si="14">SUM(B179:B183)</f>
        <v>103</v>
      </c>
      <c r="C184" s="35">
        <f t="shared" si="14"/>
        <v>43</v>
      </c>
      <c r="D184" s="35">
        <f t="shared" si="14"/>
        <v>60</v>
      </c>
      <c r="E184" s="35">
        <f t="shared" si="14"/>
        <v>0</v>
      </c>
      <c r="F184" s="688">
        <f t="shared" si="14"/>
        <v>0</v>
      </c>
      <c r="G184" s="35">
        <f t="shared" si="14"/>
        <v>0</v>
      </c>
      <c r="H184" s="36">
        <f t="shared" si="14"/>
        <v>0</v>
      </c>
      <c r="I184" s="35">
        <f t="shared" si="14"/>
        <v>0</v>
      </c>
      <c r="J184" s="36">
        <f t="shared" si="14"/>
        <v>1</v>
      </c>
      <c r="K184" s="35">
        <f t="shared" si="14"/>
        <v>1</v>
      </c>
      <c r="L184" s="36">
        <f t="shared" si="14"/>
        <v>2</v>
      </c>
      <c r="M184" s="35">
        <f t="shared" si="14"/>
        <v>1</v>
      </c>
      <c r="N184" s="36">
        <f t="shared" si="14"/>
        <v>1</v>
      </c>
      <c r="O184" s="35">
        <f t="shared" si="14"/>
        <v>2</v>
      </c>
      <c r="P184" s="36">
        <f t="shared" si="14"/>
        <v>3</v>
      </c>
      <c r="Q184" s="35">
        <f t="shared" si="14"/>
        <v>1</v>
      </c>
      <c r="R184" s="36">
        <f t="shared" si="14"/>
        <v>1</v>
      </c>
      <c r="S184" s="35">
        <f t="shared" si="14"/>
        <v>1</v>
      </c>
      <c r="T184" s="36">
        <f t="shared" si="14"/>
        <v>2</v>
      </c>
      <c r="U184" s="35">
        <f t="shared" si="14"/>
        <v>0</v>
      </c>
      <c r="V184" s="36">
        <f t="shared" si="14"/>
        <v>2</v>
      </c>
      <c r="W184" s="35">
        <f t="shared" si="14"/>
        <v>0</v>
      </c>
      <c r="X184" s="36">
        <f t="shared" si="14"/>
        <v>2</v>
      </c>
      <c r="Y184" s="35">
        <f t="shared" si="14"/>
        <v>1</v>
      </c>
      <c r="Z184" s="36">
        <f t="shared" si="14"/>
        <v>3</v>
      </c>
      <c r="AA184" s="35">
        <f t="shared" si="14"/>
        <v>3</v>
      </c>
      <c r="AB184" s="36">
        <f t="shared" si="14"/>
        <v>6</v>
      </c>
      <c r="AC184" s="35">
        <f t="shared" si="14"/>
        <v>4</v>
      </c>
      <c r="AD184" s="36">
        <f t="shared" si="14"/>
        <v>7</v>
      </c>
      <c r="AE184" s="35">
        <f t="shared" si="14"/>
        <v>5</v>
      </c>
      <c r="AF184" s="36">
        <f t="shared" si="14"/>
        <v>3</v>
      </c>
      <c r="AG184" s="35">
        <f t="shared" si="14"/>
        <v>6</v>
      </c>
      <c r="AH184" s="36">
        <f t="shared" si="14"/>
        <v>4</v>
      </c>
      <c r="AI184" s="35">
        <f t="shared" si="14"/>
        <v>6</v>
      </c>
      <c r="AJ184" s="36">
        <f t="shared" si="14"/>
        <v>4</v>
      </c>
      <c r="AK184" s="35">
        <f t="shared" si="14"/>
        <v>5</v>
      </c>
      <c r="AL184" s="36">
        <f t="shared" si="14"/>
        <v>7</v>
      </c>
      <c r="AM184" s="35">
        <f t="shared" si="14"/>
        <v>2</v>
      </c>
      <c r="AN184" s="36">
        <f t="shared" si="14"/>
        <v>4</v>
      </c>
      <c r="AO184" s="689">
        <f t="shared" si="14"/>
        <v>5</v>
      </c>
      <c r="AP184" s="36">
        <f t="shared" si="14"/>
        <v>8</v>
      </c>
      <c r="AQ184" s="169">
        <f t="shared" si="14"/>
        <v>103</v>
      </c>
      <c r="AR184" s="170">
        <f t="shared" si="14"/>
        <v>0</v>
      </c>
      <c r="AS184" s="332"/>
      <c r="AT184" s="52"/>
    </row>
    <row r="185" spans="1:86" x14ac:dyDescent="0.2">
      <c r="A185" s="335" t="s">
        <v>181</v>
      </c>
      <c r="B185" s="1"/>
    </row>
    <row r="186" spans="1:86" x14ac:dyDescent="0.2">
      <c r="A186" s="357" t="s">
        <v>49</v>
      </c>
      <c r="B186" s="362" t="s">
        <v>50</v>
      </c>
      <c r="C186" s="195"/>
    </row>
    <row r="187" spans="1:86" x14ac:dyDescent="0.2">
      <c r="A187" s="98" t="s">
        <v>52</v>
      </c>
      <c r="B187" s="21">
        <v>318</v>
      </c>
      <c r="C187" s="195"/>
    </row>
    <row r="188" spans="1:86" x14ac:dyDescent="0.2">
      <c r="A188" s="87" t="s">
        <v>53</v>
      </c>
      <c r="B188" s="22"/>
      <c r="C188" s="195"/>
    </row>
    <row r="189" spans="1:86" x14ac:dyDescent="0.2">
      <c r="A189" s="87" t="s">
        <v>54</v>
      </c>
      <c r="B189" s="22"/>
      <c r="C189" s="195"/>
    </row>
    <row r="190" spans="1:86" x14ac:dyDescent="0.2">
      <c r="A190" s="89" t="s">
        <v>55</v>
      </c>
      <c r="B190" s="26"/>
      <c r="C190" s="195"/>
    </row>
    <row r="191" spans="1:86" x14ac:dyDescent="0.2">
      <c r="A191" s="155" t="s">
        <v>1</v>
      </c>
      <c r="B191" s="16">
        <f>SUM(B187:B190)</f>
        <v>318</v>
      </c>
      <c r="C191" s="195"/>
    </row>
    <row r="192" spans="1:86" x14ac:dyDescent="0.2">
      <c r="A192" s="97" t="s">
        <v>182</v>
      </c>
      <c r="B192" s="97"/>
      <c r="C192" s="195"/>
    </row>
    <row r="193" spans="1:3" x14ac:dyDescent="0.2">
      <c r="A193" s="357" t="s">
        <v>49</v>
      </c>
      <c r="B193" s="63" t="s">
        <v>50</v>
      </c>
      <c r="C193" s="195"/>
    </row>
    <row r="194" spans="1:3" x14ac:dyDescent="0.2">
      <c r="A194" s="98" t="s">
        <v>52</v>
      </c>
      <c r="B194" s="25">
        <v>1065</v>
      </c>
      <c r="C194" s="195"/>
    </row>
    <row r="195" spans="1:3" x14ac:dyDescent="0.2">
      <c r="A195" s="87" t="s">
        <v>53</v>
      </c>
      <c r="B195" s="22"/>
      <c r="C195" s="195"/>
    </row>
    <row r="196" spans="1:3" x14ac:dyDescent="0.2">
      <c r="A196" s="87" t="s">
        <v>54</v>
      </c>
      <c r="B196" s="22"/>
      <c r="C196" s="195"/>
    </row>
    <row r="197" spans="1:3" x14ac:dyDescent="0.2">
      <c r="A197" s="89" t="s">
        <v>55</v>
      </c>
      <c r="B197" s="26"/>
      <c r="C197" s="195"/>
    </row>
    <row r="198" spans="1:3" x14ac:dyDescent="0.2">
      <c r="A198" s="155" t="s">
        <v>1</v>
      </c>
      <c r="B198" s="16">
        <f>SUM(B194:B197)</f>
        <v>1065</v>
      </c>
      <c r="C198" s="195"/>
    </row>
    <row r="199" spans="1:3" x14ac:dyDescent="0.2">
      <c r="A199" s="48" t="s">
        <v>183</v>
      </c>
      <c r="B199" s="51"/>
      <c r="C199" s="195"/>
    </row>
    <row r="200" spans="1:3" x14ac:dyDescent="0.2">
      <c r="A200" s="38" t="s">
        <v>88</v>
      </c>
      <c r="B200" s="63" t="s">
        <v>50</v>
      </c>
      <c r="C200" s="195"/>
    </row>
    <row r="201" spans="1:3" x14ac:dyDescent="0.2">
      <c r="A201" s="172" t="s">
        <v>89</v>
      </c>
      <c r="B201" s="25"/>
      <c r="C201" s="195"/>
    </row>
    <row r="202" spans="1:3" x14ac:dyDescent="0.2">
      <c r="A202" s="173" t="s">
        <v>90</v>
      </c>
      <c r="B202" s="22"/>
      <c r="C202" s="195"/>
    </row>
    <row r="203" spans="1:3" x14ac:dyDescent="0.2">
      <c r="A203" s="174" t="s">
        <v>91</v>
      </c>
      <c r="B203" s="26"/>
      <c r="C203" s="195"/>
    </row>
    <row r="204" spans="1:3" x14ac:dyDescent="0.2">
      <c r="A204" s="175" t="s">
        <v>184</v>
      </c>
      <c r="B204" s="61"/>
      <c r="C204" s="195"/>
    </row>
    <row r="205" spans="1:3" x14ac:dyDescent="0.2">
      <c r="A205" s="349" t="s">
        <v>56</v>
      </c>
      <c r="B205" s="63" t="s">
        <v>1</v>
      </c>
      <c r="C205" s="195"/>
    </row>
    <row r="206" spans="1:3" x14ac:dyDescent="0.2">
      <c r="A206" s="176" t="s">
        <v>124</v>
      </c>
      <c r="B206" s="21">
        <v>318</v>
      </c>
      <c r="C206" s="195"/>
    </row>
    <row r="207" spans="1:3" x14ac:dyDescent="0.2">
      <c r="A207" s="336" t="s">
        <v>135</v>
      </c>
      <c r="B207" s="25"/>
      <c r="C207" s="195"/>
    </row>
    <row r="208" spans="1:3" x14ac:dyDescent="0.2">
      <c r="A208" s="106" t="s">
        <v>125</v>
      </c>
      <c r="B208" s="22">
        <v>911</v>
      </c>
      <c r="C208" s="195"/>
    </row>
    <row r="209" spans="1:3" x14ac:dyDescent="0.2">
      <c r="A209" s="106" t="s">
        <v>185</v>
      </c>
      <c r="B209" s="22">
        <v>131</v>
      </c>
      <c r="C209" s="195"/>
    </row>
    <row r="210" spans="1:3" x14ac:dyDescent="0.2">
      <c r="A210" s="177" t="s">
        <v>186</v>
      </c>
      <c r="B210" s="22">
        <v>14</v>
      </c>
      <c r="C210" s="195"/>
    </row>
    <row r="211" spans="1:3" x14ac:dyDescent="0.2">
      <c r="A211" s="106" t="s">
        <v>187</v>
      </c>
      <c r="B211" s="22"/>
      <c r="C211" s="195"/>
    </row>
    <row r="212" spans="1:3" x14ac:dyDescent="0.2">
      <c r="A212" s="106" t="s">
        <v>188</v>
      </c>
      <c r="B212" s="22"/>
      <c r="C212" s="195"/>
    </row>
    <row r="213" spans="1:3" x14ac:dyDescent="0.2">
      <c r="A213" s="106" t="s">
        <v>189</v>
      </c>
      <c r="B213" s="22"/>
      <c r="C213" s="195"/>
    </row>
    <row r="214" spans="1:3" x14ac:dyDescent="0.2">
      <c r="A214" s="106" t="s">
        <v>190</v>
      </c>
      <c r="B214" s="22"/>
      <c r="C214" s="195"/>
    </row>
    <row r="215" spans="1:3" x14ac:dyDescent="0.2">
      <c r="A215" s="178" t="s">
        <v>127</v>
      </c>
      <c r="B215" s="22">
        <v>1055</v>
      </c>
      <c r="C215" s="195"/>
    </row>
    <row r="216" spans="1:3" x14ac:dyDescent="0.2">
      <c r="A216" s="177" t="s">
        <v>191</v>
      </c>
      <c r="B216" s="22"/>
      <c r="C216" s="195"/>
    </row>
    <row r="217" spans="1:3" x14ac:dyDescent="0.2">
      <c r="A217" s="177" t="s">
        <v>192</v>
      </c>
      <c r="B217" s="22"/>
      <c r="C217" s="195"/>
    </row>
    <row r="218" spans="1:3" x14ac:dyDescent="0.2">
      <c r="A218" s="106" t="s">
        <v>193</v>
      </c>
      <c r="B218" s="22"/>
      <c r="C218" s="195"/>
    </row>
    <row r="219" spans="1:3" x14ac:dyDescent="0.2">
      <c r="A219" s="178" t="s">
        <v>194</v>
      </c>
      <c r="B219" s="22"/>
      <c r="C219" s="195"/>
    </row>
    <row r="220" spans="1:3" ht="21.75" x14ac:dyDescent="0.2">
      <c r="A220" s="177" t="s">
        <v>195</v>
      </c>
      <c r="B220" s="22"/>
      <c r="C220" s="195"/>
    </row>
    <row r="221" spans="1:3" x14ac:dyDescent="0.2">
      <c r="A221" s="178" t="s">
        <v>196</v>
      </c>
      <c r="B221" s="22"/>
      <c r="C221" s="195"/>
    </row>
    <row r="222" spans="1:3" x14ac:dyDescent="0.2">
      <c r="A222" s="179" t="s">
        <v>197</v>
      </c>
      <c r="B222" s="22"/>
      <c r="C222" s="195"/>
    </row>
    <row r="223" spans="1:3" x14ac:dyDescent="0.2">
      <c r="A223" s="106" t="s">
        <v>129</v>
      </c>
      <c r="B223" s="22"/>
      <c r="C223" s="195"/>
    </row>
    <row r="224" spans="1:3" ht="21.75" x14ac:dyDescent="0.2">
      <c r="A224" s="177" t="s">
        <v>198</v>
      </c>
      <c r="B224" s="22"/>
      <c r="C224" s="195"/>
    </row>
    <row r="225" spans="1:3" x14ac:dyDescent="0.2">
      <c r="A225" s="106" t="s">
        <v>199</v>
      </c>
      <c r="B225" s="22"/>
      <c r="C225" s="195"/>
    </row>
    <row r="226" spans="1:3" x14ac:dyDescent="0.2">
      <c r="A226" s="177" t="s">
        <v>200</v>
      </c>
      <c r="B226" s="22"/>
      <c r="C226" s="195"/>
    </row>
    <row r="227" spans="1:3" x14ac:dyDescent="0.2">
      <c r="A227" s="106" t="s">
        <v>132</v>
      </c>
      <c r="B227" s="22"/>
      <c r="C227" s="195"/>
    </row>
    <row r="228" spans="1:3" x14ac:dyDescent="0.2">
      <c r="A228" s="106" t="s">
        <v>133</v>
      </c>
      <c r="B228" s="22"/>
      <c r="C228" s="195"/>
    </row>
    <row r="229" spans="1:3" x14ac:dyDescent="0.2">
      <c r="A229" s="178" t="s">
        <v>201</v>
      </c>
      <c r="B229" s="22"/>
      <c r="C229" s="195"/>
    </row>
    <row r="230" spans="1:3" x14ac:dyDescent="0.2">
      <c r="A230" s="180" t="s">
        <v>202</v>
      </c>
      <c r="B230" s="26"/>
      <c r="C230" s="195"/>
    </row>
    <row r="231" spans="1:3" x14ac:dyDescent="0.2">
      <c r="A231" s="155" t="s">
        <v>1</v>
      </c>
      <c r="B231" s="16">
        <f>SUM(B206:B230)</f>
        <v>2429</v>
      </c>
      <c r="C231" s="195"/>
    </row>
    <row r="295" spans="1:2" x14ac:dyDescent="0.2">
      <c r="A295" s="347">
        <f>SUM(B13:B27,D30,B60,B67,B74,B92:E92,B100:E100,B108:E108,C112:C113,D117:D118,B122:B124,B150,B170:B174,B184,B191,B198,B231,C128:J144,B169:AS169,D31:D50,B201:B203,B151,B152:B168)</f>
        <v>4620</v>
      </c>
      <c r="B295" s="348">
        <f>SUM(CG6:CT241)</f>
        <v>0</v>
      </c>
    </row>
  </sheetData>
  <mergeCells count="158">
    <mergeCell ref="A6:N6"/>
    <mergeCell ref="A10:A12"/>
    <mergeCell ref="B10:D11"/>
    <mergeCell ref="E10:AP10"/>
    <mergeCell ref="AG11:AH11"/>
    <mergeCell ref="AI11:AJ11"/>
    <mergeCell ref="AK11:AL11"/>
    <mergeCell ref="AM11:AN11"/>
    <mergeCell ref="AO11:AP11"/>
    <mergeCell ref="AR11:AR12"/>
    <mergeCell ref="AS11:AS12"/>
    <mergeCell ref="B29:C29"/>
    <mergeCell ref="A30:C30"/>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A44:A46"/>
    <mergeCell ref="B44:C44"/>
    <mergeCell ref="B45:C45"/>
    <mergeCell ref="B46:C46"/>
    <mergeCell ref="A47:A49"/>
    <mergeCell ref="B47:C47"/>
    <mergeCell ref="B48:C48"/>
    <mergeCell ref="B49:C49"/>
    <mergeCell ref="AQ11:AQ12"/>
    <mergeCell ref="A31:A43"/>
    <mergeCell ref="B31:C31"/>
    <mergeCell ref="B32:C32"/>
    <mergeCell ref="B33:C33"/>
    <mergeCell ref="B34:C34"/>
    <mergeCell ref="B35:C35"/>
    <mergeCell ref="B36:C36"/>
    <mergeCell ref="B37:C37"/>
    <mergeCell ref="B38:C38"/>
    <mergeCell ref="B39:C39"/>
    <mergeCell ref="B40:C40"/>
    <mergeCell ref="B41:C41"/>
    <mergeCell ref="B42:C42"/>
    <mergeCell ref="B43:C43"/>
    <mergeCell ref="B50:C50"/>
    <mergeCell ref="A52:A54"/>
    <mergeCell ref="B52:D53"/>
    <mergeCell ref="E52:AP52"/>
    <mergeCell ref="AQ52:AQ54"/>
    <mergeCell ref="AG53:AH53"/>
    <mergeCell ref="AI53:AJ53"/>
    <mergeCell ref="AK53:AL53"/>
    <mergeCell ref="AM53:AN53"/>
    <mergeCell ref="AO53:AP53"/>
    <mergeCell ref="AR52:AT52"/>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112:B112"/>
    <mergeCell ref="A113:B113"/>
    <mergeCell ref="A115:C116"/>
    <mergeCell ref="D115:D116"/>
    <mergeCell ref="E115:G115"/>
    <mergeCell ref="AR53:AR54"/>
    <mergeCell ref="AS53:AS54"/>
    <mergeCell ref="AT53:AT54"/>
    <mergeCell ref="A110:B111"/>
    <mergeCell ref="C110:C111"/>
    <mergeCell ref="D110:F110"/>
    <mergeCell ref="G110:G111"/>
    <mergeCell ref="K120:K121"/>
    <mergeCell ref="L120:L121"/>
    <mergeCell ref="A126:A127"/>
    <mergeCell ref="B126:B127"/>
    <mergeCell ref="C126:D126"/>
    <mergeCell ref="E126:F126"/>
    <mergeCell ref="G126:H126"/>
    <mergeCell ref="I126:J126"/>
    <mergeCell ref="H115:H116"/>
    <mergeCell ref="A120:A121"/>
    <mergeCell ref="B120:B121"/>
    <mergeCell ref="C120:E120"/>
    <mergeCell ref="F120:F121"/>
    <mergeCell ref="G120:G121"/>
    <mergeCell ref="H120:J120"/>
    <mergeCell ref="W148:X148"/>
    <mergeCell ref="Y148:Z148"/>
    <mergeCell ref="AA148:AB148"/>
    <mergeCell ref="AC148:AD148"/>
    <mergeCell ref="A128:A131"/>
    <mergeCell ref="A132:A136"/>
    <mergeCell ref="A137:A142"/>
    <mergeCell ref="A143:A144"/>
    <mergeCell ref="A147:A149"/>
    <mergeCell ref="E148:F148"/>
    <mergeCell ref="G148:H148"/>
    <mergeCell ref="I148:J148"/>
    <mergeCell ref="K148:L148"/>
    <mergeCell ref="M148:N148"/>
    <mergeCell ref="O148:P148"/>
    <mergeCell ref="Q148:R148"/>
    <mergeCell ref="S148:T148"/>
    <mergeCell ref="U148:V148"/>
    <mergeCell ref="AO148:AP148"/>
    <mergeCell ref="AQ148:AQ149"/>
    <mergeCell ref="AR148:AS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E148:AF148"/>
    <mergeCell ref="AG148:AH148"/>
    <mergeCell ref="AI148:AJ148"/>
    <mergeCell ref="AK148:AL148"/>
    <mergeCell ref="AM148:AN14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topLeftCell="A177" workbookViewId="0">
      <selection activeCell="E21" sqref="E21"/>
    </sheetView>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96" width="11.42578125" style="367" customWidth="1"/>
    <col min="97" max="102" width="11.42578125" style="367"/>
    <col min="103" max="16384" width="11.42578125" style="366"/>
  </cols>
  <sheetData>
    <row r="1" spans="1:47" x14ac:dyDescent="0.2">
      <c r="A1" s="365" t="s">
        <v>0</v>
      </c>
    </row>
    <row r="2" spans="1:47" x14ac:dyDescent="0.2">
      <c r="A2" s="365" t="str">
        <f>CONCATENATE("COMUNA: ",[5]NOMBRE!B2," - ","( ",[5]NOMBRE!C2,[5]NOMBRE!D2,[5]NOMBRE!E2,[5]NOMBRE!F2,[5]NOMBRE!G2," )")</f>
        <v>COMUNA: Linares - ( 07401 )</v>
      </c>
    </row>
    <row r="3" spans="1:47" x14ac:dyDescent="0.2">
      <c r="A3" s="365" t="str">
        <f>CONCATENATE("ESTABLECIMIENTO/ESTRATEGIA: ",[5]NOMBRE!B3," - ","( ",[5]NOMBRE!C3,[5]NOMBRE!D3,[5]NOMBRE!E3,[5]NOMBRE!F3,[5]NOMBRE!G3,[5]NOMBRE!H3," )")</f>
        <v>ESTABLECIMIENTO/ESTRATEGIA: Hospital Presidente Carlos Ibáñez del Campo - ( 116108 )</v>
      </c>
    </row>
    <row r="4" spans="1:47" x14ac:dyDescent="0.2">
      <c r="A4" s="365" t="str">
        <f>CONCATENATE("MES: ",[5]NOMBRE!B6," - ","( ",[5]NOMBRE!C6,[5]NOMBRE!D6," )")</f>
        <v>MES: MAYO - ( 05 )</v>
      </c>
    </row>
    <row r="5" spans="1:47" x14ac:dyDescent="0.2">
      <c r="A5" s="365" t="str">
        <f>CONCATENATE("AÑO: ",[5]NOMBRE!B7)</f>
        <v>AÑO: 2017</v>
      </c>
    </row>
    <row r="6" spans="1:47" ht="15" x14ac:dyDescent="0.2">
      <c r="A6" s="927" t="s">
        <v>92</v>
      </c>
      <c r="B6" s="927"/>
      <c r="C6" s="927"/>
      <c r="D6" s="927"/>
      <c r="E6" s="927"/>
      <c r="F6" s="927"/>
      <c r="G6" s="927"/>
      <c r="H6" s="927"/>
      <c r="I6" s="927"/>
      <c r="J6" s="927"/>
      <c r="K6" s="927"/>
      <c r="L6" s="927"/>
      <c r="M6" s="927"/>
      <c r="N6" s="927"/>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t="s">
        <v>15</v>
      </c>
      <c r="B8" s="371"/>
      <c r="C8" s="371"/>
      <c r="D8" s="371"/>
      <c r="E8" s="371"/>
    </row>
    <row r="9" spans="1:47" x14ac:dyDescent="0.2">
      <c r="A9" s="373" t="s">
        <v>93</v>
      </c>
      <c r="B9" s="373"/>
      <c r="C9" s="374"/>
      <c r="AQ9" s="375"/>
      <c r="AR9" s="375"/>
      <c r="AS9" s="375"/>
      <c r="AT9" s="375"/>
      <c r="AU9" s="376"/>
    </row>
    <row r="10" spans="1:47" ht="14.25" customHeight="1" x14ac:dyDescent="0.2">
      <c r="A10" s="895" t="s">
        <v>16</v>
      </c>
      <c r="B10" s="913" t="s">
        <v>1</v>
      </c>
      <c r="C10" s="914"/>
      <c r="D10" s="883"/>
      <c r="E10" s="888" t="s">
        <v>17</v>
      </c>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c r="AJ10" s="894"/>
      <c r="AK10" s="894"/>
      <c r="AL10" s="894"/>
      <c r="AM10" s="894"/>
      <c r="AN10" s="894"/>
      <c r="AO10" s="894"/>
      <c r="AP10" s="889"/>
      <c r="AQ10" s="888" t="s">
        <v>33</v>
      </c>
      <c r="AR10" s="894"/>
      <c r="AS10" s="894"/>
      <c r="AT10" s="895" t="s">
        <v>13</v>
      </c>
      <c r="AU10" s="377"/>
    </row>
    <row r="11" spans="1:47" x14ac:dyDescent="0.2">
      <c r="A11" s="896"/>
      <c r="B11" s="932"/>
      <c r="C11" s="933"/>
      <c r="D11" s="884"/>
      <c r="E11" s="886" t="s">
        <v>19</v>
      </c>
      <c r="F11" s="887"/>
      <c r="G11" s="886" t="s">
        <v>20</v>
      </c>
      <c r="H11" s="887"/>
      <c r="I11" s="886" t="s">
        <v>21</v>
      </c>
      <c r="J11" s="887"/>
      <c r="K11" s="886" t="s">
        <v>22</v>
      </c>
      <c r="L11" s="887"/>
      <c r="M11" s="886" t="s">
        <v>23</v>
      </c>
      <c r="N11" s="887"/>
      <c r="O11" s="886" t="s">
        <v>24</v>
      </c>
      <c r="P11" s="887"/>
      <c r="Q11" s="886" t="s">
        <v>25</v>
      </c>
      <c r="R11" s="887"/>
      <c r="S11" s="886" t="s">
        <v>26</v>
      </c>
      <c r="T11" s="887"/>
      <c r="U11" s="886" t="s">
        <v>27</v>
      </c>
      <c r="V11" s="887"/>
      <c r="W11" s="886" t="s">
        <v>2</v>
      </c>
      <c r="X11" s="887"/>
      <c r="Y11" s="886" t="s">
        <v>3</v>
      </c>
      <c r="Z11" s="887"/>
      <c r="AA11" s="886" t="s">
        <v>28</v>
      </c>
      <c r="AB11" s="887"/>
      <c r="AC11" s="886" t="s">
        <v>4</v>
      </c>
      <c r="AD11" s="887"/>
      <c r="AE11" s="886" t="s">
        <v>5</v>
      </c>
      <c r="AF11" s="887"/>
      <c r="AG11" s="886" t="s">
        <v>6</v>
      </c>
      <c r="AH11" s="887"/>
      <c r="AI11" s="886" t="s">
        <v>7</v>
      </c>
      <c r="AJ11" s="887"/>
      <c r="AK11" s="886" t="s">
        <v>8</v>
      </c>
      <c r="AL11" s="887"/>
      <c r="AM11" s="886" t="s">
        <v>9</v>
      </c>
      <c r="AN11" s="887"/>
      <c r="AO11" s="888" t="s">
        <v>10</v>
      </c>
      <c r="AP11" s="889"/>
      <c r="AQ11" s="903" t="s">
        <v>35</v>
      </c>
      <c r="AR11" s="905" t="s">
        <v>36</v>
      </c>
      <c r="AS11" s="925" t="s">
        <v>37</v>
      </c>
      <c r="AT11" s="896"/>
    </row>
    <row r="12" spans="1:47" ht="21" customHeight="1" x14ac:dyDescent="0.2">
      <c r="A12" s="897"/>
      <c r="B12" s="560" t="s">
        <v>94</v>
      </c>
      <c r="C12" s="560" t="s">
        <v>11</v>
      </c>
      <c r="D12" s="560" t="s">
        <v>12</v>
      </c>
      <c r="E12" s="378" t="s">
        <v>11</v>
      </c>
      <c r="F12" s="379" t="s">
        <v>12</v>
      </c>
      <c r="G12" s="378" t="s">
        <v>11</v>
      </c>
      <c r="H12" s="379" t="s">
        <v>12</v>
      </c>
      <c r="I12" s="378" t="s">
        <v>11</v>
      </c>
      <c r="J12" s="379" t="s">
        <v>12</v>
      </c>
      <c r="K12" s="378" t="s">
        <v>11</v>
      </c>
      <c r="L12" s="379" t="s">
        <v>12</v>
      </c>
      <c r="M12" s="378" t="s">
        <v>11</v>
      </c>
      <c r="N12" s="379" t="s">
        <v>12</v>
      </c>
      <c r="O12" s="378" t="s">
        <v>11</v>
      </c>
      <c r="P12" s="379" t="s">
        <v>12</v>
      </c>
      <c r="Q12" s="378" t="s">
        <v>11</v>
      </c>
      <c r="R12" s="379" t="s">
        <v>12</v>
      </c>
      <c r="S12" s="378" t="s">
        <v>11</v>
      </c>
      <c r="T12" s="379" t="s">
        <v>12</v>
      </c>
      <c r="U12" s="378" t="s">
        <v>11</v>
      </c>
      <c r="V12" s="379" t="s">
        <v>12</v>
      </c>
      <c r="W12" s="378" t="s">
        <v>11</v>
      </c>
      <c r="X12" s="379" t="s">
        <v>12</v>
      </c>
      <c r="Y12" s="378" t="s">
        <v>11</v>
      </c>
      <c r="Z12" s="379" t="s">
        <v>12</v>
      </c>
      <c r="AA12" s="378" t="s">
        <v>11</v>
      </c>
      <c r="AB12" s="379" t="s">
        <v>12</v>
      </c>
      <c r="AC12" s="378" t="s">
        <v>11</v>
      </c>
      <c r="AD12" s="379" t="s">
        <v>12</v>
      </c>
      <c r="AE12" s="378" t="s">
        <v>11</v>
      </c>
      <c r="AF12" s="379" t="s">
        <v>12</v>
      </c>
      <c r="AG12" s="378" t="s">
        <v>11</v>
      </c>
      <c r="AH12" s="379" t="s">
        <v>12</v>
      </c>
      <c r="AI12" s="378" t="s">
        <v>11</v>
      </c>
      <c r="AJ12" s="379" t="s">
        <v>12</v>
      </c>
      <c r="AK12" s="378" t="s">
        <v>11</v>
      </c>
      <c r="AL12" s="379" t="s">
        <v>12</v>
      </c>
      <c r="AM12" s="378" t="s">
        <v>11</v>
      </c>
      <c r="AN12" s="379" t="s">
        <v>12</v>
      </c>
      <c r="AO12" s="378" t="s">
        <v>11</v>
      </c>
      <c r="AP12" s="379" t="s">
        <v>12</v>
      </c>
      <c r="AQ12" s="904"/>
      <c r="AR12" s="906"/>
      <c r="AS12" s="926"/>
      <c r="AT12" s="897"/>
    </row>
    <row r="13" spans="1:47" x14ac:dyDescent="0.2">
      <c r="A13" s="380" t="s">
        <v>29</v>
      </c>
      <c r="B13" s="380">
        <f t="shared" ref="B13:B27" si="0">SUM(C13+D13)</f>
        <v>0</v>
      </c>
      <c r="C13" s="380">
        <f t="shared" ref="C13:D19" si="1">SUM(E13+G13+I13+K13+M13+O13+Q13+S13+U13+W13+Y13+AA13+AC13+AE13+AG13+AI13+AK13+AM13+AO13)</f>
        <v>0</v>
      </c>
      <c r="D13" s="380">
        <f t="shared" si="1"/>
        <v>0</v>
      </c>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t="s">
        <v>30</v>
      </c>
      <c r="B14" s="385">
        <f t="shared" si="0"/>
        <v>0</v>
      </c>
      <c r="C14" s="385">
        <f t="shared" si="1"/>
        <v>0</v>
      </c>
      <c r="D14" s="386">
        <f t="shared" si="1"/>
        <v>0</v>
      </c>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ht="21" x14ac:dyDescent="0.2">
      <c r="A15" s="391" t="s">
        <v>95</v>
      </c>
      <c r="B15" s="391">
        <f t="shared" si="0"/>
        <v>0</v>
      </c>
      <c r="C15" s="391">
        <f t="shared" si="1"/>
        <v>0</v>
      </c>
      <c r="D15" s="392">
        <f t="shared" si="1"/>
        <v>0</v>
      </c>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t="s">
        <v>31</v>
      </c>
      <c r="B16" s="399">
        <f t="shared" si="0"/>
        <v>0</v>
      </c>
      <c r="C16" s="400">
        <f t="shared" si="1"/>
        <v>0</v>
      </c>
      <c r="D16" s="401">
        <f t="shared" si="1"/>
        <v>0</v>
      </c>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88" x14ac:dyDescent="0.2">
      <c r="A17" s="399" t="s">
        <v>32</v>
      </c>
      <c r="B17" s="403">
        <f t="shared" si="0"/>
        <v>0</v>
      </c>
      <c r="C17" s="400">
        <f t="shared" si="1"/>
        <v>0</v>
      </c>
      <c r="D17" s="401">
        <f t="shared" si="1"/>
        <v>0</v>
      </c>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88" x14ac:dyDescent="0.2">
      <c r="A18" s="391" t="s">
        <v>96</v>
      </c>
      <c r="B18" s="400">
        <f t="shared" si="0"/>
        <v>0</v>
      </c>
      <c r="C18" s="400">
        <f t="shared" si="1"/>
        <v>0</v>
      </c>
      <c r="D18" s="392">
        <f t="shared" si="1"/>
        <v>0</v>
      </c>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88" x14ac:dyDescent="0.2">
      <c r="A19" s="391" t="s">
        <v>97</v>
      </c>
      <c r="B19" s="400">
        <f t="shared" si="0"/>
        <v>0</v>
      </c>
      <c r="C19" s="399">
        <f t="shared" si="1"/>
        <v>0</v>
      </c>
      <c r="D19" s="412">
        <f t="shared" si="1"/>
        <v>0</v>
      </c>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88" x14ac:dyDescent="0.2">
      <c r="A20" s="391" t="s">
        <v>18</v>
      </c>
      <c r="B20" s="415">
        <f t="shared" si="0"/>
        <v>0</v>
      </c>
      <c r="C20" s="416">
        <f>SUM(O20+Q20+S20+U20+W20+Y20+AA20+AC20+AE20+AG20+AI20+AK20+AM20+AO20)</f>
        <v>0</v>
      </c>
      <c r="D20" s="417">
        <f>SUM(P20+R20+T20+V20+X20+Z20+AB20+AD20+AF20+AH20+AJ20+AL20+AN20+AP20)</f>
        <v>0</v>
      </c>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88" x14ac:dyDescent="0.2">
      <c r="A21" s="380" t="s">
        <v>98</v>
      </c>
      <c r="B21" s="415">
        <f t="shared" si="0"/>
        <v>0</v>
      </c>
      <c r="C21" s="415">
        <f>SUM(C22+C23+C24+C25)</f>
        <v>0</v>
      </c>
      <c r="D21" s="380">
        <f>SUM(D22+D23+D24+D25)</f>
        <v>0</v>
      </c>
      <c r="E21" s="426">
        <f t="shared" ref="E21:AT21" si="2">SUM(E22:E25)</f>
        <v>0</v>
      </c>
      <c r="F21" s="427">
        <f t="shared" si="2"/>
        <v>0</v>
      </c>
      <c r="G21" s="426">
        <f t="shared" si="2"/>
        <v>0</v>
      </c>
      <c r="H21" s="428">
        <f t="shared" si="2"/>
        <v>0</v>
      </c>
      <c r="I21" s="426">
        <f t="shared" si="2"/>
        <v>0</v>
      </c>
      <c r="J21" s="428">
        <f t="shared" si="2"/>
        <v>0</v>
      </c>
      <c r="K21" s="426">
        <f t="shared" si="2"/>
        <v>0</v>
      </c>
      <c r="L21" s="428">
        <f t="shared" si="2"/>
        <v>0</v>
      </c>
      <c r="M21" s="426">
        <f t="shared" si="2"/>
        <v>0</v>
      </c>
      <c r="N21" s="428">
        <f t="shared" si="2"/>
        <v>0</v>
      </c>
      <c r="O21" s="426">
        <f t="shared" si="2"/>
        <v>0</v>
      </c>
      <c r="P21" s="428">
        <f t="shared" si="2"/>
        <v>0</v>
      </c>
      <c r="Q21" s="426">
        <f t="shared" si="2"/>
        <v>0</v>
      </c>
      <c r="R21" s="428">
        <f t="shared" si="2"/>
        <v>0</v>
      </c>
      <c r="S21" s="426">
        <f t="shared" si="2"/>
        <v>0</v>
      </c>
      <c r="T21" s="428">
        <f t="shared" si="2"/>
        <v>0</v>
      </c>
      <c r="U21" s="426">
        <f t="shared" si="2"/>
        <v>0</v>
      </c>
      <c r="V21" s="428">
        <f t="shared" si="2"/>
        <v>0</v>
      </c>
      <c r="W21" s="426">
        <f t="shared" si="2"/>
        <v>0</v>
      </c>
      <c r="X21" s="428">
        <f t="shared" si="2"/>
        <v>0</v>
      </c>
      <c r="Y21" s="426">
        <f t="shared" si="2"/>
        <v>0</v>
      </c>
      <c r="Z21" s="428">
        <f t="shared" si="2"/>
        <v>0</v>
      </c>
      <c r="AA21" s="426">
        <f t="shared" si="2"/>
        <v>0</v>
      </c>
      <c r="AB21" s="428">
        <f t="shared" si="2"/>
        <v>0</v>
      </c>
      <c r="AC21" s="426">
        <f t="shared" si="2"/>
        <v>0</v>
      </c>
      <c r="AD21" s="428">
        <f t="shared" si="2"/>
        <v>0</v>
      </c>
      <c r="AE21" s="426">
        <f t="shared" si="2"/>
        <v>0</v>
      </c>
      <c r="AF21" s="428">
        <f t="shared" si="2"/>
        <v>0</v>
      </c>
      <c r="AG21" s="426">
        <f t="shared" si="2"/>
        <v>0</v>
      </c>
      <c r="AH21" s="428">
        <f t="shared" si="2"/>
        <v>0</v>
      </c>
      <c r="AI21" s="426">
        <f t="shared" si="2"/>
        <v>0</v>
      </c>
      <c r="AJ21" s="428">
        <f t="shared" si="2"/>
        <v>0</v>
      </c>
      <c r="AK21" s="426">
        <f t="shared" si="2"/>
        <v>0</v>
      </c>
      <c r="AL21" s="428">
        <f t="shared" si="2"/>
        <v>0</v>
      </c>
      <c r="AM21" s="426">
        <f t="shared" si="2"/>
        <v>0</v>
      </c>
      <c r="AN21" s="428">
        <f t="shared" si="2"/>
        <v>0</v>
      </c>
      <c r="AO21" s="429">
        <f t="shared" si="2"/>
        <v>0</v>
      </c>
      <c r="AP21" s="428">
        <f t="shared" si="2"/>
        <v>0</v>
      </c>
      <c r="AQ21" s="426">
        <f t="shared" si="2"/>
        <v>0</v>
      </c>
      <c r="AR21" s="428">
        <f t="shared" si="2"/>
        <v>0</v>
      </c>
      <c r="AS21" s="428">
        <f t="shared" si="2"/>
        <v>0</v>
      </c>
      <c r="AT21" s="428">
        <f t="shared" si="2"/>
        <v>0</v>
      </c>
      <c r="AU21" s="367"/>
    </row>
    <row r="22" spans="1:88" x14ac:dyDescent="0.2">
      <c r="A22" s="430" t="s">
        <v>38</v>
      </c>
      <c r="B22" s="400">
        <f t="shared" si="0"/>
        <v>0</v>
      </c>
      <c r="C22" s="400">
        <f t="shared" ref="C22:D27" si="3">SUM(E22+G22+I22+K22+M22+O22+Q22+S22+U22+W22+Y22+AA22+AC22+AE22+AG22+AI22+AK22+AM22+AO22)</f>
        <v>0</v>
      </c>
      <c r="D22" s="431">
        <f t="shared" si="3"/>
        <v>0</v>
      </c>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88" x14ac:dyDescent="0.2">
      <c r="A23" s="391" t="s">
        <v>39</v>
      </c>
      <c r="B23" s="399">
        <f t="shared" si="0"/>
        <v>0</v>
      </c>
      <c r="C23" s="399">
        <f t="shared" si="3"/>
        <v>0</v>
      </c>
      <c r="D23" s="392">
        <f t="shared" si="3"/>
        <v>0</v>
      </c>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88" x14ac:dyDescent="0.2">
      <c r="A24" s="433" t="s">
        <v>40</v>
      </c>
      <c r="B24" s="403">
        <f t="shared" si="0"/>
        <v>0</v>
      </c>
      <c r="C24" s="403">
        <f t="shared" si="3"/>
        <v>0</v>
      </c>
      <c r="D24" s="412">
        <f t="shared" si="3"/>
        <v>0</v>
      </c>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88" x14ac:dyDescent="0.2">
      <c r="A25" s="437" t="s">
        <v>203</v>
      </c>
      <c r="B25" s="399">
        <f t="shared" si="0"/>
        <v>0</v>
      </c>
      <c r="C25" s="399">
        <f t="shared" si="3"/>
        <v>0</v>
      </c>
      <c r="D25" s="392">
        <f t="shared" si="3"/>
        <v>0</v>
      </c>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88" x14ac:dyDescent="0.2">
      <c r="A26" s="438" t="s">
        <v>99</v>
      </c>
      <c r="B26" s="399">
        <f t="shared" si="0"/>
        <v>0</v>
      </c>
      <c r="C26" s="399">
        <f t="shared" si="3"/>
        <v>0</v>
      </c>
      <c r="D26" s="392">
        <f t="shared" si="3"/>
        <v>0</v>
      </c>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88" x14ac:dyDescent="0.2">
      <c r="A27" s="439" t="s">
        <v>100</v>
      </c>
      <c r="B27" s="415">
        <f t="shared" si="0"/>
        <v>0</v>
      </c>
      <c r="C27" s="415">
        <f t="shared" si="3"/>
        <v>0</v>
      </c>
      <c r="D27" s="440">
        <f t="shared" si="3"/>
        <v>0</v>
      </c>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88" x14ac:dyDescent="0.2">
      <c r="A28" s="442" t="s">
        <v>101</v>
      </c>
      <c r="B28" s="442"/>
      <c r="C28" s="443"/>
      <c r="D28" s="442"/>
      <c r="E28" s="442"/>
      <c r="F28" s="443"/>
      <c r="G28" s="443"/>
      <c r="H28" s="443"/>
      <c r="I28" s="443"/>
    </row>
    <row r="29" spans="1:88" ht="31.5" x14ac:dyDescent="0.2">
      <c r="A29" s="561" t="s">
        <v>102</v>
      </c>
      <c r="B29" s="886" t="s">
        <v>41</v>
      </c>
      <c r="C29" s="887"/>
      <c r="D29" s="444" t="s">
        <v>1</v>
      </c>
      <c r="E29" s="445" t="s">
        <v>35</v>
      </c>
      <c r="F29" s="445" t="s">
        <v>42</v>
      </c>
      <c r="G29" s="445" t="s">
        <v>37</v>
      </c>
      <c r="H29" s="655" t="s">
        <v>13</v>
      </c>
      <c r="I29" s="446" t="s">
        <v>98</v>
      </c>
    </row>
    <row r="30" spans="1:88" x14ac:dyDescent="0.2">
      <c r="A30" s="934" t="s">
        <v>43</v>
      </c>
      <c r="B30" s="935"/>
      <c r="C30" s="936"/>
      <c r="D30" s="447">
        <f t="shared" ref="D30:D50" si="4">SUM(E30:H30)</f>
        <v>0</v>
      </c>
      <c r="E30" s="448"/>
      <c r="F30" s="449"/>
      <c r="G30" s="450"/>
      <c r="H30" s="451"/>
      <c r="I30" s="452"/>
      <c r="J30" s="453" t="s">
        <v>103</v>
      </c>
      <c r="CA30" s="367" t="str">
        <f>IF(E30&lt;MAX(E31:E49),"EN RBC existen patologías que son mayores a los Ingresos-personas","")</f>
        <v/>
      </c>
      <c r="CB30" s="367" t="str">
        <f>IF(F30&lt;MAX(F31:F49),"EN RI existen patologías que son mayores a los Ingresos-personas","")</f>
        <v/>
      </c>
      <c r="CC30" s="367" t="str">
        <f>IF(G30&lt;MAX(G31:G49),"EN RR existen patologías que son mayores a los Ingresos-personas","")</f>
        <v/>
      </c>
      <c r="CD30" s="367" t="str">
        <f>IF(H30&lt;MAX(H31:H49),"EN Otros existen patologías que son mayores a los Ingresos-personas","")</f>
        <v/>
      </c>
      <c r="CG30" s="367" t="str">
        <f>IF(E30&lt;MAX(E31:E49),1,"")</f>
        <v/>
      </c>
      <c r="CH30" s="367" t="str">
        <f>IF(F30&lt;MAX(F31:F49),1,"")</f>
        <v/>
      </c>
      <c r="CI30" s="367" t="str">
        <f>IF(G30&lt;MAX(G31:G49),1,"")</f>
        <v/>
      </c>
      <c r="CJ30" s="367" t="str">
        <f>IF(H30&lt;MAX(H31:H49),1,"")</f>
        <v/>
      </c>
    </row>
    <row r="31" spans="1:88" ht="14.25" customHeight="1" x14ac:dyDescent="0.2">
      <c r="A31" s="872" t="s">
        <v>104</v>
      </c>
      <c r="B31" s="923" t="s">
        <v>105</v>
      </c>
      <c r="C31" s="924"/>
      <c r="D31" s="454">
        <f t="shared" si="4"/>
        <v>0</v>
      </c>
      <c r="E31" s="455"/>
      <c r="F31" s="456"/>
      <c r="G31" s="457"/>
      <c r="H31" s="458"/>
      <c r="I31" s="458"/>
      <c r="J31" s="453"/>
      <c r="CA31" s="367" t="str">
        <f>IF(D30&lt;&gt;B13,"EL NÚMERO DE INGRESOS NO PUEDE SER DISTINTO AL TOTAL DE INGRESOS DE LA SECCION A.1","")</f>
        <v/>
      </c>
      <c r="CG31" s="367" t="str">
        <f>IF(D30&lt;&gt;B13,1,"")</f>
        <v/>
      </c>
    </row>
    <row r="32" spans="1:88" ht="14.25" customHeight="1" x14ac:dyDescent="0.2">
      <c r="A32" s="873"/>
      <c r="B32" s="928" t="s">
        <v>106</v>
      </c>
      <c r="C32" s="929"/>
      <c r="D32" s="459">
        <f t="shared" si="4"/>
        <v>0</v>
      </c>
      <c r="E32" s="455"/>
      <c r="F32" s="456"/>
      <c r="G32" s="457"/>
      <c r="H32" s="458"/>
      <c r="I32" s="458"/>
      <c r="J32" s="453"/>
    </row>
    <row r="33" spans="1:87" ht="14.25" customHeight="1" x14ac:dyDescent="0.2">
      <c r="A33" s="873"/>
      <c r="B33" s="930" t="s">
        <v>44</v>
      </c>
      <c r="C33" s="931"/>
      <c r="D33" s="459">
        <f t="shared" si="4"/>
        <v>0</v>
      </c>
      <c r="E33" s="455"/>
      <c r="F33" s="456"/>
      <c r="G33" s="457"/>
      <c r="H33" s="458"/>
      <c r="I33" s="458"/>
      <c r="J33" s="453"/>
    </row>
    <row r="34" spans="1:87" ht="14.25" customHeight="1" x14ac:dyDescent="0.2">
      <c r="A34" s="873"/>
      <c r="B34" s="928" t="s">
        <v>107</v>
      </c>
      <c r="C34" s="929"/>
      <c r="D34" s="459">
        <f t="shared" si="4"/>
        <v>0</v>
      </c>
      <c r="E34" s="455"/>
      <c r="F34" s="456"/>
      <c r="G34" s="457"/>
      <c r="H34" s="458"/>
      <c r="I34" s="458"/>
      <c r="J34" s="453"/>
    </row>
    <row r="35" spans="1:87" ht="14.25" customHeight="1" x14ac:dyDescent="0.2">
      <c r="A35" s="873"/>
      <c r="B35" s="928" t="s">
        <v>108</v>
      </c>
      <c r="C35" s="929"/>
      <c r="D35" s="459">
        <f t="shared" si="4"/>
        <v>0</v>
      </c>
      <c r="E35" s="455"/>
      <c r="F35" s="456"/>
      <c r="G35" s="457"/>
      <c r="H35" s="458"/>
      <c r="I35" s="458"/>
      <c r="J35" s="453"/>
    </row>
    <row r="36" spans="1:87" ht="14.25" customHeight="1" x14ac:dyDescent="0.2">
      <c r="A36" s="873"/>
      <c r="B36" s="928" t="s">
        <v>109</v>
      </c>
      <c r="C36" s="929"/>
      <c r="D36" s="459">
        <f t="shared" si="4"/>
        <v>0</v>
      </c>
      <c r="E36" s="455"/>
      <c r="F36" s="456"/>
      <c r="G36" s="457"/>
      <c r="H36" s="458"/>
      <c r="I36" s="458"/>
      <c r="J36" s="453"/>
    </row>
    <row r="37" spans="1:87" ht="14.25" customHeight="1" x14ac:dyDescent="0.2">
      <c r="A37" s="873"/>
      <c r="B37" s="928" t="s">
        <v>45</v>
      </c>
      <c r="C37" s="929"/>
      <c r="D37" s="459">
        <f t="shared" si="4"/>
        <v>0</v>
      </c>
      <c r="E37" s="455"/>
      <c r="F37" s="456"/>
      <c r="G37" s="457"/>
      <c r="H37" s="458"/>
      <c r="I37" s="458"/>
      <c r="J37" s="453"/>
    </row>
    <row r="38" spans="1:87" ht="14.25" customHeight="1" x14ac:dyDescent="0.2">
      <c r="A38" s="873"/>
      <c r="B38" s="928" t="s">
        <v>46</v>
      </c>
      <c r="C38" s="929"/>
      <c r="D38" s="459">
        <f t="shared" si="4"/>
        <v>0</v>
      </c>
      <c r="E38" s="455"/>
      <c r="F38" s="456"/>
      <c r="G38" s="457"/>
      <c r="H38" s="458"/>
      <c r="I38" s="458"/>
      <c r="J38" s="453"/>
    </row>
    <row r="39" spans="1:87" ht="25.5" customHeight="1" x14ac:dyDescent="0.2">
      <c r="A39" s="873"/>
      <c r="B39" s="928" t="s">
        <v>110</v>
      </c>
      <c r="C39" s="929"/>
      <c r="D39" s="459">
        <f t="shared" si="4"/>
        <v>0</v>
      </c>
      <c r="E39" s="455"/>
      <c r="F39" s="456"/>
      <c r="G39" s="457"/>
      <c r="H39" s="458"/>
      <c r="I39" s="458"/>
      <c r="J39" s="453"/>
    </row>
    <row r="40" spans="1:87" ht="27.75" customHeight="1" x14ac:dyDescent="0.2">
      <c r="A40" s="873"/>
      <c r="B40" s="928" t="s">
        <v>111</v>
      </c>
      <c r="C40" s="929"/>
      <c r="D40" s="459">
        <f t="shared" si="4"/>
        <v>0</v>
      </c>
      <c r="E40" s="455"/>
      <c r="F40" s="456"/>
      <c r="G40" s="457"/>
      <c r="H40" s="458"/>
      <c r="I40" s="458"/>
      <c r="J40" s="453"/>
    </row>
    <row r="41" spans="1:87" ht="26.25" customHeight="1" x14ac:dyDescent="0.2">
      <c r="A41" s="873"/>
      <c r="B41" s="928" t="s">
        <v>112</v>
      </c>
      <c r="C41" s="929"/>
      <c r="D41" s="459">
        <f t="shared" si="4"/>
        <v>0</v>
      </c>
      <c r="E41" s="455"/>
      <c r="F41" s="456"/>
      <c r="G41" s="457"/>
      <c r="H41" s="458"/>
      <c r="I41" s="458"/>
      <c r="J41" s="453"/>
    </row>
    <row r="42" spans="1:87" x14ac:dyDescent="0.2">
      <c r="A42" s="873"/>
      <c r="B42" s="928" t="s">
        <v>113</v>
      </c>
      <c r="C42" s="929"/>
      <c r="D42" s="459">
        <f t="shared" si="4"/>
        <v>0</v>
      </c>
      <c r="E42" s="455"/>
      <c r="F42" s="456"/>
      <c r="G42" s="457"/>
      <c r="H42" s="458"/>
      <c r="I42" s="458"/>
      <c r="J42" s="453"/>
      <c r="CG42" s="367">
        <v>0</v>
      </c>
      <c r="CH42" s="367">
        <v>0</v>
      </c>
      <c r="CI42" s="367">
        <v>0</v>
      </c>
    </row>
    <row r="43" spans="1:87" x14ac:dyDescent="0.2">
      <c r="A43" s="921"/>
      <c r="B43" s="937" t="s">
        <v>13</v>
      </c>
      <c r="C43" s="938"/>
      <c r="D43" s="459">
        <f t="shared" si="4"/>
        <v>0</v>
      </c>
      <c r="E43" s="460"/>
      <c r="F43" s="461"/>
      <c r="G43" s="462"/>
      <c r="H43" s="463"/>
      <c r="I43" s="463"/>
      <c r="J43" s="453"/>
    </row>
    <row r="44" spans="1:87" x14ac:dyDescent="0.2">
      <c r="A44" s="872" t="s">
        <v>114</v>
      </c>
      <c r="B44" s="923" t="s">
        <v>115</v>
      </c>
      <c r="C44" s="924"/>
      <c r="D44" s="454">
        <f t="shared" si="4"/>
        <v>0</v>
      </c>
      <c r="E44" s="464"/>
      <c r="F44" s="465"/>
      <c r="G44" s="466"/>
      <c r="H44" s="467"/>
      <c r="I44" s="467"/>
      <c r="J44" s="453"/>
    </row>
    <row r="45" spans="1:87" x14ac:dyDescent="0.2">
      <c r="A45" s="873"/>
      <c r="B45" s="928" t="s">
        <v>47</v>
      </c>
      <c r="C45" s="929"/>
      <c r="D45" s="459">
        <f t="shared" si="4"/>
        <v>0</v>
      </c>
      <c r="E45" s="455"/>
      <c r="F45" s="456"/>
      <c r="G45" s="457"/>
      <c r="H45" s="458"/>
      <c r="I45" s="458"/>
      <c r="J45" s="453"/>
    </row>
    <row r="46" spans="1:87" x14ac:dyDescent="0.2">
      <c r="A46" s="873"/>
      <c r="B46" s="939" t="s">
        <v>13</v>
      </c>
      <c r="C46" s="940"/>
      <c r="D46" s="468">
        <f t="shared" si="4"/>
        <v>0</v>
      </c>
      <c r="E46" s="455"/>
      <c r="F46" s="456"/>
      <c r="G46" s="457"/>
      <c r="H46" s="458"/>
      <c r="I46" s="458"/>
      <c r="J46" s="453"/>
    </row>
    <row r="47" spans="1:87" x14ac:dyDescent="0.2">
      <c r="A47" s="872" t="s">
        <v>116</v>
      </c>
      <c r="B47" s="923" t="s">
        <v>115</v>
      </c>
      <c r="C47" s="924"/>
      <c r="D47" s="454">
        <f t="shared" si="4"/>
        <v>0</v>
      </c>
      <c r="E47" s="464"/>
      <c r="F47" s="465"/>
      <c r="G47" s="466"/>
      <c r="H47" s="467"/>
      <c r="I47" s="467"/>
      <c r="J47" s="453"/>
    </row>
    <row r="48" spans="1:87" x14ac:dyDescent="0.2">
      <c r="A48" s="873"/>
      <c r="B48" s="928" t="s">
        <v>47</v>
      </c>
      <c r="C48" s="929"/>
      <c r="D48" s="459">
        <f t="shared" si="4"/>
        <v>0</v>
      </c>
      <c r="E48" s="455"/>
      <c r="F48" s="456"/>
      <c r="G48" s="457"/>
      <c r="H48" s="458"/>
      <c r="I48" s="458"/>
      <c r="J48" s="453"/>
    </row>
    <row r="49" spans="1:86" x14ac:dyDescent="0.2">
      <c r="A49" s="921"/>
      <c r="B49" s="937" t="s">
        <v>13</v>
      </c>
      <c r="C49" s="938"/>
      <c r="D49" s="468">
        <f t="shared" si="4"/>
        <v>0</v>
      </c>
      <c r="E49" s="469"/>
      <c r="F49" s="470"/>
      <c r="G49" s="471"/>
      <c r="H49" s="472"/>
      <c r="I49" s="472"/>
      <c r="J49" s="453"/>
    </row>
    <row r="50" spans="1:86" x14ac:dyDescent="0.2">
      <c r="A50" s="473" t="s">
        <v>117</v>
      </c>
      <c r="B50" s="950" t="s">
        <v>48</v>
      </c>
      <c r="C50" s="951"/>
      <c r="D50" s="474">
        <f t="shared" si="4"/>
        <v>0</v>
      </c>
      <c r="E50" s="475"/>
      <c r="F50" s="476"/>
      <c r="G50" s="477"/>
      <c r="H50" s="478"/>
      <c r="I50" s="478"/>
      <c r="J50" s="453"/>
    </row>
    <row r="51" spans="1:86" x14ac:dyDescent="0.2">
      <c r="A51" s="479" t="s">
        <v>118</v>
      </c>
      <c r="B51" s="480"/>
      <c r="C51" s="480"/>
      <c r="D51" s="480"/>
      <c r="E51" s="480"/>
      <c r="F51" s="480"/>
      <c r="G51" s="480"/>
      <c r="H51" s="443"/>
      <c r="I51" s="443"/>
    </row>
    <row r="52" spans="1:86" x14ac:dyDescent="0.2">
      <c r="A52" s="872" t="s">
        <v>49</v>
      </c>
      <c r="B52" s="875" t="s">
        <v>50</v>
      </c>
      <c r="C52" s="876"/>
      <c r="D52" s="876"/>
      <c r="E52" s="880" t="s">
        <v>14</v>
      </c>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c r="AH52" s="881"/>
      <c r="AI52" s="881"/>
      <c r="AJ52" s="881"/>
      <c r="AK52" s="881"/>
      <c r="AL52" s="881"/>
      <c r="AM52" s="881"/>
      <c r="AN52" s="881"/>
      <c r="AO52" s="881"/>
      <c r="AP52" s="882"/>
      <c r="AQ52" s="895" t="s">
        <v>119</v>
      </c>
      <c r="AR52" s="888" t="s">
        <v>33</v>
      </c>
      <c r="AS52" s="894"/>
      <c r="AT52" s="889"/>
      <c r="AU52" s="883" t="s">
        <v>13</v>
      </c>
    </row>
    <row r="53" spans="1:86" x14ac:dyDescent="0.2">
      <c r="A53" s="873"/>
      <c r="B53" s="878"/>
      <c r="C53" s="879"/>
      <c r="D53" s="879"/>
      <c r="E53" s="886" t="s">
        <v>19</v>
      </c>
      <c r="F53" s="887"/>
      <c r="G53" s="886" t="s">
        <v>20</v>
      </c>
      <c r="H53" s="887"/>
      <c r="I53" s="886" t="s">
        <v>21</v>
      </c>
      <c r="J53" s="887"/>
      <c r="K53" s="886" t="s">
        <v>22</v>
      </c>
      <c r="L53" s="887"/>
      <c r="M53" s="886" t="s">
        <v>23</v>
      </c>
      <c r="N53" s="887"/>
      <c r="O53" s="886" t="s">
        <v>24</v>
      </c>
      <c r="P53" s="887"/>
      <c r="Q53" s="886" t="s">
        <v>25</v>
      </c>
      <c r="R53" s="887"/>
      <c r="S53" s="886" t="s">
        <v>26</v>
      </c>
      <c r="T53" s="887"/>
      <c r="U53" s="886" t="s">
        <v>27</v>
      </c>
      <c r="V53" s="887"/>
      <c r="W53" s="886" t="s">
        <v>2</v>
      </c>
      <c r="X53" s="887"/>
      <c r="Y53" s="886" t="s">
        <v>3</v>
      </c>
      <c r="Z53" s="887"/>
      <c r="AA53" s="886" t="s">
        <v>28</v>
      </c>
      <c r="AB53" s="922"/>
      <c r="AC53" s="886" t="s">
        <v>4</v>
      </c>
      <c r="AD53" s="887"/>
      <c r="AE53" s="886" t="s">
        <v>5</v>
      </c>
      <c r="AF53" s="887"/>
      <c r="AG53" s="886" t="s">
        <v>6</v>
      </c>
      <c r="AH53" s="887"/>
      <c r="AI53" s="886" t="s">
        <v>7</v>
      </c>
      <c r="AJ53" s="887"/>
      <c r="AK53" s="886" t="s">
        <v>8</v>
      </c>
      <c r="AL53" s="887"/>
      <c r="AM53" s="886" t="s">
        <v>9</v>
      </c>
      <c r="AN53" s="887"/>
      <c r="AO53" s="894" t="s">
        <v>10</v>
      </c>
      <c r="AP53" s="889"/>
      <c r="AQ53" s="896"/>
      <c r="AR53" s="903" t="s">
        <v>35</v>
      </c>
      <c r="AS53" s="905" t="s">
        <v>36</v>
      </c>
      <c r="AT53" s="905" t="s">
        <v>37</v>
      </c>
      <c r="AU53" s="884"/>
    </row>
    <row r="54" spans="1:86" x14ac:dyDescent="0.2">
      <c r="A54" s="952"/>
      <c r="B54" s="561" t="s">
        <v>94</v>
      </c>
      <c r="C54" s="561" t="s">
        <v>11</v>
      </c>
      <c r="D54" s="481" t="s">
        <v>12</v>
      </c>
      <c r="E54" s="482" t="s">
        <v>11</v>
      </c>
      <c r="F54" s="483" t="s">
        <v>12</v>
      </c>
      <c r="G54" s="482" t="s">
        <v>11</v>
      </c>
      <c r="H54" s="483" t="s">
        <v>12</v>
      </c>
      <c r="I54" s="482" t="s">
        <v>11</v>
      </c>
      <c r="J54" s="483" t="s">
        <v>12</v>
      </c>
      <c r="K54" s="482" t="s">
        <v>11</v>
      </c>
      <c r="L54" s="483" t="s">
        <v>12</v>
      </c>
      <c r="M54" s="378" t="s">
        <v>11</v>
      </c>
      <c r="N54" s="379" t="s">
        <v>12</v>
      </c>
      <c r="O54" s="482" t="s">
        <v>11</v>
      </c>
      <c r="P54" s="483" t="s">
        <v>12</v>
      </c>
      <c r="Q54" s="378" t="s">
        <v>11</v>
      </c>
      <c r="R54" s="379" t="s">
        <v>12</v>
      </c>
      <c r="S54" s="378" t="s">
        <v>11</v>
      </c>
      <c r="T54" s="379" t="s">
        <v>12</v>
      </c>
      <c r="U54" s="482" t="s">
        <v>11</v>
      </c>
      <c r="V54" s="379" t="s">
        <v>12</v>
      </c>
      <c r="W54" s="482" t="s">
        <v>11</v>
      </c>
      <c r="X54" s="483" t="s">
        <v>12</v>
      </c>
      <c r="Y54" s="378" t="s">
        <v>11</v>
      </c>
      <c r="Z54" s="379" t="s">
        <v>12</v>
      </c>
      <c r="AA54" s="482" t="s">
        <v>11</v>
      </c>
      <c r="AB54" s="484" t="s">
        <v>12</v>
      </c>
      <c r="AC54" s="482" t="s">
        <v>11</v>
      </c>
      <c r="AD54" s="483" t="s">
        <v>12</v>
      </c>
      <c r="AE54" s="482" t="s">
        <v>11</v>
      </c>
      <c r="AF54" s="483" t="s">
        <v>12</v>
      </c>
      <c r="AG54" s="482" t="s">
        <v>11</v>
      </c>
      <c r="AH54" s="483" t="s">
        <v>12</v>
      </c>
      <c r="AI54" s="378" t="s">
        <v>11</v>
      </c>
      <c r="AJ54" s="379" t="s">
        <v>12</v>
      </c>
      <c r="AK54" s="482" t="s">
        <v>11</v>
      </c>
      <c r="AL54" s="483" t="s">
        <v>12</v>
      </c>
      <c r="AM54" s="378" t="s">
        <v>11</v>
      </c>
      <c r="AN54" s="379" t="s">
        <v>12</v>
      </c>
      <c r="AO54" s="485" t="s">
        <v>11</v>
      </c>
      <c r="AP54" s="379" t="s">
        <v>12</v>
      </c>
      <c r="AQ54" s="897"/>
      <c r="AR54" s="904"/>
      <c r="AS54" s="906"/>
      <c r="AT54" s="906"/>
      <c r="AU54" s="885"/>
    </row>
    <row r="55" spans="1:86" x14ac:dyDescent="0.2">
      <c r="A55" s="438" t="s">
        <v>51</v>
      </c>
      <c r="B55" s="486">
        <f>SUM(C55+D55)</f>
        <v>0</v>
      </c>
      <c r="C55" s="486">
        <f t="shared" ref="C55:D59" si="5">SUM(E55+G55+I55+K55+M55+O55+Q55+S55+U55+W55+Y55+AA55+AC55+AE55+AG55+AI55+AK55+AM55+AO55)</f>
        <v>0</v>
      </c>
      <c r="D55" s="487">
        <f t="shared" si="5"/>
        <v>0</v>
      </c>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t="s">
        <v>120</v>
      </c>
      <c r="CA55" s="367" t="str">
        <f>IF(B55=0,"",IF(AQ55="",IF(B55="",""," No olvide escribir la columna Beneficiarios.-"),""))</f>
        <v/>
      </c>
      <c r="CB55" s="367" t="str">
        <f>IF(B55&lt;AQ55," El número de Beneficiarios NO puede ser mayor que el Total.-","")</f>
        <v/>
      </c>
      <c r="CG55" s="367">
        <f>IF(B55&lt;AQ55,1,0)</f>
        <v>0</v>
      </c>
      <c r="CH55" s="367" t="str">
        <f>IF(B55=0,"",IF(AQ55="",IF(B55="","",1),0))</f>
        <v/>
      </c>
    </row>
    <row r="56" spans="1:86" x14ac:dyDescent="0.2">
      <c r="A56" s="438" t="s">
        <v>52</v>
      </c>
      <c r="B56" s="492">
        <f>SUM(C56+D56)</f>
        <v>0</v>
      </c>
      <c r="C56" s="492">
        <f t="shared" si="5"/>
        <v>0</v>
      </c>
      <c r="D56" s="493">
        <f t="shared" si="5"/>
        <v>0</v>
      </c>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t="s">
        <v>120</v>
      </c>
      <c r="CA56" s="367" t="str">
        <f>IF(B56=0,"",IF(AQ56="",IF(B56="",""," No olvide escribir la columna Beneficiarios.-"),""))</f>
        <v/>
      </c>
      <c r="CB56" s="367" t="str">
        <f>IF(B56&lt;AQ56," El número de Beneficiarios NO puede ser mayor que el Total.-","")</f>
        <v/>
      </c>
      <c r="CG56" s="367">
        <f>IF(B56&lt;AQ56,1,0)</f>
        <v>0</v>
      </c>
      <c r="CH56" s="367" t="str">
        <f>IF(B56=0,"",IF(AQ56="",IF(B56="","",1),0))</f>
        <v/>
      </c>
    </row>
    <row r="57" spans="1:86" x14ac:dyDescent="0.2">
      <c r="A57" s="438" t="s">
        <v>53</v>
      </c>
      <c r="B57" s="492">
        <f>SUM(C57+D57)</f>
        <v>0</v>
      </c>
      <c r="C57" s="492">
        <f t="shared" si="5"/>
        <v>0</v>
      </c>
      <c r="D57" s="493">
        <f t="shared" si="5"/>
        <v>0</v>
      </c>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t="s">
        <v>120</v>
      </c>
      <c r="CA57" s="367" t="str">
        <f>IF(B57=0,"",IF(AQ57="",IF(B57="",""," No olvide escribir la columna Beneficiarios.-"),""))</f>
        <v/>
      </c>
      <c r="CB57" s="367" t="str">
        <f>IF(B57&lt;AQ57," El número de Beneficiarios NO puede ser mayor que el Total.-","")</f>
        <v/>
      </c>
      <c r="CG57" s="367">
        <f>IF(B57&lt;AQ57,1,0)</f>
        <v>0</v>
      </c>
      <c r="CH57" s="367" t="str">
        <f>IF(B57=0,"",IF(AQ57="",IF(B57="","",1),0))</f>
        <v/>
      </c>
    </row>
    <row r="58" spans="1:86" x14ac:dyDescent="0.2">
      <c r="A58" s="438" t="s">
        <v>54</v>
      </c>
      <c r="B58" s="492">
        <f>SUM(C58+D58)</f>
        <v>0</v>
      </c>
      <c r="C58" s="492">
        <f t="shared" si="5"/>
        <v>0</v>
      </c>
      <c r="D58" s="493">
        <f t="shared" si="5"/>
        <v>0</v>
      </c>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t="s">
        <v>120</v>
      </c>
      <c r="CA58" s="367" t="str">
        <f>IF(B58=0,"",IF(AQ58="",IF(B58="",""," No olvide escribir la columna Beneficiarios.-"),""))</f>
        <v/>
      </c>
      <c r="CB58" s="367" t="str">
        <f>IF(B58&lt;AQ58," El número de Beneficiarios NO puede ser mayor que el Total.-","")</f>
        <v/>
      </c>
      <c r="CG58" s="367">
        <f>IF(B58&lt;AQ58,1,0)</f>
        <v>0</v>
      </c>
      <c r="CH58" s="367" t="str">
        <f>IF(B58=0,"",IF(AQ58="",IF(B58="","",1),0))</f>
        <v/>
      </c>
    </row>
    <row r="59" spans="1:86" x14ac:dyDescent="0.2">
      <c r="A59" s="495" t="s">
        <v>55</v>
      </c>
      <c r="B59" s="496">
        <f>SUM(C59+D59)</f>
        <v>0</v>
      </c>
      <c r="C59" s="496">
        <f t="shared" si="5"/>
        <v>0</v>
      </c>
      <c r="D59" s="497">
        <f t="shared" si="5"/>
        <v>0</v>
      </c>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t="s">
        <v>120</v>
      </c>
      <c r="CA59" s="367" t="str">
        <f>IF(B59=0,"",IF(AQ59="",IF(B59="",""," No olvide escribir la columna Beneficiarios.-"),""))</f>
        <v/>
      </c>
      <c r="CB59" s="367" t="str">
        <f>IF(B59&lt;AQ59," El número de Beneficiarios NO puede ser mayor que el Total.-","")</f>
        <v/>
      </c>
      <c r="CG59" s="367">
        <f>IF(B59&lt;AQ59,1,0)</f>
        <v>0</v>
      </c>
      <c r="CH59" s="367" t="str">
        <f>IF(B59=0,"",IF(AQ59="",IF(B59="","",1),0))</f>
        <v/>
      </c>
    </row>
    <row r="60" spans="1:86" x14ac:dyDescent="0.2">
      <c r="A60" s="505" t="s">
        <v>1</v>
      </c>
      <c r="B60" s="506">
        <f t="shared" ref="B60:AU60" si="6">SUM(B55:B59)</f>
        <v>0</v>
      </c>
      <c r="C60" s="507">
        <f t="shared" si="6"/>
        <v>0</v>
      </c>
      <c r="D60" s="507">
        <f t="shared" si="6"/>
        <v>0</v>
      </c>
      <c r="E60" s="508">
        <f t="shared" si="6"/>
        <v>0</v>
      </c>
      <c r="F60" s="509">
        <f t="shared" si="6"/>
        <v>0</v>
      </c>
      <c r="G60" s="508">
        <f t="shared" si="6"/>
        <v>0</v>
      </c>
      <c r="H60" s="510">
        <f t="shared" si="6"/>
        <v>0</v>
      </c>
      <c r="I60" s="508">
        <f t="shared" si="6"/>
        <v>0</v>
      </c>
      <c r="J60" s="510">
        <f t="shared" si="6"/>
        <v>0</v>
      </c>
      <c r="K60" s="508">
        <f t="shared" si="6"/>
        <v>0</v>
      </c>
      <c r="L60" s="510">
        <f t="shared" si="6"/>
        <v>0</v>
      </c>
      <c r="M60" s="508">
        <f t="shared" si="6"/>
        <v>0</v>
      </c>
      <c r="N60" s="510">
        <f t="shared" si="6"/>
        <v>0</v>
      </c>
      <c r="O60" s="508">
        <f t="shared" si="6"/>
        <v>0</v>
      </c>
      <c r="P60" s="510">
        <f t="shared" si="6"/>
        <v>0</v>
      </c>
      <c r="Q60" s="508">
        <f t="shared" si="6"/>
        <v>0</v>
      </c>
      <c r="R60" s="510">
        <f t="shared" si="6"/>
        <v>0</v>
      </c>
      <c r="S60" s="508">
        <f t="shared" si="6"/>
        <v>0</v>
      </c>
      <c r="T60" s="510">
        <f t="shared" si="6"/>
        <v>0</v>
      </c>
      <c r="U60" s="508">
        <f t="shared" si="6"/>
        <v>0</v>
      </c>
      <c r="V60" s="510">
        <f t="shared" si="6"/>
        <v>0</v>
      </c>
      <c r="W60" s="508">
        <f t="shared" si="6"/>
        <v>0</v>
      </c>
      <c r="X60" s="510">
        <f t="shared" si="6"/>
        <v>0</v>
      </c>
      <c r="Y60" s="511">
        <f t="shared" si="6"/>
        <v>0</v>
      </c>
      <c r="Z60" s="510">
        <f t="shared" si="6"/>
        <v>0</v>
      </c>
      <c r="AA60" s="512">
        <f t="shared" si="6"/>
        <v>0</v>
      </c>
      <c r="AB60" s="513">
        <f t="shared" si="6"/>
        <v>0</v>
      </c>
      <c r="AC60" s="511">
        <f t="shared" si="6"/>
        <v>0</v>
      </c>
      <c r="AD60" s="510">
        <f t="shared" si="6"/>
        <v>0</v>
      </c>
      <c r="AE60" s="511">
        <f t="shared" si="6"/>
        <v>0</v>
      </c>
      <c r="AF60" s="510">
        <f t="shared" si="6"/>
        <v>0</v>
      </c>
      <c r="AG60" s="511">
        <f t="shared" si="6"/>
        <v>0</v>
      </c>
      <c r="AH60" s="510">
        <f t="shared" si="6"/>
        <v>0</v>
      </c>
      <c r="AI60" s="511">
        <f t="shared" si="6"/>
        <v>0</v>
      </c>
      <c r="AJ60" s="510">
        <f t="shared" si="6"/>
        <v>0</v>
      </c>
      <c r="AK60" s="511">
        <f t="shared" si="6"/>
        <v>0</v>
      </c>
      <c r="AL60" s="510">
        <f t="shared" si="6"/>
        <v>0</v>
      </c>
      <c r="AM60" s="511">
        <f t="shared" si="6"/>
        <v>0</v>
      </c>
      <c r="AN60" s="510">
        <f t="shared" si="6"/>
        <v>0</v>
      </c>
      <c r="AO60" s="512">
        <f t="shared" si="6"/>
        <v>0</v>
      </c>
      <c r="AP60" s="513">
        <f t="shared" si="6"/>
        <v>0</v>
      </c>
      <c r="AQ60" s="514">
        <f t="shared" si="6"/>
        <v>0</v>
      </c>
      <c r="AR60" s="514">
        <f t="shared" si="6"/>
        <v>0</v>
      </c>
      <c r="AS60" s="514">
        <f t="shared" si="6"/>
        <v>0</v>
      </c>
      <c r="AT60" s="514">
        <f t="shared" si="6"/>
        <v>0</v>
      </c>
      <c r="AU60" s="514">
        <f t="shared" si="6"/>
        <v>0</v>
      </c>
      <c r="AV60" s="453"/>
    </row>
    <row r="61" spans="1:86" x14ac:dyDescent="0.2">
      <c r="A61" s="515" t="s">
        <v>121</v>
      </c>
      <c r="B61" s="374"/>
      <c r="C61" s="480"/>
      <c r="D61" s="480"/>
      <c r="E61" s="480"/>
      <c r="F61" s="480"/>
      <c r="G61" s="480"/>
      <c r="H61" s="480"/>
      <c r="I61" s="480"/>
      <c r="J61" s="480"/>
      <c r="K61" s="480"/>
    </row>
    <row r="62" spans="1:86" x14ac:dyDescent="0.2">
      <c r="A62" s="561" t="s">
        <v>49</v>
      </c>
      <c r="B62" s="445" t="s">
        <v>50</v>
      </c>
      <c r="C62" s="516"/>
      <c r="D62" s="516"/>
      <c r="E62" s="516"/>
      <c r="F62" s="516"/>
      <c r="G62" s="516"/>
      <c r="H62" s="516"/>
      <c r="I62" s="516"/>
      <c r="J62" s="516"/>
      <c r="K62" s="516"/>
    </row>
    <row r="63" spans="1:86" x14ac:dyDescent="0.2">
      <c r="A63" s="517" t="s">
        <v>52</v>
      </c>
      <c r="B63" s="518"/>
      <c r="C63" s="519"/>
      <c r="D63" s="516"/>
      <c r="E63" s="516"/>
      <c r="F63" s="516"/>
      <c r="G63" s="516"/>
      <c r="H63" s="516"/>
      <c r="I63" s="516"/>
      <c r="J63" s="516"/>
      <c r="K63" s="516"/>
    </row>
    <row r="64" spans="1:86" x14ac:dyDescent="0.2">
      <c r="A64" s="438" t="s">
        <v>53</v>
      </c>
      <c r="B64" s="408"/>
      <c r="C64" s="519"/>
      <c r="D64" s="516"/>
      <c r="E64" s="516"/>
      <c r="F64" s="516"/>
      <c r="G64" s="516"/>
      <c r="H64" s="516"/>
      <c r="I64" s="516"/>
      <c r="J64" s="516"/>
      <c r="K64" s="516"/>
    </row>
    <row r="65" spans="1:11" x14ac:dyDescent="0.2">
      <c r="A65" s="438" t="s">
        <v>54</v>
      </c>
      <c r="B65" s="408"/>
      <c r="C65" s="519"/>
      <c r="D65" s="516"/>
      <c r="E65" s="516"/>
      <c r="F65" s="516"/>
      <c r="G65" s="516"/>
      <c r="H65" s="516"/>
      <c r="I65" s="516"/>
      <c r="J65" s="516"/>
      <c r="K65" s="516"/>
    </row>
    <row r="66" spans="1:11" x14ac:dyDescent="0.2">
      <c r="A66" s="495" t="s">
        <v>55</v>
      </c>
      <c r="B66" s="425"/>
      <c r="C66" s="519"/>
      <c r="D66" s="516"/>
      <c r="E66" s="516"/>
      <c r="F66" s="516"/>
      <c r="G66" s="516"/>
      <c r="H66" s="516"/>
      <c r="I66" s="516"/>
      <c r="J66" s="516"/>
      <c r="K66" s="516"/>
    </row>
    <row r="67" spans="1:11" x14ac:dyDescent="0.2">
      <c r="A67" s="505" t="s">
        <v>1</v>
      </c>
      <c r="B67" s="520">
        <f>SUM(B63:B66)</f>
        <v>0</v>
      </c>
      <c r="C67" s="519"/>
      <c r="D67" s="516"/>
      <c r="E67" s="516"/>
      <c r="F67" s="516"/>
      <c r="G67" s="516"/>
      <c r="H67" s="516"/>
      <c r="I67" s="516"/>
      <c r="J67" s="516"/>
      <c r="K67" s="516"/>
    </row>
    <row r="68" spans="1:11" x14ac:dyDescent="0.2">
      <c r="A68" s="515" t="s">
        <v>122</v>
      </c>
      <c r="B68" s="515"/>
      <c r="C68" s="516"/>
      <c r="D68" s="516"/>
      <c r="E68" s="516"/>
      <c r="F68" s="516"/>
      <c r="G68" s="516"/>
      <c r="H68" s="516"/>
      <c r="I68" s="516"/>
      <c r="J68" s="516"/>
      <c r="K68" s="516"/>
    </row>
    <row r="69" spans="1:11" x14ac:dyDescent="0.2">
      <c r="A69" s="561" t="s">
        <v>49</v>
      </c>
      <c r="B69" s="445" t="s">
        <v>50</v>
      </c>
      <c r="C69" s="516"/>
      <c r="D69" s="516"/>
      <c r="E69" s="516"/>
      <c r="F69" s="516"/>
      <c r="G69" s="516"/>
      <c r="H69" s="516"/>
      <c r="I69" s="516"/>
      <c r="J69" s="516"/>
      <c r="K69" s="516"/>
    </row>
    <row r="70" spans="1:11" x14ac:dyDescent="0.2">
      <c r="A70" s="517" t="s">
        <v>52</v>
      </c>
      <c r="B70" s="518"/>
      <c r="C70" s="519"/>
      <c r="D70" s="516"/>
      <c r="E70" s="516"/>
      <c r="F70" s="516"/>
      <c r="G70" s="516"/>
      <c r="H70" s="516"/>
      <c r="I70" s="516"/>
      <c r="J70" s="516"/>
      <c r="K70" s="516"/>
    </row>
    <row r="71" spans="1:11" x14ac:dyDescent="0.2">
      <c r="A71" s="438" t="s">
        <v>53</v>
      </c>
      <c r="B71" s="408"/>
      <c r="C71" s="519"/>
      <c r="D71" s="516"/>
      <c r="E71" s="516"/>
      <c r="F71" s="516"/>
      <c r="G71" s="516"/>
      <c r="H71" s="516"/>
      <c r="I71" s="516"/>
      <c r="J71" s="516"/>
      <c r="K71" s="516"/>
    </row>
    <row r="72" spans="1:11" x14ac:dyDescent="0.2">
      <c r="A72" s="438" t="s">
        <v>54</v>
      </c>
      <c r="B72" s="408"/>
      <c r="C72" s="519"/>
      <c r="D72" s="516"/>
      <c r="E72" s="516"/>
      <c r="F72" s="516"/>
      <c r="G72" s="516"/>
      <c r="H72" s="516"/>
      <c r="I72" s="516"/>
      <c r="J72" s="516"/>
      <c r="K72" s="516"/>
    </row>
    <row r="73" spans="1:11" x14ac:dyDescent="0.2">
      <c r="A73" s="495" t="s">
        <v>55</v>
      </c>
      <c r="B73" s="425"/>
      <c r="C73" s="519"/>
      <c r="D73" s="516"/>
      <c r="E73" s="516"/>
      <c r="F73" s="516"/>
      <c r="G73" s="516"/>
      <c r="H73" s="516"/>
      <c r="I73" s="516"/>
      <c r="J73" s="516"/>
      <c r="K73" s="516"/>
    </row>
    <row r="74" spans="1:11" x14ac:dyDescent="0.2">
      <c r="A74" s="505" t="s">
        <v>1</v>
      </c>
      <c r="B74" s="520">
        <f>SUM(B70:B73)</f>
        <v>0</v>
      </c>
      <c r="C74" s="519"/>
      <c r="D74" s="516"/>
      <c r="E74" s="516"/>
      <c r="F74" s="516"/>
      <c r="G74" s="516"/>
      <c r="H74" s="516"/>
      <c r="I74" s="516"/>
      <c r="J74" s="516"/>
      <c r="K74" s="516"/>
    </row>
    <row r="75" spans="1:11" x14ac:dyDescent="0.2">
      <c r="A75" s="521" t="s">
        <v>123</v>
      </c>
      <c r="B75" s="522"/>
      <c r="C75" s="523"/>
      <c r="D75" s="443"/>
    </row>
    <row r="76" spans="1:11" ht="21" x14ac:dyDescent="0.2">
      <c r="A76" s="524" t="s">
        <v>56</v>
      </c>
      <c r="B76" s="525" t="s">
        <v>57</v>
      </c>
      <c r="C76" s="526" t="s">
        <v>58</v>
      </c>
      <c r="D76" s="526" t="s">
        <v>59</v>
      </c>
      <c r="E76" s="526" t="s">
        <v>13</v>
      </c>
    </row>
    <row r="77" spans="1:11" x14ac:dyDescent="0.2">
      <c r="A77" s="527" t="s">
        <v>124</v>
      </c>
      <c r="B77" s="518"/>
      <c r="C77" s="518"/>
      <c r="D77" s="518"/>
      <c r="E77" s="518"/>
      <c r="F77" s="367"/>
    </row>
    <row r="78" spans="1:11" x14ac:dyDescent="0.2">
      <c r="A78" s="528" t="s">
        <v>125</v>
      </c>
      <c r="B78" s="408"/>
      <c r="C78" s="408"/>
      <c r="D78" s="408"/>
      <c r="E78" s="408"/>
      <c r="F78" s="367"/>
    </row>
    <row r="79" spans="1:11" x14ac:dyDescent="0.2">
      <c r="A79" s="528" t="s">
        <v>126</v>
      </c>
      <c r="B79" s="408"/>
      <c r="C79" s="408"/>
      <c r="D79" s="408"/>
      <c r="E79" s="408"/>
      <c r="F79" s="367"/>
    </row>
    <row r="80" spans="1:11" x14ac:dyDescent="0.2">
      <c r="A80" s="528" t="s">
        <v>127</v>
      </c>
      <c r="B80" s="408"/>
      <c r="C80" s="408"/>
      <c r="D80" s="408"/>
      <c r="E80" s="408"/>
      <c r="F80" s="367"/>
    </row>
    <row r="81" spans="1:47" x14ac:dyDescent="0.2">
      <c r="A81" s="528" t="s">
        <v>128</v>
      </c>
      <c r="B81" s="408"/>
      <c r="C81" s="408"/>
      <c r="D81" s="408"/>
      <c r="E81" s="408"/>
      <c r="F81" s="367"/>
    </row>
    <row r="82" spans="1:47" x14ac:dyDescent="0.2">
      <c r="A82" s="529" t="s">
        <v>129</v>
      </c>
      <c r="B82" s="408"/>
      <c r="C82" s="408"/>
      <c r="D82" s="408"/>
      <c r="E82" s="408"/>
      <c r="F82" s="367"/>
    </row>
    <row r="83" spans="1:47" x14ac:dyDescent="0.2">
      <c r="A83" s="528" t="s">
        <v>130</v>
      </c>
      <c r="B83" s="408"/>
      <c r="C83" s="408"/>
      <c r="D83" s="408"/>
      <c r="E83" s="408"/>
      <c r="F83" s="367"/>
    </row>
    <row r="84" spans="1:47" x14ac:dyDescent="0.2">
      <c r="A84" s="528" t="s">
        <v>131</v>
      </c>
      <c r="B84" s="408"/>
      <c r="C84" s="408"/>
      <c r="D84" s="408"/>
      <c r="E84" s="408"/>
      <c r="F84" s="367"/>
    </row>
    <row r="85" spans="1:47" x14ac:dyDescent="0.2">
      <c r="A85" s="528" t="s">
        <v>132</v>
      </c>
      <c r="B85" s="408"/>
      <c r="C85" s="408"/>
      <c r="D85" s="408"/>
      <c r="E85" s="408"/>
      <c r="F85" s="367"/>
    </row>
    <row r="86" spans="1:47" x14ac:dyDescent="0.2">
      <c r="A86" s="528" t="s">
        <v>133</v>
      </c>
      <c r="B86" s="408"/>
      <c r="C86" s="408"/>
      <c r="D86" s="408"/>
      <c r="E86" s="408"/>
      <c r="F86" s="367"/>
    </row>
    <row r="87" spans="1:47" x14ac:dyDescent="0.2">
      <c r="A87" s="530" t="s">
        <v>134</v>
      </c>
      <c r="B87" s="408"/>
      <c r="C87" s="411"/>
      <c r="D87" s="411"/>
      <c r="E87" s="411"/>
      <c r="F87" s="367"/>
    </row>
    <row r="88" spans="1:47" x14ac:dyDescent="0.2">
      <c r="A88" s="531" t="s">
        <v>135</v>
      </c>
      <c r="B88" s="408"/>
      <c r="C88" s="411"/>
      <c r="D88" s="411"/>
      <c r="E88" s="411"/>
      <c r="F88" s="367"/>
    </row>
    <row r="89" spans="1:47" x14ac:dyDescent="0.2">
      <c r="A89" s="532" t="s">
        <v>136</v>
      </c>
      <c r="B89" s="436"/>
      <c r="C89" s="411"/>
      <c r="D89" s="411"/>
      <c r="E89" s="411"/>
      <c r="F89" s="367"/>
    </row>
    <row r="90" spans="1:47" x14ac:dyDescent="0.2">
      <c r="A90" s="532" t="s">
        <v>137</v>
      </c>
      <c r="B90" s="408"/>
      <c r="C90" s="411"/>
      <c r="D90" s="411"/>
      <c r="E90" s="411"/>
      <c r="F90" s="367"/>
    </row>
    <row r="91" spans="1:47" x14ac:dyDescent="0.2">
      <c r="A91" s="533" t="s">
        <v>138</v>
      </c>
      <c r="B91" s="534"/>
      <c r="C91" s="425"/>
      <c r="D91" s="425"/>
      <c r="E91" s="425"/>
      <c r="F91" s="367"/>
    </row>
    <row r="92" spans="1:47" x14ac:dyDescent="0.2">
      <c r="A92" s="535" t="s">
        <v>1</v>
      </c>
      <c r="B92" s="520">
        <f>SUM(B77:B91)</f>
        <v>0</v>
      </c>
      <c r="C92" s="520">
        <f>SUM(C77:C91)</f>
        <v>0</v>
      </c>
      <c r="D92" s="520">
        <f>SUM(D77:D91)</f>
        <v>0</v>
      </c>
      <c r="E92" s="520">
        <f>SUM(E77:E91)</f>
        <v>0</v>
      </c>
      <c r="F92" s="367"/>
    </row>
    <row r="93" spans="1:47" x14ac:dyDescent="0.2">
      <c r="A93" s="536" t="s">
        <v>139</v>
      </c>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t="s">
        <v>49</v>
      </c>
      <c r="B94" s="526" t="s">
        <v>57</v>
      </c>
      <c r="C94" s="526" t="s">
        <v>58</v>
      </c>
      <c r="D94" s="526" t="s">
        <v>59</v>
      </c>
      <c r="E94" s="526" t="s">
        <v>13</v>
      </c>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t="s">
        <v>52</v>
      </c>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t="s">
        <v>53</v>
      </c>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t="s">
        <v>54</v>
      </c>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t="s">
        <v>55</v>
      </c>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t="s">
        <v>60</v>
      </c>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t="s">
        <v>1</v>
      </c>
      <c r="B100" s="520">
        <f>SUM(B95:B99)</f>
        <v>0</v>
      </c>
      <c r="C100" s="520">
        <f>SUM(C95:C99)</f>
        <v>0</v>
      </c>
      <c r="D100" s="520">
        <f>SUM(D95:D99)</f>
        <v>0</v>
      </c>
      <c r="E100" s="520">
        <f>SUM(E95:E99)</f>
        <v>0</v>
      </c>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t="s">
        <v>140</v>
      </c>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ht="21" x14ac:dyDescent="0.2">
      <c r="A102" s="538" t="s">
        <v>49</v>
      </c>
      <c r="B102" s="526" t="s">
        <v>57</v>
      </c>
      <c r="C102" s="526" t="s">
        <v>58</v>
      </c>
      <c r="D102" s="526" t="s">
        <v>59</v>
      </c>
      <c r="E102" s="526" t="s">
        <v>13</v>
      </c>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t="s">
        <v>52</v>
      </c>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t="s">
        <v>53</v>
      </c>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t="s">
        <v>54</v>
      </c>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t="s">
        <v>55</v>
      </c>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t="s">
        <v>60</v>
      </c>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t="s">
        <v>1</v>
      </c>
      <c r="B108" s="520">
        <f>SUM(B103:B107)</f>
        <v>0</v>
      </c>
      <c r="C108" s="520">
        <f>SUM(C103:C107)</f>
        <v>0</v>
      </c>
      <c r="D108" s="520">
        <f>SUM(D103:D107)</f>
        <v>0</v>
      </c>
      <c r="E108" s="520">
        <f>SUM(E103:E107)</f>
        <v>0</v>
      </c>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t="s">
        <v>141</v>
      </c>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907" t="s">
        <v>61</v>
      </c>
      <c r="B110" s="908"/>
      <c r="C110" s="911" t="s">
        <v>1</v>
      </c>
      <c r="D110" s="888" t="s">
        <v>33</v>
      </c>
      <c r="E110" s="894"/>
      <c r="F110" s="894"/>
      <c r="G110" s="895" t="s">
        <v>34</v>
      </c>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ht="21" x14ac:dyDescent="0.2">
      <c r="A111" s="909"/>
      <c r="B111" s="910"/>
      <c r="C111" s="912"/>
      <c r="D111" s="560" t="s">
        <v>35</v>
      </c>
      <c r="E111" s="560" t="s">
        <v>36</v>
      </c>
      <c r="F111" s="560" t="s">
        <v>37</v>
      </c>
      <c r="G111" s="897"/>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948" t="s">
        <v>62</v>
      </c>
      <c r="B112" s="949"/>
      <c r="C112" s="520">
        <f>SUM(D112:G112)</f>
        <v>0</v>
      </c>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85" x14ac:dyDescent="0.2">
      <c r="A113" s="946" t="s">
        <v>63</v>
      </c>
      <c r="B113" s="947"/>
      <c r="C113" s="380">
        <f>SUM(D113:G113)</f>
        <v>0</v>
      </c>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85" ht="15" x14ac:dyDescent="0.2">
      <c r="A114" s="521" t="s">
        <v>142</v>
      </c>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85" x14ac:dyDescent="0.2">
      <c r="A115" s="907" t="s">
        <v>64</v>
      </c>
      <c r="B115" s="919"/>
      <c r="C115" s="908"/>
      <c r="D115" s="911" t="s">
        <v>1</v>
      </c>
      <c r="E115" s="888" t="s">
        <v>33</v>
      </c>
      <c r="F115" s="894"/>
      <c r="G115" s="894"/>
      <c r="H115" s="895" t="s">
        <v>34</v>
      </c>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85" ht="31.5" x14ac:dyDescent="0.2">
      <c r="A116" s="909"/>
      <c r="B116" s="920"/>
      <c r="C116" s="910"/>
      <c r="D116" s="912"/>
      <c r="E116" s="560" t="s">
        <v>35</v>
      </c>
      <c r="F116" s="560" t="s">
        <v>36</v>
      </c>
      <c r="G116" s="560" t="s">
        <v>37</v>
      </c>
      <c r="H116" s="897"/>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85" x14ac:dyDescent="0.2">
      <c r="A117" s="548" t="s">
        <v>143</v>
      </c>
      <c r="B117" s="549"/>
      <c r="C117" s="550"/>
      <c r="D117" s="520">
        <f>SUM(E117:H117)</f>
        <v>0</v>
      </c>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85" x14ac:dyDescent="0.2">
      <c r="A118" s="548" t="s">
        <v>144</v>
      </c>
      <c r="B118" s="549"/>
      <c r="C118" s="550"/>
      <c r="D118" s="520">
        <f>SUM(E118:H118)</f>
        <v>0</v>
      </c>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85" x14ac:dyDescent="0.2">
      <c r="A119" s="373" t="s">
        <v>145</v>
      </c>
      <c r="B119" s="551"/>
      <c r="C119" s="552"/>
      <c r="D119" s="553"/>
      <c r="E119" s="554"/>
      <c r="F119" s="555"/>
      <c r="G119" s="556"/>
      <c r="H119" s="557"/>
      <c r="I119" s="558"/>
      <c r="J119" s="558"/>
      <c r="K119" s="558"/>
      <c r="L119" s="559"/>
    </row>
    <row r="120" spans="1:85" x14ac:dyDescent="0.2">
      <c r="A120" s="872" t="s">
        <v>65</v>
      </c>
      <c r="B120" s="895" t="s">
        <v>1</v>
      </c>
      <c r="C120" s="898" t="s">
        <v>66</v>
      </c>
      <c r="D120" s="898"/>
      <c r="E120" s="898"/>
      <c r="F120" s="898" t="s">
        <v>67</v>
      </c>
      <c r="G120" s="945" t="s">
        <v>68</v>
      </c>
      <c r="H120" s="889" t="s">
        <v>33</v>
      </c>
      <c r="I120" s="899"/>
      <c r="J120" s="899"/>
      <c r="K120" s="898" t="s">
        <v>13</v>
      </c>
      <c r="L120" s="941" t="s">
        <v>146</v>
      </c>
    </row>
    <row r="121" spans="1:85" ht="60.75" customHeight="1" x14ac:dyDescent="0.2">
      <c r="A121" s="921"/>
      <c r="B121" s="897"/>
      <c r="C121" s="562" t="s">
        <v>147</v>
      </c>
      <c r="D121" s="525" t="s">
        <v>148</v>
      </c>
      <c r="E121" s="379" t="s">
        <v>149</v>
      </c>
      <c r="F121" s="898"/>
      <c r="G121" s="945"/>
      <c r="H121" s="379" t="s">
        <v>35</v>
      </c>
      <c r="I121" s="560" t="s">
        <v>36</v>
      </c>
      <c r="J121" s="560" t="s">
        <v>37</v>
      </c>
      <c r="K121" s="898"/>
      <c r="L121" s="942"/>
    </row>
    <row r="122" spans="1:85" x14ac:dyDescent="0.2">
      <c r="A122" s="563" t="s">
        <v>104</v>
      </c>
      <c r="B122" s="564">
        <f>SUM(C122:G122)</f>
        <v>0</v>
      </c>
      <c r="C122" s="565"/>
      <c r="D122" s="566"/>
      <c r="E122" s="567"/>
      <c r="F122" s="566"/>
      <c r="G122" s="568"/>
      <c r="H122" s="567"/>
      <c r="I122" s="566"/>
      <c r="J122" s="566"/>
      <c r="K122" s="566"/>
      <c r="L122" s="567"/>
      <c r="M122" s="569"/>
      <c r="CA122" s="367" t="str">
        <f>IF(B122&lt;&gt;SUM(H122:K122),"Total personas  debe ser igual que según Tipo estrategia + otros","")</f>
        <v/>
      </c>
      <c r="CG122" s="367">
        <f>IF(B122&lt;&gt;SUM(H122:K122),1,0)</f>
        <v>0</v>
      </c>
    </row>
    <row r="123" spans="1:85" x14ac:dyDescent="0.2">
      <c r="A123" s="570" t="s">
        <v>114</v>
      </c>
      <c r="B123" s="392">
        <f>SUM(C123:G123)</f>
        <v>0</v>
      </c>
      <c r="C123" s="396"/>
      <c r="D123" s="408"/>
      <c r="E123" s="402"/>
      <c r="F123" s="408"/>
      <c r="G123" s="571"/>
      <c r="H123" s="402"/>
      <c r="I123" s="408"/>
      <c r="J123" s="408"/>
      <c r="K123" s="408"/>
      <c r="L123" s="402"/>
      <c r="M123" s="569"/>
      <c r="CA123" s="367" t="str">
        <f>IF(B123&lt;&gt;SUM(H123:K123),"Total personas  debe ser igual que según Tipo estrategia + otros","")</f>
        <v/>
      </c>
      <c r="CG123" s="367">
        <f>IF(B123&lt;&gt;SUM(H123:K123),1,0)</f>
        <v>0</v>
      </c>
    </row>
    <row r="124" spans="1:85" x14ac:dyDescent="0.2">
      <c r="A124" s="572" t="s">
        <v>116</v>
      </c>
      <c r="B124" s="417">
        <f>SUM(C124:G124)</f>
        <v>0</v>
      </c>
      <c r="C124" s="498"/>
      <c r="D124" s="425"/>
      <c r="E124" s="499"/>
      <c r="F124" s="425"/>
      <c r="G124" s="573"/>
      <c r="H124" s="499"/>
      <c r="I124" s="425"/>
      <c r="J124" s="425"/>
      <c r="K124" s="425"/>
      <c r="L124" s="499"/>
      <c r="M124" s="569"/>
      <c r="CA124" s="367" t="str">
        <f>IF(B124&lt;&gt;SUM(H124:K124),"Total personas  debe ser igual que según Tipo estrategia + otros","")</f>
        <v/>
      </c>
      <c r="CG124" s="367">
        <f>IF(B124&lt;&gt;SUM(H124:K124),1,0)</f>
        <v>0</v>
      </c>
    </row>
    <row r="125" spans="1:85" ht="15" x14ac:dyDescent="0.2">
      <c r="A125" s="536" t="s">
        <v>150</v>
      </c>
      <c r="B125" s="547"/>
      <c r="C125" s="547"/>
      <c r="D125" s="547"/>
      <c r="E125" s="547"/>
      <c r="F125" s="547"/>
      <c r="G125" s="547"/>
      <c r="H125" s="547"/>
      <c r="I125" s="547"/>
      <c r="J125" s="547"/>
      <c r="K125" s="547"/>
      <c r="L125" s="547"/>
    </row>
    <row r="126" spans="1:85" ht="15" x14ac:dyDescent="0.2">
      <c r="A126" s="872" t="s">
        <v>69</v>
      </c>
      <c r="B126" s="895" t="s">
        <v>70</v>
      </c>
      <c r="C126" s="886" t="s">
        <v>151</v>
      </c>
      <c r="D126" s="943"/>
      <c r="E126" s="944" t="s">
        <v>152</v>
      </c>
      <c r="F126" s="943"/>
      <c r="G126" s="944" t="s">
        <v>153</v>
      </c>
      <c r="H126" s="943"/>
      <c r="I126" s="944" t="s">
        <v>154</v>
      </c>
      <c r="J126" s="943"/>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85" ht="15" x14ac:dyDescent="0.2">
      <c r="A127" s="921"/>
      <c r="B127" s="897"/>
      <c r="C127" s="560" t="s">
        <v>155</v>
      </c>
      <c r="D127" s="574" t="s">
        <v>156</v>
      </c>
      <c r="E127" s="379" t="s">
        <v>155</v>
      </c>
      <c r="F127" s="575" t="s">
        <v>156</v>
      </c>
      <c r="G127" s="576" t="s">
        <v>155</v>
      </c>
      <c r="H127" s="574" t="s">
        <v>156</v>
      </c>
      <c r="I127" s="379" t="s">
        <v>155</v>
      </c>
      <c r="J127" s="574" t="s">
        <v>156</v>
      </c>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85" ht="18.75" customHeight="1" x14ac:dyDescent="0.2">
      <c r="A128" s="895" t="s">
        <v>157</v>
      </c>
      <c r="B128" s="563" t="s">
        <v>71</v>
      </c>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896"/>
      <c r="B129" s="570" t="s">
        <v>72</v>
      </c>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896"/>
      <c r="B130" s="570" t="s">
        <v>73</v>
      </c>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897"/>
      <c r="B131" s="570" t="s">
        <v>74</v>
      </c>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898" t="s">
        <v>75</v>
      </c>
      <c r="B132" s="563" t="s">
        <v>76</v>
      </c>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899"/>
      <c r="B133" s="570" t="s">
        <v>77</v>
      </c>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899"/>
      <c r="B134" s="570" t="s">
        <v>74</v>
      </c>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899"/>
      <c r="B135" s="585" t="s">
        <v>78</v>
      </c>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899"/>
      <c r="B136" s="572" t="s">
        <v>48</v>
      </c>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x14ac:dyDescent="0.2">
      <c r="A137" s="895" t="s">
        <v>79</v>
      </c>
      <c r="B137" s="563" t="s">
        <v>80</v>
      </c>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896"/>
      <c r="B138" s="570" t="s">
        <v>77</v>
      </c>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896"/>
      <c r="B139" s="570" t="s">
        <v>74</v>
      </c>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896"/>
      <c r="B140" s="585" t="s">
        <v>81</v>
      </c>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896"/>
      <c r="B141" s="585" t="s">
        <v>78</v>
      </c>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897"/>
      <c r="B142" s="572" t="s">
        <v>48</v>
      </c>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898" t="s">
        <v>82</v>
      </c>
      <c r="B143" s="563" t="s">
        <v>83</v>
      </c>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ht="21" x14ac:dyDescent="0.2">
      <c r="A144" s="899"/>
      <c r="B144" s="572" t="s">
        <v>84</v>
      </c>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t="s">
        <v>158</v>
      </c>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t="s">
        <v>159</v>
      </c>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900" t="s">
        <v>29</v>
      </c>
      <c r="B147" s="913" t="s">
        <v>1</v>
      </c>
      <c r="C147" s="914"/>
      <c r="D147" s="883"/>
      <c r="E147" s="880" t="s">
        <v>14</v>
      </c>
      <c r="F147" s="881"/>
      <c r="G147" s="881"/>
      <c r="H147" s="881"/>
      <c r="I147" s="881"/>
      <c r="J147" s="881"/>
      <c r="K147" s="881"/>
      <c r="L147" s="881"/>
      <c r="M147" s="881"/>
      <c r="N147" s="881"/>
      <c r="O147" s="881"/>
      <c r="P147" s="881"/>
      <c r="Q147" s="881"/>
      <c r="R147" s="881"/>
      <c r="S147" s="881"/>
      <c r="T147" s="881"/>
      <c r="U147" s="881"/>
      <c r="V147" s="881"/>
      <c r="W147" s="881"/>
      <c r="X147" s="881"/>
      <c r="Y147" s="881"/>
      <c r="Z147" s="881"/>
      <c r="AA147" s="881"/>
      <c r="AB147" s="881"/>
      <c r="AC147" s="881"/>
      <c r="AD147" s="881"/>
      <c r="AE147" s="881"/>
      <c r="AF147" s="881"/>
      <c r="AG147" s="881"/>
      <c r="AH147" s="881"/>
      <c r="AI147" s="881"/>
      <c r="AJ147" s="881"/>
      <c r="AK147" s="881"/>
      <c r="AL147" s="881"/>
      <c r="AM147" s="881"/>
      <c r="AN147" s="881"/>
      <c r="AO147" s="881"/>
      <c r="AP147" s="917"/>
      <c r="AQ147" s="890" t="s">
        <v>85</v>
      </c>
      <c r="AR147" s="890"/>
      <c r="AS147" s="891"/>
      <c r="BY147" s="366"/>
      <c r="BZ147" s="366"/>
      <c r="CA147" s="366"/>
      <c r="CB147" s="366"/>
      <c r="CC147" s="366"/>
      <c r="CD147" s="366"/>
      <c r="CE147" s="366"/>
      <c r="CF147" s="366"/>
      <c r="CG147" s="366"/>
    </row>
    <row r="148" spans="1:102" x14ac:dyDescent="0.2">
      <c r="A148" s="901"/>
      <c r="B148" s="915"/>
      <c r="C148" s="916"/>
      <c r="D148" s="885"/>
      <c r="E148" s="886" t="s">
        <v>19</v>
      </c>
      <c r="F148" s="887"/>
      <c r="G148" s="886" t="s">
        <v>20</v>
      </c>
      <c r="H148" s="887"/>
      <c r="I148" s="886" t="s">
        <v>21</v>
      </c>
      <c r="J148" s="887"/>
      <c r="K148" s="886" t="s">
        <v>22</v>
      </c>
      <c r="L148" s="887"/>
      <c r="M148" s="886" t="s">
        <v>23</v>
      </c>
      <c r="N148" s="887"/>
      <c r="O148" s="886" t="s">
        <v>24</v>
      </c>
      <c r="P148" s="887"/>
      <c r="Q148" s="886" t="s">
        <v>25</v>
      </c>
      <c r="R148" s="887"/>
      <c r="S148" s="886" t="s">
        <v>26</v>
      </c>
      <c r="T148" s="887"/>
      <c r="U148" s="886" t="s">
        <v>27</v>
      </c>
      <c r="V148" s="887"/>
      <c r="W148" s="886" t="s">
        <v>2</v>
      </c>
      <c r="X148" s="887"/>
      <c r="Y148" s="886" t="s">
        <v>3</v>
      </c>
      <c r="Z148" s="887"/>
      <c r="AA148" s="886" t="s">
        <v>28</v>
      </c>
      <c r="AB148" s="887"/>
      <c r="AC148" s="886" t="s">
        <v>4</v>
      </c>
      <c r="AD148" s="887"/>
      <c r="AE148" s="886" t="s">
        <v>5</v>
      </c>
      <c r="AF148" s="887"/>
      <c r="AG148" s="886" t="s">
        <v>6</v>
      </c>
      <c r="AH148" s="887"/>
      <c r="AI148" s="886" t="s">
        <v>7</v>
      </c>
      <c r="AJ148" s="887"/>
      <c r="AK148" s="886" t="s">
        <v>8</v>
      </c>
      <c r="AL148" s="887"/>
      <c r="AM148" s="886" t="s">
        <v>9</v>
      </c>
      <c r="AN148" s="887"/>
      <c r="AO148" s="888" t="s">
        <v>10</v>
      </c>
      <c r="AP148" s="918"/>
      <c r="AQ148" s="892" t="s">
        <v>160</v>
      </c>
      <c r="AR148" s="888" t="s">
        <v>161</v>
      </c>
      <c r="AS148" s="894"/>
      <c r="AT148" s="603"/>
      <c r="AU148" s="604"/>
    </row>
    <row r="149" spans="1:102" ht="31.5" x14ac:dyDescent="0.2">
      <c r="A149" s="902"/>
      <c r="B149" s="605" t="s">
        <v>94</v>
      </c>
      <c r="C149" s="606" t="s">
        <v>11</v>
      </c>
      <c r="D149" s="607" t="s">
        <v>12</v>
      </c>
      <c r="E149" s="608" t="s">
        <v>11</v>
      </c>
      <c r="F149" s="446" t="s">
        <v>12</v>
      </c>
      <c r="G149" s="608" t="s">
        <v>11</v>
      </c>
      <c r="H149" s="446" t="s">
        <v>12</v>
      </c>
      <c r="I149" s="608" t="s">
        <v>11</v>
      </c>
      <c r="J149" s="446" t="s">
        <v>12</v>
      </c>
      <c r="K149" s="608" t="s">
        <v>11</v>
      </c>
      <c r="L149" s="446" t="s">
        <v>12</v>
      </c>
      <c r="M149" s="608" t="s">
        <v>11</v>
      </c>
      <c r="N149" s="446" t="s">
        <v>12</v>
      </c>
      <c r="O149" s="608" t="s">
        <v>11</v>
      </c>
      <c r="P149" s="446" t="s">
        <v>12</v>
      </c>
      <c r="Q149" s="608" t="s">
        <v>11</v>
      </c>
      <c r="R149" s="446" t="s">
        <v>12</v>
      </c>
      <c r="S149" s="608" t="s">
        <v>11</v>
      </c>
      <c r="T149" s="446" t="s">
        <v>12</v>
      </c>
      <c r="U149" s="608" t="s">
        <v>11</v>
      </c>
      <c r="V149" s="446" t="s">
        <v>12</v>
      </c>
      <c r="W149" s="608" t="s">
        <v>11</v>
      </c>
      <c r="X149" s="446" t="s">
        <v>12</v>
      </c>
      <c r="Y149" s="608" t="s">
        <v>11</v>
      </c>
      <c r="Z149" s="446" t="s">
        <v>12</v>
      </c>
      <c r="AA149" s="608" t="s">
        <v>11</v>
      </c>
      <c r="AB149" s="446" t="s">
        <v>12</v>
      </c>
      <c r="AC149" s="608" t="s">
        <v>11</v>
      </c>
      <c r="AD149" s="446" t="s">
        <v>12</v>
      </c>
      <c r="AE149" s="608" t="s">
        <v>11</v>
      </c>
      <c r="AF149" s="446" t="s">
        <v>12</v>
      </c>
      <c r="AG149" s="608" t="s">
        <v>11</v>
      </c>
      <c r="AH149" s="446" t="s">
        <v>12</v>
      </c>
      <c r="AI149" s="608" t="s">
        <v>11</v>
      </c>
      <c r="AJ149" s="446" t="s">
        <v>12</v>
      </c>
      <c r="AK149" s="608" t="s">
        <v>11</v>
      </c>
      <c r="AL149" s="446" t="s">
        <v>12</v>
      </c>
      <c r="AM149" s="608" t="s">
        <v>11</v>
      </c>
      <c r="AN149" s="446" t="s">
        <v>12</v>
      </c>
      <c r="AO149" s="608" t="s">
        <v>11</v>
      </c>
      <c r="AP149" s="609" t="s">
        <v>12</v>
      </c>
      <c r="AQ149" s="893"/>
      <c r="AR149" s="560" t="s">
        <v>162</v>
      </c>
      <c r="AS149" s="379" t="s">
        <v>163</v>
      </c>
      <c r="AT149" s="443"/>
      <c r="AU149" s="610"/>
    </row>
    <row r="150" spans="1:102" x14ac:dyDescent="0.2">
      <c r="A150" s="611" t="s">
        <v>43</v>
      </c>
      <c r="B150" s="506">
        <f t="shared" ref="B150:B168" si="7">SUM(C150+D150)</f>
        <v>257</v>
      </c>
      <c r="C150" s="507">
        <f t="shared" ref="C150:C168" si="8">SUM(E150+G150+I150+K150+M150+O150+Q150+S150+U150+W150+Y150+AA150+AC150+AE150+AG150+AI150+AK150+AM150+AO150)</f>
        <v>118</v>
      </c>
      <c r="D150" s="612">
        <f t="shared" ref="D150:D168" si="9">SUM(F150+H150+J150+L150+N150+P150+R150+T150+V150+X150+Z150+AB150+AD150+AF150+AH150+AJ150+AL150+AN150+AP150)</f>
        <v>139</v>
      </c>
      <c r="E150" s="381">
        <v>2</v>
      </c>
      <c r="F150" s="382">
        <v>2</v>
      </c>
      <c r="G150" s="381"/>
      <c r="H150" s="383">
        <v>1</v>
      </c>
      <c r="I150" s="381">
        <v>2</v>
      </c>
      <c r="J150" s="383">
        <v>4</v>
      </c>
      <c r="K150" s="381">
        <v>4</v>
      </c>
      <c r="L150" s="383">
        <v>4</v>
      </c>
      <c r="M150" s="381">
        <v>5</v>
      </c>
      <c r="N150" s="383">
        <v>6</v>
      </c>
      <c r="O150" s="381">
        <v>2</v>
      </c>
      <c r="P150" s="383">
        <v>3</v>
      </c>
      <c r="Q150" s="381">
        <v>2</v>
      </c>
      <c r="R150" s="383">
        <v>3</v>
      </c>
      <c r="S150" s="381">
        <v>1</v>
      </c>
      <c r="T150" s="383">
        <v>1</v>
      </c>
      <c r="U150" s="381">
        <v>3</v>
      </c>
      <c r="V150" s="383">
        <v>7</v>
      </c>
      <c r="W150" s="381">
        <v>2</v>
      </c>
      <c r="X150" s="383">
        <v>2</v>
      </c>
      <c r="Y150" s="381">
        <v>7</v>
      </c>
      <c r="Z150" s="383">
        <v>7</v>
      </c>
      <c r="AA150" s="381">
        <v>4</v>
      </c>
      <c r="AB150" s="383">
        <v>4</v>
      </c>
      <c r="AC150" s="381">
        <v>5</v>
      </c>
      <c r="AD150" s="383">
        <v>6</v>
      </c>
      <c r="AE150" s="381">
        <v>8</v>
      </c>
      <c r="AF150" s="383">
        <v>14</v>
      </c>
      <c r="AG150" s="381">
        <v>12</v>
      </c>
      <c r="AH150" s="383">
        <v>13</v>
      </c>
      <c r="AI150" s="381">
        <v>13</v>
      </c>
      <c r="AJ150" s="383">
        <v>9</v>
      </c>
      <c r="AK150" s="381">
        <v>5</v>
      </c>
      <c r="AL150" s="383">
        <v>15</v>
      </c>
      <c r="AM150" s="381">
        <v>14</v>
      </c>
      <c r="AN150" s="383">
        <v>18</v>
      </c>
      <c r="AO150" s="384">
        <v>27</v>
      </c>
      <c r="AP150" s="613">
        <v>20</v>
      </c>
      <c r="AQ150" s="614">
        <v>134</v>
      </c>
      <c r="AR150" s="615">
        <v>37</v>
      </c>
      <c r="AS150" s="382">
        <v>86</v>
      </c>
      <c r="AT150" s="616" t="s">
        <v>120</v>
      </c>
      <c r="AU150" s="516"/>
      <c r="CA150" s="367" t="str">
        <f t="shared" ref="CA150:CA168" si="10">IF(B150&lt;&gt;SUM(AQ150+AR150+AS150)," El número de consultas según tipo atención NO puede ser diferente al Total.","")</f>
        <v/>
      </c>
      <c r="CB150" s="367"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67">
        <f t="shared" ref="CG150:CG168" si="11">IF(B150&lt;&gt;SUM(AQ150+AR150+AS150),1,0)</f>
        <v>0</v>
      </c>
    </row>
    <row r="151" spans="1:102" x14ac:dyDescent="0.2">
      <c r="A151" s="617" t="s">
        <v>30</v>
      </c>
      <c r="B151" s="618">
        <f t="shared" si="7"/>
        <v>0</v>
      </c>
      <c r="C151" s="619">
        <f t="shared" si="8"/>
        <v>0</v>
      </c>
      <c r="D151" s="620">
        <f t="shared" si="9"/>
        <v>0</v>
      </c>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CA151" s="367" t="str">
        <f t="shared" si="10"/>
        <v/>
      </c>
      <c r="CG151" s="367">
        <f t="shared" si="11"/>
        <v>0</v>
      </c>
    </row>
    <row r="152" spans="1:102" ht="21.75" x14ac:dyDescent="0.2">
      <c r="A152" s="623" t="s">
        <v>164</v>
      </c>
      <c r="B152" s="624">
        <f t="shared" si="7"/>
        <v>1</v>
      </c>
      <c r="C152" s="625">
        <f t="shared" si="8"/>
        <v>1</v>
      </c>
      <c r="D152" s="626">
        <f t="shared" si="9"/>
        <v>0</v>
      </c>
      <c r="E152" s="387"/>
      <c r="F152" s="388"/>
      <c r="G152" s="387"/>
      <c r="H152" s="389"/>
      <c r="I152" s="387"/>
      <c r="J152" s="389"/>
      <c r="K152" s="387"/>
      <c r="L152" s="389"/>
      <c r="M152" s="387"/>
      <c r="N152" s="389"/>
      <c r="O152" s="387"/>
      <c r="P152" s="389"/>
      <c r="Q152" s="387"/>
      <c r="R152" s="389"/>
      <c r="S152" s="387">
        <v>1</v>
      </c>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v>1</v>
      </c>
      <c r="AT152" s="616"/>
      <c r="AU152" s="516"/>
      <c r="CA152" s="367" t="str">
        <f t="shared" si="10"/>
        <v/>
      </c>
      <c r="CG152" s="367">
        <f t="shared" si="11"/>
        <v>0</v>
      </c>
    </row>
    <row r="153" spans="1:102" x14ac:dyDescent="0.2">
      <c r="A153" s="628" t="s">
        <v>165</v>
      </c>
      <c r="B153" s="629">
        <f t="shared" si="7"/>
        <v>0</v>
      </c>
      <c r="C153" s="630">
        <f t="shared" si="8"/>
        <v>0</v>
      </c>
      <c r="D153" s="631">
        <f t="shared" si="9"/>
        <v>0</v>
      </c>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CA153" s="367" t="str">
        <f t="shared" si="10"/>
        <v/>
      </c>
      <c r="CG153" s="367">
        <f t="shared" si="11"/>
        <v>0</v>
      </c>
    </row>
    <row r="154" spans="1:102" x14ac:dyDescent="0.2">
      <c r="A154" s="628" t="s">
        <v>166</v>
      </c>
      <c r="B154" s="629">
        <f t="shared" si="7"/>
        <v>31</v>
      </c>
      <c r="C154" s="630">
        <f t="shared" si="8"/>
        <v>19</v>
      </c>
      <c r="D154" s="631">
        <f t="shared" si="9"/>
        <v>12</v>
      </c>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v>1</v>
      </c>
      <c r="AB154" s="402">
        <v>1</v>
      </c>
      <c r="AC154" s="396"/>
      <c r="AD154" s="402"/>
      <c r="AE154" s="396">
        <v>1</v>
      </c>
      <c r="AF154" s="397">
        <v>1</v>
      </c>
      <c r="AG154" s="396">
        <v>6</v>
      </c>
      <c r="AH154" s="397">
        <v>1</v>
      </c>
      <c r="AI154" s="396">
        <v>2</v>
      </c>
      <c r="AJ154" s="397"/>
      <c r="AK154" s="396"/>
      <c r="AL154" s="397">
        <v>3</v>
      </c>
      <c r="AM154" s="396">
        <v>4</v>
      </c>
      <c r="AN154" s="397">
        <v>3</v>
      </c>
      <c r="AO154" s="398">
        <v>5</v>
      </c>
      <c r="AP154" s="632">
        <v>3</v>
      </c>
      <c r="AQ154" s="494">
        <v>8</v>
      </c>
      <c r="AR154" s="408">
        <v>5</v>
      </c>
      <c r="AS154" s="402">
        <v>18</v>
      </c>
      <c r="AT154" s="616"/>
      <c r="AU154" s="516"/>
      <c r="CA154" s="367" t="str">
        <f t="shared" si="10"/>
        <v/>
      </c>
      <c r="CG154" s="367">
        <f t="shared" si="11"/>
        <v>0</v>
      </c>
    </row>
    <row r="155" spans="1:102" x14ac:dyDescent="0.2">
      <c r="A155" s="628" t="s">
        <v>167</v>
      </c>
      <c r="B155" s="629">
        <f t="shared" si="7"/>
        <v>0</v>
      </c>
      <c r="C155" s="630">
        <f t="shared" si="8"/>
        <v>0</v>
      </c>
      <c r="D155" s="631">
        <f t="shared" si="9"/>
        <v>0</v>
      </c>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CA155" s="367" t="str">
        <f t="shared" si="10"/>
        <v/>
      </c>
      <c r="CG155" s="367">
        <f t="shared" si="11"/>
        <v>0</v>
      </c>
    </row>
    <row r="156" spans="1:102" x14ac:dyDescent="0.2">
      <c r="A156" s="628" t="s">
        <v>168</v>
      </c>
      <c r="B156" s="629">
        <f t="shared" si="7"/>
        <v>0</v>
      </c>
      <c r="C156" s="630">
        <f t="shared" si="8"/>
        <v>0</v>
      </c>
      <c r="D156" s="631">
        <f t="shared" si="9"/>
        <v>0</v>
      </c>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CA156" s="367" t="str">
        <f t="shared" si="10"/>
        <v/>
      </c>
      <c r="CG156" s="367">
        <f t="shared" si="11"/>
        <v>0</v>
      </c>
    </row>
    <row r="157" spans="1:102" x14ac:dyDescent="0.2">
      <c r="A157" s="628" t="s">
        <v>169</v>
      </c>
      <c r="B157" s="629">
        <f t="shared" si="7"/>
        <v>0</v>
      </c>
      <c r="C157" s="630">
        <f t="shared" si="8"/>
        <v>0</v>
      </c>
      <c r="D157" s="631">
        <f t="shared" si="9"/>
        <v>0</v>
      </c>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c r="AT157" s="616"/>
      <c r="AU157" s="516"/>
      <c r="CA157" s="367" t="str">
        <f t="shared" si="10"/>
        <v/>
      </c>
      <c r="CG157" s="367">
        <f t="shared" si="11"/>
        <v>0</v>
      </c>
    </row>
    <row r="158" spans="1:102" x14ac:dyDescent="0.2">
      <c r="A158" s="628" t="s">
        <v>170</v>
      </c>
      <c r="B158" s="629">
        <f t="shared" si="7"/>
        <v>0</v>
      </c>
      <c r="C158" s="630">
        <f t="shared" si="8"/>
        <v>0</v>
      </c>
      <c r="D158" s="631">
        <f t="shared" si="9"/>
        <v>0</v>
      </c>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CA158" s="367" t="str">
        <f t="shared" si="10"/>
        <v/>
      </c>
      <c r="CG158" s="367">
        <f t="shared" si="11"/>
        <v>0</v>
      </c>
    </row>
    <row r="159" spans="1:102" x14ac:dyDescent="0.2">
      <c r="A159" s="628" t="s">
        <v>171</v>
      </c>
      <c r="B159" s="629">
        <f t="shared" si="7"/>
        <v>0</v>
      </c>
      <c r="C159" s="630">
        <f t="shared" si="8"/>
        <v>0</v>
      </c>
      <c r="D159" s="631">
        <f t="shared" si="9"/>
        <v>0</v>
      </c>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CA159" s="367" t="str">
        <f t="shared" si="10"/>
        <v/>
      </c>
      <c r="CG159" s="367">
        <f t="shared" si="11"/>
        <v>0</v>
      </c>
    </row>
    <row r="160" spans="1:102" x14ac:dyDescent="0.2">
      <c r="A160" s="628" t="s">
        <v>172</v>
      </c>
      <c r="B160" s="629">
        <f t="shared" si="7"/>
        <v>97</v>
      </c>
      <c r="C160" s="630">
        <f t="shared" si="8"/>
        <v>40</v>
      </c>
      <c r="D160" s="631">
        <f t="shared" si="9"/>
        <v>57</v>
      </c>
      <c r="E160" s="396"/>
      <c r="F160" s="402"/>
      <c r="G160" s="396"/>
      <c r="H160" s="402"/>
      <c r="I160" s="396"/>
      <c r="J160" s="402">
        <v>1</v>
      </c>
      <c r="K160" s="396">
        <v>2</v>
      </c>
      <c r="L160" s="397">
        <v>1</v>
      </c>
      <c r="M160" s="396">
        <v>3</v>
      </c>
      <c r="N160" s="397">
        <v>4</v>
      </c>
      <c r="O160" s="396">
        <v>2</v>
      </c>
      <c r="P160" s="397">
        <v>3</v>
      </c>
      <c r="Q160" s="396">
        <v>1</v>
      </c>
      <c r="R160" s="397">
        <v>3</v>
      </c>
      <c r="S160" s="396"/>
      <c r="T160" s="397">
        <v>1</v>
      </c>
      <c r="U160" s="396">
        <v>3</v>
      </c>
      <c r="V160" s="397">
        <v>6</v>
      </c>
      <c r="W160" s="396">
        <v>1</v>
      </c>
      <c r="X160" s="397">
        <v>2</v>
      </c>
      <c r="Y160" s="396">
        <v>3</v>
      </c>
      <c r="Z160" s="397">
        <v>5</v>
      </c>
      <c r="AA160" s="396">
        <v>1</v>
      </c>
      <c r="AB160" s="402">
        <v>2</v>
      </c>
      <c r="AC160" s="396">
        <v>4</v>
      </c>
      <c r="AD160" s="402">
        <v>5</v>
      </c>
      <c r="AE160" s="396">
        <v>6</v>
      </c>
      <c r="AF160" s="397">
        <v>7</v>
      </c>
      <c r="AG160" s="396">
        <v>3</v>
      </c>
      <c r="AH160" s="397">
        <v>4</v>
      </c>
      <c r="AI160" s="396">
        <v>6</v>
      </c>
      <c r="AJ160" s="397">
        <v>3</v>
      </c>
      <c r="AK160" s="396"/>
      <c r="AL160" s="397">
        <v>6</v>
      </c>
      <c r="AM160" s="396">
        <v>2</v>
      </c>
      <c r="AN160" s="397">
        <v>4</v>
      </c>
      <c r="AO160" s="398">
        <v>3</v>
      </c>
      <c r="AP160" s="632"/>
      <c r="AQ160" s="494">
        <v>94</v>
      </c>
      <c r="AR160" s="408"/>
      <c r="AS160" s="402">
        <v>3</v>
      </c>
      <c r="AT160" s="616"/>
      <c r="AU160" s="516"/>
      <c r="CA160" s="367" t="str">
        <f t="shared" si="10"/>
        <v/>
      </c>
      <c r="CG160" s="367">
        <f t="shared" si="11"/>
        <v>0</v>
      </c>
    </row>
    <row r="161" spans="1:85" x14ac:dyDescent="0.2">
      <c r="A161" s="628" t="s">
        <v>173</v>
      </c>
      <c r="B161" s="629">
        <f t="shared" si="7"/>
        <v>0</v>
      </c>
      <c r="C161" s="630">
        <f t="shared" si="8"/>
        <v>0</v>
      </c>
      <c r="D161" s="631">
        <f t="shared" si="9"/>
        <v>0</v>
      </c>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CA161" s="367" t="str">
        <f t="shared" si="10"/>
        <v/>
      </c>
      <c r="CG161" s="367">
        <f t="shared" si="11"/>
        <v>0</v>
      </c>
    </row>
    <row r="162" spans="1:85" x14ac:dyDescent="0.2">
      <c r="A162" s="628" t="s">
        <v>174</v>
      </c>
      <c r="B162" s="629">
        <f t="shared" si="7"/>
        <v>0</v>
      </c>
      <c r="C162" s="630">
        <f t="shared" si="8"/>
        <v>0</v>
      </c>
      <c r="D162" s="631">
        <f t="shared" si="9"/>
        <v>0</v>
      </c>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CA162" s="367" t="str">
        <f t="shared" si="10"/>
        <v/>
      </c>
      <c r="CG162" s="367">
        <f t="shared" si="11"/>
        <v>0</v>
      </c>
    </row>
    <row r="163" spans="1:85" x14ac:dyDescent="0.2">
      <c r="A163" s="628" t="s">
        <v>175</v>
      </c>
      <c r="B163" s="629">
        <f t="shared" si="7"/>
        <v>0</v>
      </c>
      <c r="C163" s="630">
        <f t="shared" si="8"/>
        <v>0</v>
      </c>
      <c r="D163" s="631">
        <f t="shared" si="9"/>
        <v>0</v>
      </c>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CA163" s="367" t="str">
        <f t="shared" si="10"/>
        <v/>
      </c>
      <c r="CG163" s="367">
        <f t="shared" si="11"/>
        <v>0</v>
      </c>
    </row>
    <row r="164" spans="1:85" x14ac:dyDescent="0.2">
      <c r="A164" s="628" t="s">
        <v>176</v>
      </c>
      <c r="B164" s="629">
        <f t="shared" si="7"/>
        <v>71</v>
      </c>
      <c r="C164" s="630">
        <f t="shared" si="8"/>
        <v>29</v>
      </c>
      <c r="D164" s="631">
        <f t="shared" si="9"/>
        <v>42</v>
      </c>
      <c r="E164" s="396">
        <v>1</v>
      </c>
      <c r="F164" s="402">
        <v>2</v>
      </c>
      <c r="G164" s="396"/>
      <c r="H164" s="402">
        <v>1</v>
      </c>
      <c r="I164" s="396">
        <v>2</v>
      </c>
      <c r="J164" s="402">
        <v>3</v>
      </c>
      <c r="K164" s="396"/>
      <c r="L164" s="397">
        <v>1</v>
      </c>
      <c r="M164" s="396"/>
      <c r="N164" s="397"/>
      <c r="O164" s="396"/>
      <c r="P164" s="397"/>
      <c r="Q164" s="396"/>
      <c r="R164" s="397"/>
      <c r="S164" s="396"/>
      <c r="T164" s="397"/>
      <c r="U164" s="396"/>
      <c r="V164" s="397">
        <v>1</v>
      </c>
      <c r="W164" s="396"/>
      <c r="X164" s="397"/>
      <c r="Y164" s="396"/>
      <c r="Z164" s="397"/>
      <c r="AA164" s="396"/>
      <c r="AB164" s="402"/>
      <c r="AC164" s="396"/>
      <c r="AD164" s="402"/>
      <c r="AE164" s="396">
        <v>1</v>
      </c>
      <c r="AF164" s="397">
        <v>2</v>
      </c>
      <c r="AG164" s="396">
        <v>3</v>
      </c>
      <c r="AH164" s="397">
        <v>3</v>
      </c>
      <c r="AI164" s="396">
        <v>3</v>
      </c>
      <c r="AJ164" s="397">
        <v>5</v>
      </c>
      <c r="AK164" s="396"/>
      <c r="AL164" s="397">
        <v>3</v>
      </c>
      <c r="AM164" s="396">
        <v>2</v>
      </c>
      <c r="AN164" s="397">
        <v>6</v>
      </c>
      <c r="AO164" s="398">
        <v>17</v>
      </c>
      <c r="AP164" s="632">
        <v>15</v>
      </c>
      <c r="AQ164" s="494">
        <v>10</v>
      </c>
      <c r="AR164" s="408">
        <v>25</v>
      </c>
      <c r="AS164" s="402">
        <v>36</v>
      </c>
      <c r="AT164" s="616"/>
      <c r="AU164" s="516"/>
      <c r="CA164" s="367" t="str">
        <f t="shared" si="10"/>
        <v/>
      </c>
      <c r="CG164" s="367">
        <f t="shared" si="11"/>
        <v>0</v>
      </c>
    </row>
    <row r="165" spans="1:85" x14ac:dyDescent="0.2">
      <c r="A165" s="628" t="s">
        <v>177</v>
      </c>
      <c r="B165" s="629">
        <f t="shared" si="7"/>
        <v>0</v>
      </c>
      <c r="C165" s="630">
        <f t="shared" si="8"/>
        <v>0</v>
      </c>
      <c r="D165" s="631">
        <f t="shared" si="9"/>
        <v>0</v>
      </c>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CA165" s="367" t="str">
        <f t="shared" si="10"/>
        <v/>
      </c>
      <c r="CG165" s="367">
        <f t="shared" si="11"/>
        <v>0</v>
      </c>
    </row>
    <row r="166" spans="1:85" x14ac:dyDescent="0.2">
      <c r="A166" s="628" t="s">
        <v>178</v>
      </c>
      <c r="B166" s="629">
        <f t="shared" si="7"/>
        <v>0</v>
      </c>
      <c r="C166" s="630">
        <f t="shared" si="8"/>
        <v>0</v>
      </c>
      <c r="D166" s="631">
        <f t="shared" si="9"/>
        <v>0</v>
      </c>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CA166" s="367" t="str">
        <f t="shared" si="10"/>
        <v/>
      </c>
      <c r="CG166" s="367">
        <f t="shared" si="11"/>
        <v>0</v>
      </c>
    </row>
    <row r="167" spans="1:85" x14ac:dyDescent="0.2">
      <c r="A167" s="628" t="s">
        <v>179</v>
      </c>
      <c r="B167" s="629">
        <f t="shared" si="7"/>
        <v>3</v>
      </c>
      <c r="C167" s="630">
        <f t="shared" si="8"/>
        <v>0</v>
      </c>
      <c r="D167" s="631">
        <f t="shared" si="9"/>
        <v>3</v>
      </c>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v>1</v>
      </c>
      <c r="AA167" s="396"/>
      <c r="AB167" s="402"/>
      <c r="AC167" s="396"/>
      <c r="AD167" s="402"/>
      <c r="AE167" s="396"/>
      <c r="AF167" s="397">
        <v>1</v>
      </c>
      <c r="AG167" s="396"/>
      <c r="AH167" s="397">
        <v>1</v>
      </c>
      <c r="AI167" s="396"/>
      <c r="AJ167" s="397"/>
      <c r="AK167" s="396"/>
      <c r="AL167" s="397"/>
      <c r="AM167" s="396"/>
      <c r="AN167" s="397"/>
      <c r="AO167" s="398"/>
      <c r="AP167" s="632"/>
      <c r="AQ167" s="494">
        <v>3</v>
      </c>
      <c r="AR167" s="408"/>
      <c r="AS167" s="402"/>
      <c r="AT167" s="569"/>
      <c r="CA167" s="367" t="str">
        <f t="shared" si="10"/>
        <v/>
      </c>
      <c r="CG167" s="367">
        <f t="shared" si="11"/>
        <v>0</v>
      </c>
    </row>
    <row r="168" spans="1:85" x14ac:dyDescent="0.2">
      <c r="A168" s="633" t="s">
        <v>13</v>
      </c>
      <c r="B168" s="634">
        <f t="shared" si="7"/>
        <v>54</v>
      </c>
      <c r="C168" s="635">
        <f t="shared" si="8"/>
        <v>29</v>
      </c>
      <c r="D168" s="636">
        <f t="shared" si="9"/>
        <v>25</v>
      </c>
      <c r="E168" s="404">
        <v>1</v>
      </c>
      <c r="F168" s="405"/>
      <c r="G168" s="404"/>
      <c r="H168" s="406"/>
      <c r="I168" s="404"/>
      <c r="J168" s="406"/>
      <c r="K168" s="404">
        <v>2</v>
      </c>
      <c r="L168" s="406">
        <v>2</v>
      </c>
      <c r="M168" s="404">
        <v>2</v>
      </c>
      <c r="N168" s="406">
        <v>2</v>
      </c>
      <c r="O168" s="404"/>
      <c r="P168" s="406"/>
      <c r="Q168" s="404">
        <v>1</v>
      </c>
      <c r="R168" s="406"/>
      <c r="S168" s="404"/>
      <c r="T168" s="406"/>
      <c r="U168" s="404"/>
      <c r="V168" s="406"/>
      <c r="W168" s="404">
        <v>1</v>
      </c>
      <c r="X168" s="406"/>
      <c r="Y168" s="404">
        <v>4</v>
      </c>
      <c r="Z168" s="406">
        <v>1</v>
      </c>
      <c r="AA168" s="404">
        <v>2</v>
      </c>
      <c r="AB168" s="406">
        <v>1</v>
      </c>
      <c r="AC168" s="404">
        <v>1</v>
      </c>
      <c r="AD168" s="406">
        <v>1</v>
      </c>
      <c r="AE168" s="404"/>
      <c r="AF168" s="406">
        <v>3</v>
      </c>
      <c r="AG168" s="404"/>
      <c r="AH168" s="406">
        <v>4</v>
      </c>
      <c r="AI168" s="404">
        <v>2</v>
      </c>
      <c r="AJ168" s="406">
        <v>1</v>
      </c>
      <c r="AK168" s="404">
        <v>5</v>
      </c>
      <c r="AL168" s="406">
        <v>3</v>
      </c>
      <c r="AM168" s="404">
        <v>6</v>
      </c>
      <c r="AN168" s="406">
        <v>5</v>
      </c>
      <c r="AO168" s="407">
        <v>2</v>
      </c>
      <c r="AP168" s="637">
        <v>2</v>
      </c>
      <c r="AQ168" s="638">
        <v>19</v>
      </c>
      <c r="AR168" s="411">
        <v>7</v>
      </c>
      <c r="AS168" s="405">
        <v>28</v>
      </c>
      <c r="AT168" s="569"/>
      <c r="CA168" s="367" t="str">
        <f t="shared" si="10"/>
        <v/>
      </c>
      <c r="CG168" s="367">
        <f t="shared" si="11"/>
        <v>0</v>
      </c>
    </row>
    <row r="169" spans="1:85" x14ac:dyDescent="0.2">
      <c r="A169" s="639" t="s">
        <v>98</v>
      </c>
      <c r="B169" s="506">
        <f t="shared" ref="B169:AS169" si="12">SUM(B170:B174)</f>
        <v>0</v>
      </c>
      <c r="C169" s="507">
        <f t="shared" si="12"/>
        <v>0</v>
      </c>
      <c r="D169" s="612">
        <f t="shared" si="12"/>
        <v>0</v>
      </c>
      <c r="E169" s="640">
        <f t="shared" si="12"/>
        <v>0</v>
      </c>
      <c r="F169" s="641">
        <f t="shared" si="12"/>
        <v>0</v>
      </c>
      <c r="G169" s="641">
        <f t="shared" si="12"/>
        <v>0</v>
      </c>
      <c r="H169" s="428">
        <f t="shared" si="12"/>
        <v>0</v>
      </c>
      <c r="I169" s="426">
        <f t="shared" si="12"/>
        <v>0</v>
      </c>
      <c r="J169" s="428">
        <f t="shared" si="12"/>
        <v>0</v>
      </c>
      <c r="K169" s="426">
        <f t="shared" si="12"/>
        <v>0</v>
      </c>
      <c r="L169" s="428">
        <f t="shared" si="12"/>
        <v>0</v>
      </c>
      <c r="M169" s="426">
        <f t="shared" si="12"/>
        <v>0</v>
      </c>
      <c r="N169" s="428">
        <f t="shared" si="12"/>
        <v>0</v>
      </c>
      <c r="O169" s="426">
        <f t="shared" si="12"/>
        <v>0</v>
      </c>
      <c r="P169" s="428">
        <f t="shared" si="12"/>
        <v>0</v>
      </c>
      <c r="Q169" s="426">
        <f t="shared" si="12"/>
        <v>0</v>
      </c>
      <c r="R169" s="428">
        <f t="shared" si="12"/>
        <v>0</v>
      </c>
      <c r="S169" s="426">
        <f t="shared" si="12"/>
        <v>0</v>
      </c>
      <c r="T169" s="428">
        <f t="shared" si="12"/>
        <v>0</v>
      </c>
      <c r="U169" s="426">
        <f t="shared" si="12"/>
        <v>0</v>
      </c>
      <c r="V169" s="428">
        <f t="shared" si="12"/>
        <v>0</v>
      </c>
      <c r="W169" s="426">
        <f t="shared" si="12"/>
        <v>0</v>
      </c>
      <c r="X169" s="428">
        <f t="shared" si="12"/>
        <v>0</v>
      </c>
      <c r="Y169" s="426">
        <f t="shared" si="12"/>
        <v>0</v>
      </c>
      <c r="Z169" s="428">
        <f t="shared" si="12"/>
        <v>0</v>
      </c>
      <c r="AA169" s="426">
        <f t="shared" si="12"/>
        <v>0</v>
      </c>
      <c r="AB169" s="428">
        <f t="shared" si="12"/>
        <v>0</v>
      </c>
      <c r="AC169" s="426">
        <f t="shared" si="12"/>
        <v>0</v>
      </c>
      <c r="AD169" s="428">
        <f t="shared" si="12"/>
        <v>0</v>
      </c>
      <c r="AE169" s="426">
        <f t="shared" si="12"/>
        <v>0</v>
      </c>
      <c r="AF169" s="428">
        <f t="shared" si="12"/>
        <v>0</v>
      </c>
      <c r="AG169" s="426">
        <f t="shared" si="12"/>
        <v>0</v>
      </c>
      <c r="AH169" s="428">
        <f t="shared" si="12"/>
        <v>0</v>
      </c>
      <c r="AI169" s="426">
        <f t="shared" si="12"/>
        <v>0</v>
      </c>
      <c r="AJ169" s="428">
        <f t="shared" si="12"/>
        <v>0</v>
      </c>
      <c r="AK169" s="426">
        <f t="shared" si="12"/>
        <v>0</v>
      </c>
      <c r="AL169" s="428">
        <f t="shared" si="12"/>
        <v>0</v>
      </c>
      <c r="AM169" s="426">
        <f t="shared" si="12"/>
        <v>0</v>
      </c>
      <c r="AN169" s="428">
        <f t="shared" si="12"/>
        <v>0</v>
      </c>
      <c r="AO169" s="429">
        <f t="shared" si="12"/>
        <v>0</v>
      </c>
      <c r="AP169" s="642">
        <f t="shared" si="12"/>
        <v>0</v>
      </c>
      <c r="AQ169" s="643">
        <f t="shared" si="12"/>
        <v>27</v>
      </c>
      <c r="AR169" s="380">
        <f t="shared" si="12"/>
        <v>40</v>
      </c>
      <c r="AS169" s="427">
        <f t="shared" si="12"/>
        <v>47</v>
      </c>
      <c r="AT169" s="569"/>
    </row>
    <row r="170" spans="1:85" x14ac:dyDescent="0.2">
      <c r="A170" s="385" t="s">
        <v>38</v>
      </c>
      <c r="B170" s="644">
        <f>SUM(C170+D170)</f>
        <v>0</v>
      </c>
      <c r="C170" s="644">
        <f t="shared" ref="C170:D174" si="13">SUM(E170+G170+I170+K170+M170+O170+Q170+S170+U170+W170+Y170+AA170+AC170+AE170+AG170+AI170+AK170+AM170+AO170)</f>
        <v>0</v>
      </c>
      <c r="D170" s="645">
        <f t="shared" si="13"/>
        <v>0</v>
      </c>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v>27</v>
      </c>
      <c r="AR170" s="410">
        <v>35</v>
      </c>
      <c r="AS170" s="410">
        <v>45</v>
      </c>
      <c r="AT170" s="569"/>
    </row>
    <row r="171" spans="1:85" x14ac:dyDescent="0.2">
      <c r="A171" s="391" t="s">
        <v>39</v>
      </c>
      <c r="B171" s="630">
        <f>SUM(C171+D171)</f>
        <v>0</v>
      </c>
      <c r="C171" s="630">
        <f t="shared" si="13"/>
        <v>0</v>
      </c>
      <c r="D171" s="631">
        <f t="shared" si="13"/>
        <v>0</v>
      </c>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row>
    <row r="172" spans="1:85" x14ac:dyDescent="0.2">
      <c r="A172" s="433" t="s">
        <v>40</v>
      </c>
      <c r="B172" s="630">
        <f>SUM(C172+D172)</f>
        <v>0</v>
      </c>
      <c r="C172" s="630">
        <f t="shared" si="13"/>
        <v>0</v>
      </c>
      <c r="D172" s="631">
        <f t="shared" si="13"/>
        <v>0</v>
      </c>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v>5</v>
      </c>
      <c r="AS172" s="410">
        <v>2</v>
      </c>
      <c r="AT172" s="569"/>
    </row>
    <row r="173" spans="1:85" x14ac:dyDescent="0.2">
      <c r="A173" s="648" t="s">
        <v>86</v>
      </c>
      <c r="B173" s="630">
        <f>SUM(C173+D173)</f>
        <v>0</v>
      </c>
      <c r="C173" s="630">
        <f t="shared" si="13"/>
        <v>0</v>
      </c>
      <c r="D173" s="649">
        <f t="shared" si="13"/>
        <v>0</v>
      </c>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85" x14ac:dyDescent="0.2">
      <c r="A174" s="650" t="s">
        <v>13</v>
      </c>
      <c r="B174" s="651">
        <f>SUM(C174+D174)</f>
        <v>0</v>
      </c>
      <c r="C174" s="652">
        <f t="shared" si="13"/>
        <v>0</v>
      </c>
      <c r="D174" s="653">
        <f t="shared" si="13"/>
        <v>0</v>
      </c>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row>
    <row r="175" spans="1:85" x14ac:dyDescent="0.2">
      <c r="A175" s="480" t="s">
        <v>180</v>
      </c>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85" ht="21" customHeight="1" x14ac:dyDescent="0.2">
      <c r="A176" s="872" t="s">
        <v>49</v>
      </c>
      <c r="B176" s="875" t="s">
        <v>50</v>
      </c>
      <c r="C176" s="876"/>
      <c r="D176" s="877"/>
      <c r="E176" s="880" t="s">
        <v>14</v>
      </c>
      <c r="F176" s="881"/>
      <c r="G176" s="881"/>
      <c r="H176" s="881"/>
      <c r="I176" s="881"/>
      <c r="J176" s="881"/>
      <c r="K176" s="881"/>
      <c r="L176" s="881"/>
      <c r="M176" s="881"/>
      <c r="N176" s="881"/>
      <c r="O176" s="881"/>
      <c r="P176" s="881"/>
      <c r="Q176" s="881"/>
      <c r="R176" s="881"/>
      <c r="S176" s="881"/>
      <c r="T176" s="881"/>
      <c r="U176" s="881"/>
      <c r="V176" s="881"/>
      <c r="W176" s="881"/>
      <c r="X176" s="881"/>
      <c r="Y176" s="881"/>
      <c r="Z176" s="881"/>
      <c r="AA176" s="881"/>
      <c r="AB176" s="881"/>
      <c r="AC176" s="881"/>
      <c r="AD176" s="881"/>
      <c r="AE176" s="881"/>
      <c r="AF176" s="881"/>
      <c r="AG176" s="881"/>
      <c r="AH176" s="881"/>
      <c r="AI176" s="881"/>
      <c r="AJ176" s="881"/>
      <c r="AK176" s="881"/>
      <c r="AL176" s="881"/>
      <c r="AM176" s="881"/>
      <c r="AN176" s="881"/>
      <c r="AO176" s="881"/>
      <c r="AP176" s="882"/>
      <c r="AQ176" s="883" t="s">
        <v>119</v>
      </c>
      <c r="AR176" s="883" t="s">
        <v>87</v>
      </c>
      <c r="AS176" s="516"/>
      <c r="AT176" s="516"/>
      <c r="AU176" s="516"/>
    </row>
    <row r="177" spans="1:86" ht="21.75" customHeight="1" x14ac:dyDescent="0.2">
      <c r="A177" s="873"/>
      <c r="B177" s="878"/>
      <c r="C177" s="879"/>
      <c r="D177" s="879"/>
      <c r="E177" s="886" t="s">
        <v>19</v>
      </c>
      <c r="F177" s="887"/>
      <c r="G177" s="886" t="s">
        <v>20</v>
      </c>
      <c r="H177" s="887"/>
      <c r="I177" s="886" t="s">
        <v>21</v>
      </c>
      <c r="J177" s="887"/>
      <c r="K177" s="886" t="s">
        <v>22</v>
      </c>
      <c r="L177" s="887"/>
      <c r="M177" s="886" t="s">
        <v>23</v>
      </c>
      <c r="N177" s="887"/>
      <c r="O177" s="886" t="s">
        <v>24</v>
      </c>
      <c r="P177" s="887"/>
      <c r="Q177" s="886" t="s">
        <v>25</v>
      </c>
      <c r="R177" s="887"/>
      <c r="S177" s="886" t="s">
        <v>26</v>
      </c>
      <c r="T177" s="887"/>
      <c r="U177" s="886" t="s">
        <v>27</v>
      </c>
      <c r="V177" s="887"/>
      <c r="W177" s="886" t="s">
        <v>2</v>
      </c>
      <c r="X177" s="887"/>
      <c r="Y177" s="886" t="s">
        <v>3</v>
      </c>
      <c r="Z177" s="887"/>
      <c r="AA177" s="886" t="s">
        <v>28</v>
      </c>
      <c r="AB177" s="887"/>
      <c r="AC177" s="886" t="s">
        <v>4</v>
      </c>
      <c r="AD177" s="887"/>
      <c r="AE177" s="886" t="s">
        <v>5</v>
      </c>
      <c r="AF177" s="887"/>
      <c r="AG177" s="886" t="s">
        <v>6</v>
      </c>
      <c r="AH177" s="887"/>
      <c r="AI177" s="886" t="s">
        <v>7</v>
      </c>
      <c r="AJ177" s="887"/>
      <c r="AK177" s="886" t="s">
        <v>8</v>
      </c>
      <c r="AL177" s="887"/>
      <c r="AM177" s="886" t="s">
        <v>9</v>
      </c>
      <c r="AN177" s="887"/>
      <c r="AO177" s="888" t="s">
        <v>10</v>
      </c>
      <c r="AP177" s="889"/>
      <c r="AQ177" s="884"/>
      <c r="AR177" s="884"/>
      <c r="AS177" s="516"/>
      <c r="AT177" s="516"/>
      <c r="AU177" s="516"/>
    </row>
    <row r="178" spans="1:86" ht="13.5" customHeight="1" x14ac:dyDescent="0.2">
      <c r="A178" s="874"/>
      <c r="B178" s="561" t="s">
        <v>94</v>
      </c>
      <c r="C178" s="560" t="s">
        <v>11</v>
      </c>
      <c r="D178" s="560" t="s">
        <v>12</v>
      </c>
      <c r="E178" s="378" t="s">
        <v>11</v>
      </c>
      <c r="F178" s="379" t="s">
        <v>12</v>
      </c>
      <c r="G178" s="378" t="s">
        <v>11</v>
      </c>
      <c r="H178" s="379" t="s">
        <v>12</v>
      </c>
      <c r="I178" s="378" t="s">
        <v>11</v>
      </c>
      <c r="J178" s="379" t="s">
        <v>12</v>
      </c>
      <c r="K178" s="378" t="s">
        <v>11</v>
      </c>
      <c r="L178" s="379" t="s">
        <v>12</v>
      </c>
      <c r="M178" s="378" t="s">
        <v>11</v>
      </c>
      <c r="N178" s="379" t="s">
        <v>12</v>
      </c>
      <c r="O178" s="378" t="s">
        <v>11</v>
      </c>
      <c r="P178" s="379" t="s">
        <v>12</v>
      </c>
      <c r="Q178" s="378" t="s">
        <v>11</v>
      </c>
      <c r="R178" s="379" t="s">
        <v>12</v>
      </c>
      <c r="S178" s="378" t="s">
        <v>11</v>
      </c>
      <c r="T178" s="379" t="s">
        <v>12</v>
      </c>
      <c r="U178" s="378" t="s">
        <v>11</v>
      </c>
      <c r="V178" s="379" t="s">
        <v>12</v>
      </c>
      <c r="W178" s="378" t="s">
        <v>11</v>
      </c>
      <c r="X178" s="379" t="s">
        <v>12</v>
      </c>
      <c r="Y178" s="378" t="s">
        <v>11</v>
      </c>
      <c r="Z178" s="379" t="s">
        <v>12</v>
      </c>
      <c r="AA178" s="378" t="s">
        <v>11</v>
      </c>
      <c r="AB178" s="379" t="s">
        <v>12</v>
      </c>
      <c r="AC178" s="378" t="s">
        <v>11</v>
      </c>
      <c r="AD178" s="379" t="s">
        <v>12</v>
      </c>
      <c r="AE178" s="378" t="s">
        <v>11</v>
      </c>
      <c r="AF178" s="379" t="s">
        <v>12</v>
      </c>
      <c r="AG178" s="378" t="s">
        <v>11</v>
      </c>
      <c r="AH178" s="379" t="s">
        <v>12</v>
      </c>
      <c r="AI178" s="378" t="s">
        <v>11</v>
      </c>
      <c r="AJ178" s="379" t="s">
        <v>12</v>
      </c>
      <c r="AK178" s="378" t="s">
        <v>11</v>
      </c>
      <c r="AL178" s="379" t="s">
        <v>12</v>
      </c>
      <c r="AM178" s="378" t="s">
        <v>11</v>
      </c>
      <c r="AN178" s="379" t="s">
        <v>12</v>
      </c>
      <c r="AO178" s="378" t="s">
        <v>11</v>
      </c>
      <c r="AP178" s="379" t="s">
        <v>12</v>
      </c>
      <c r="AQ178" s="885"/>
      <c r="AR178" s="885"/>
      <c r="AS178" s="656"/>
      <c r="AT178" s="516"/>
    </row>
    <row r="179" spans="1:86" x14ac:dyDescent="0.2">
      <c r="A179" s="438" t="s">
        <v>52</v>
      </c>
      <c r="B179" s="644">
        <f>SUM(C179+D179)</f>
        <v>134</v>
      </c>
      <c r="C179" s="644">
        <f t="shared" ref="C179:D183" si="14">SUM(E179+G179+I179+K179+M179+O179+Q179+S179+U179+W179+Y179+AA179+AC179+AE179+AG179+AI179+AK179+AM179+AO179)</f>
        <v>50</v>
      </c>
      <c r="D179" s="645">
        <f t="shared" si="14"/>
        <v>84</v>
      </c>
      <c r="E179" s="387"/>
      <c r="F179" s="388"/>
      <c r="G179" s="387"/>
      <c r="H179" s="389"/>
      <c r="I179" s="387"/>
      <c r="J179" s="389">
        <v>1</v>
      </c>
      <c r="K179" s="387">
        <v>1</v>
      </c>
      <c r="L179" s="389">
        <v>4</v>
      </c>
      <c r="M179" s="387">
        <v>3</v>
      </c>
      <c r="N179" s="389">
        <v>4</v>
      </c>
      <c r="O179" s="387">
        <v>2</v>
      </c>
      <c r="P179" s="389">
        <v>3</v>
      </c>
      <c r="Q179" s="387">
        <v>1</v>
      </c>
      <c r="R179" s="389">
        <v>3</v>
      </c>
      <c r="S179" s="387"/>
      <c r="T179" s="389">
        <v>1</v>
      </c>
      <c r="U179" s="387">
        <v>3</v>
      </c>
      <c r="V179" s="389">
        <v>5</v>
      </c>
      <c r="W179" s="387">
        <v>1</v>
      </c>
      <c r="X179" s="389">
        <v>2</v>
      </c>
      <c r="Y179" s="390">
        <v>5</v>
      </c>
      <c r="Z179" s="389">
        <v>7</v>
      </c>
      <c r="AA179" s="390">
        <v>1</v>
      </c>
      <c r="AB179" s="389">
        <v>4</v>
      </c>
      <c r="AC179" s="390">
        <v>5</v>
      </c>
      <c r="AD179" s="389">
        <v>6</v>
      </c>
      <c r="AE179" s="390">
        <v>4</v>
      </c>
      <c r="AF179" s="389">
        <v>12</v>
      </c>
      <c r="AG179" s="390">
        <v>4</v>
      </c>
      <c r="AH179" s="389">
        <v>5</v>
      </c>
      <c r="AI179" s="390">
        <v>5</v>
      </c>
      <c r="AJ179" s="389">
        <v>7</v>
      </c>
      <c r="AK179" s="390">
        <v>5</v>
      </c>
      <c r="AL179" s="389">
        <v>6</v>
      </c>
      <c r="AM179" s="390">
        <v>6</v>
      </c>
      <c r="AN179" s="389">
        <v>6</v>
      </c>
      <c r="AO179" s="390">
        <v>4</v>
      </c>
      <c r="AP179" s="389">
        <v>8</v>
      </c>
      <c r="AQ179" s="657">
        <v>134</v>
      </c>
      <c r="AR179" s="658"/>
      <c r="AS179" s="659" t="s">
        <v>120</v>
      </c>
      <c r="AT179" s="516"/>
      <c r="CA179" s="367" t="str">
        <f>IF(B179=0,"",IF(AQ179="",IF(B179="",""," No olvide escribir la columna Beneficiarios."),""))</f>
        <v/>
      </c>
      <c r="CB179" s="367" t="str">
        <f>IF(B179&lt;AQ179," El número de Beneficiarios NO puede ser mayor que el Total.","")</f>
        <v/>
      </c>
      <c r="CG179" s="367">
        <f>IF(B179&lt;AQ179,1,0)</f>
        <v>0</v>
      </c>
      <c r="CH179" s="367">
        <f>IF(B179=0,"",IF(AQ179="",IF(B179="","",1),0))</f>
        <v>0</v>
      </c>
    </row>
    <row r="180" spans="1:86" x14ac:dyDescent="0.2">
      <c r="A180" s="438" t="s">
        <v>53</v>
      </c>
      <c r="B180" s="630">
        <f>SUM(C180+D180)</f>
        <v>0</v>
      </c>
      <c r="C180" s="630">
        <f t="shared" si="14"/>
        <v>0</v>
      </c>
      <c r="D180" s="631">
        <f t="shared" si="14"/>
        <v>0</v>
      </c>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t="s">
        <v>120</v>
      </c>
      <c r="AT180" s="516"/>
      <c r="CA180" s="367" t="str">
        <f>IF(B180=0,"",IF(AQ180="",IF(B180="",""," No olvide escribir la columna Beneficiarios."),""))</f>
        <v/>
      </c>
      <c r="CB180" s="367" t="str">
        <f>IF(B180&lt;AQ180," El número de Beneficiarios NO puede ser mayor que el Total.","")</f>
        <v/>
      </c>
      <c r="CG180" s="367">
        <f>IF(B180&lt;AQ180,1,0)</f>
        <v>0</v>
      </c>
      <c r="CH180" s="367" t="str">
        <f>IF(B180=0,"",IF(AQ180="",IF(B180="","",1),0))</f>
        <v/>
      </c>
    </row>
    <row r="181" spans="1:86" x14ac:dyDescent="0.2">
      <c r="A181" s="438" t="s">
        <v>54</v>
      </c>
      <c r="B181" s="630">
        <f>SUM(C181+D181)</f>
        <v>0</v>
      </c>
      <c r="C181" s="630">
        <f t="shared" si="14"/>
        <v>0</v>
      </c>
      <c r="D181" s="631">
        <f t="shared" si="14"/>
        <v>0</v>
      </c>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t="s">
        <v>120</v>
      </c>
      <c r="AT181" s="516"/>
      <c r="CA181" s="367" t="str">
        <f>IF(B181=0,"",IF(AQ181="",IF(B181="",""," No olvide escribir la columna Beneficiarios."),""))</f>
        <v/>
      </c>
      <c r="CB181" s="367" t="str">
        <f>IF(B181&lt;AQ181," El número de Beneficiarios NO puede ser mayor que el Total.","")</f>
        <v/>
      </c>
      <c r="CG181" s="367">
        <f>IF(B181&lt;AQ181,1,0)</f>
        <v>0</v>
      </c>
      <c r="CH181" s="367" t="str">
        <f>IF(B181=0,"",IF(AQ181="",IF(B181="","",1),0))</f>
        <v/>
      </c>
    </row>
    <row r="182" spans="1:86" x14ac:dyDescent="0.2">
      <c r="A182" s="661" t="s">
        <v>55</v>
      </c>
      <c r="B182" s="630">
        <f>SUM(C182+D182)</f>
        <v>0</v>
      </c>
      <c r="C182" s="630">
        <f t="shared" si="14"/>
        <v>0</v>
      </c>
      <c r="D182" s="649">
        <f t="shared" si="14"/>
        <v>0</v>
      </c>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t="s">
        <v>120</v>
      </c>
      <c r="AT182" s="516"/>
      <c r="CA182" s="367" t="str">
        <f>IF(B182=0,"",IF(AQ182="",IF(B182="",""," No olvide escribir la columna Beneficiarios."),""))</f>
        <v/>
      </c>
      <c r="CB182" s="367" t="str">
        <f>IF(B182&lt;AQ182," El número de Beneficiarios NO puede ser mayor que el Total.","")</f>
        <v/>
      </c>
      <c r="CG182" s="367">
        <f>IF(B182&lt;AQ182,1,0)</f>
        <v>0</v>
      </c>
      <c r="CH182" s="367" t="str">
        <f>IF(B182=0,"",IF(AQ182="",IF(B182="","",1),0))</f>
        <v/>
      </c>
    </row>
    <row r="183" spans="1:86" x14ac:dyDescent="0.2">
      <c r="A183" s="662" t="s">
        <v>60</v>
      </c>
      <c r="B183" s="651">
        <f>SUM(C183+D183)</f>
        <v>0</v>
      </c>
      <c r="C183" s="652">
        <f t="shared" si="14"/>
        <v>0</v>
      </c>
      <c r="D183" s="653">
        <f t="shared" si="14"/>
        <v>0</v>
      </c>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t="s">
        <v>120</v>
      </c>
      <c r="AT183" s="516"/>
      <c r="CA183" s="367" t="str">
        <f>IF(B183=0,"",IF(AQ183="",IF(B183="",""," No olvide escribir la columna Beneficiarios."),""))</f>
        <v/>
      </c>
      <c r="CB183" s="367" t="str">
        <f>IF(B183&lt;AQ183," El número de Beneficiarios NO puede ser mayor que el Total.","")</f>
        <v/>
      </c>
      <c r="CG183" s="367">
        <f>IF(B183&lt;AQ183,1,0)</f>
        <v>0</v>
      </c>
      <c r="CH183" s="367" t="str">
        <f>IF(B183=0,"",IF(AQ183="",IF(B183="","",1),0))</f>
        <v/>
      </c>
    </row>
    <row r="184" spans="1:86" x14ac:dyDescent="0.2">
      <c r="A184" s="611" t="s">
        <v>1</v>
      </c>
      <c r="B184" s="426">
        <f t="shared" ref="B184:AR184" si="15">SUM(B179:B183)</f>
        <v>134</v>
      </c>
      <c r="C184" s="426">
        <f t="shared" si="15"/>
        <v>50</v>
      </c>
      <c r="D184" s="426">
        <f t="shared" si="15"/>
        <v>84</v>
      </c>
      <c r="E184" s="426">
        <f t="shared" si="15"/>
        <v>0</v>
      </c>
      <c r="F184" s="427">
        <f t="shared" si="15"/>
        <v>0</v>
      </c>
      <c r="G184" s="426">
        <f t="shared" si="15"/>
        <v>0</v>
      </c>
      <c r="H184" s="428">
        <f t="shared" si="15"/>
        <v>0</v>
      </c>
      <c r="I184" s="426">
        <f t="shared" si="15"/>
        <v>0</v>
      </c>
      <c r="J184" s="428">
        <f t="shared" si="15"/>
        <v>1</v>
      </c>
      <c r="K184" s="426">
        <f t="shared" si="15"/>
        <v>1</v>
      </c>
      <c r="L184" s="428">
        <f t="shared" si="15"/>
        <v>4</v>
      </c>
      <c r="M184" s="426">
        <f t="shared" si="15"/>
        <v>3</v>
      </c>
      <c r="N184" s="428">
        <f t="shared" si="15"/>
        <v>4</v>
      </c>
      <c r="O184" s="426">
        <f t="shared" si="15"/>
        <v>2</v>
      </c>
      <c r="P184" s="428">
        <f t="shared" si="15"/>
        <v>3</v>
      </c>
      <c r="Q184" s="426">
        <f t="shared" si="15"/>
        <v>1</v>
      </c>
      <c r="R184" s="428">
        <f t="shared" si="15"/>
        <v>3</v>
      </c>
      <c r="S184" s="426">
        <f t="shared" si="15"/>
        <v>0</v>
      </c>
      <c r="T184" s="428">
        <f t="shared" si="15"/>
        <v>1</v>
      </c>
      <c r="U184" s="426">
        <f t="shared" si="15"/>
        <v>3</v>
      </c>
      <c r="V184" s="428">
        <f t="shared" si="15"/>
        <v>5</v>
      </c>
      <c r="W184" s="426">
        <f t="shared" si="15"/>
        <v>1</v>
      </c>
      <c r="X184" s="428">
        <f t="shared" si="15"/>
        <v>2</v>
      </c>
      <c r="Y184" s="426">
        <f t="shared" si="15"/>
        <v>5</v>
      </c>
      <c r="Z184" s="428">
        <f t="shared" si="15"/>
        <v>7</v>
      </c>
      <c r="AA184" s="426">
        <f t="shared" si="15"/>
        <v>1</v>
      </c>
      <c r="AB184" s="428">
        <f t="shared" si="15"/>
        <v>4</v>
      </c>
      <c r="AC184" s="426">
        <f t="shared" si="15"/>
        <v>5</v>
      </c>
      <c r="AD184" s="428">
        <f t="shared" si="15"/>
        <v>6</v>
      </c>
      <c r="AE184" s="426">
        <f t="shared" si="15"/>
        <v>4</v>
      </c>
      <c r="AF184" s="428">
        <f t="shared" si="15"/>
        <v>12</v>
      </c>
      <c r="AG184" s="426">
        <f t="shared" si="15"/>
        <v>4</v>
      </c>
      <c r="AH184" s="428">
        <f t="shared" si="15"/>
        <v>5</v>
      </c>
      <c r="AI184" s="426">
        <f t="shared" si="15"/>
        <v>5</v>
      </c>
      <c r="AJ184" s="428">
        <f t="shared" si="15"/>
        <v>7</v>
      </c>
      <c r="AK184" s="426">
        <f t="shared" si="15"/>
        <v>5</v>
      </c>
      <c r="AL184" s="428">
        <f t="shared" si="15"/>
        <v>6</v>
      </c>
      <c r="AM184" s="426">
        <f t="shared" si="15"/>
        <v>6</v>
      </c>
      <c r="AN184" s="428">
        <f t="shared" si="15"/>
        <v>6</v>
      </c>
      <c r="AO184" s="429">
        <f t="shared" si="15"/>
        <v>4</v>
      </c>
      <c r="AP184" s="428">
        <f t="shared" si="15"/>
        <v>8</v>
      </c>
      <c r="AQ184" s="643">
        <f t="shared" si="15"/>
        <v>134</v>
      </c>
      <c r="AR184" s="665">
        <f t="shared" si="15"/>
        <v>0</v>
      </c>
      <c r="AS184" s="659"/>
      <c r="AT184" s="516"/>
    </row>
    <row r="185" spans="1:86" x14ac:dyDescent="0.2">
      <c r="A185" s="666" t="s">
        <v>181</v>
      </c>
      <c r="B185" s="374"/>
    </row>
    <row r="186" spans="1:86" x14ac:dyDescent="0.2">
      <c r="A186" s="561" t="s">
        <v>49</v>
      </c>
      <c r="B186" s="667" t="s">
        <v>50</v>
      </c>
      <c r="C186" s="367"/>
    </row>
    <row r="187" spans="1:86" x14ac:dyDescent="0.2">
      <c r="A187" s="517" t="s">
        <v>52</v>
      </c>
      <c r="B187" s="566">
        <v>447</v>
      </c>
      <c r="C187" s="367"/>
    </row>
    <row r="188" spans="1:86" x14ac:dyDescent="0.2">
      <c r="A188" s="438" t="s">
        <v>53</v>
      </c>
      <c r="B188" s="408"/>
      <c r="C188" s="367"/>
    </row>
    <row r="189" spans="1:86" x14ac:dyDescent="0.2">
      <c r="A189" s="438" t="s">
        <v>54</v>
      </c>
      <c r="B189" s="408"/>
      <c r="C189" s="367"/>
    </row>
    <row r="190" spans="1:86" x14ac:dyDescent="0.2">
      <c r="A190" s="495" t="s">
        <v>55</v>
      </c>
      <c r="B190" s="425"/>
      <c r="C190" s="367"/>
    </row>
    <row r="191" spans="1:86" x14ac:dyDescent="0.2">
      <c r="A191" s="611" t="s">
        <v>1</v>
      </c>
      <c r="B191" s="417">
        <f>SUM(B187:B190)</f>
        <v>447</v>
      </c>
      <c r="C191" s="367"/>
    </row>
    <row r="192" spans="1:86" x14ac:dyDescent="0.2">
      <c r="A192" s="515" t="s">
        <v>182</v>
      </c>
      <c r="B192" s="515"/>
      <c r="C192" s="367"/>
    </row>
    <row r="193" spans="1:3" x14ac:dyDescent="0.2">
      <c r="A193" s="561" t="s">
        <v>49</v>
      </c>
      <c r="B193" s="445" t="s">
        <v>50</v>
      </c>
      <c r="C193" s="367"/>
    </row>
    <row r="194" spans="1:3" x14ac:dyDescent="0.2">
      <c r="A194" s="517" t="s">
        <v>52</v>
      </c>
      <c r="B194" s="518">
        <v>1093</v>
      </c>
      <c r="C194" s="367"/>
    </row>
    <row r="195" spans="1:3" x14ac:dyDescent="0.2">
      <c r="A195" s="438" t="s">
        <v>53</v>
      </c>
      <c r="B195" s="408"/>
      <c r="C195" s="367"/>
    </row>
    <row r="196" spans="1:3" x14ac:dyDescent="0.2">
      <c r="A196" s="438" t="s">
        <v>54</v>
      </c>
      <c r="B196" s="408"/>
      <c r="C196" s="367"/>
    </row>
    <row r="197" spans="1:3" x14ac:dyDescent="0.2">
      <c r="A197" s="495" t="s">
        <v>55</v>
      </c>
      <c r="B197" s="425"/>
      <c r="C197" s="367"/>
    </row>
    <row r="198" spans="1:3" x14ac:dyDescent="0.2">
      <c r="A198" s="611" t="s">
        <v>1</v>
      </c>
      <c r="B198" s="417">
        <f>SUM(B194:B197)</f>
        <v>1093</v>
      </c>
      <c r="C198" s="367"/>
    </row>
    <row r="199" spans="1:3" x14ac:dyDescent="0.2">
      <c r="A199" s="372" t="s">
        <v>183</v>
      </c>
      <c r="B199" s="610"/>
      <c r="C199" s="367"/>
    </row>
    <row r="200" spans="1:3" x14ac:dyDescent="0.2">
      <c r="A200" s="668" t="s">
        <v>88</v>
      </c>
      <c r="B200" s="445" t="s">
        <v>50</v>
      </c>
      <c r="C200" s="367"/>
    </row>
    <row r="201" spans="1:3" x14ac:dyDescent="0.2">
      <c r="A201" s="669" t="s">
        <v>89</v>
      </c>
      <c r="B201" s="518"/>
      <c r="C201" s="367"/>
    </row>
    <row r="202" spans="1:3" x14ac:dyDescent="0.2">
      <c r="A202" s="670" t="s">
        <v>90</v>
      </c>
      <c r="B202" s="408"/>
      <c r="C202" s="367"/>
    </row>
    <row r="203" spans="1:3" x14ac:dyDescent="0.2">
      <c r="A203" s="671" t="s">
        <v>91</v>
      </c>
      <c r="B203" s="425"/>
      <c r="C203" s="367"/>
    </row>
    <row r="204" spans="1:3" x14ac:dyDescent="0.2">
      <c r="A204" s="672" t="s">
        <v>184</v>
      </c>
      <c r="B204" s="442"/>
      <c r="C204" s="367"/>
    </row>
    <row r="205" spans="1:3" x14ac:dyDescent="0.2">
      <c r="A205" s="482" t="s">
        <v>56</v>
      </c>
      <c r="B205" s="445" t="s">
        <v>1</v>
      </c>
      <c r="C205" s="367"/>
    </row>
    <row r="206" spans="1:3" x14ac:dyDescent="0.2">
      <c r="A206" s="673" t="s">
        <v>124</v>
      </c>
      <c r="B206" s="566">
        <v>447</v>
      </c>
      <c r="C206" s="367"/>
    </row>
    <row r="207" spans="1:3" x14ac:dyDescent="0.2">
      <c r="A207" s="674" t="s">
        <v>135</v>
      </c>
      <c r="B207" s="518"/>
      <c r="C207" s="367"/>
    </row>
    <row r="208" spans="1:3" x14ac:dyDescent="0.2">
      <c r="A208" s="529" t="s">
        <v>125</v>
      </c>
      <c r="B208" s="408">
        <v>1014</v>
      </c>
      <c r="C208" s="367"/>
    </row>
    <row r="209" spans="1:3" x14ac:dyDescent="0.2">
      <c r="A209" s="529" t="s">
        <v>185</v>
      </c>
      <c r="B209" s="408">
        <v>104</v>
      </c>
      <c r="C209" s="367"/>
    </row>
    <row r="210" spans="1:3" x14ac:dyDescent="0.2">
      <c r="A210" s="675" t="s">
        <v>186</v>
      </c>
      <c r="B210" s="408">
        <v>6</v>
      </c>
      <c r="C210" s="367"/>
    </row>
    <row r="211" spans="1:3" x14ac:dyDescent="0.2">
      <c r="A211" s="529" t="s">
        <v>187</v>
      </c>
      <c r="B211" s="408"/>
      <c r="C211" s="367"/>
    </row>
    <row r="212" spans="1:3" x14ac:dyDescent="0.2">
      <c r="A212" s="529" t="s">
        <v>188</v>
      </c>
      <c r="B212" s="408"/>
      <c r="C212" s="367"/>
    </row>
    <row r="213" spans="1:3" x14ac:dyDescent="0.2">
      <c r="A213" s="529" t="s">
        <v>189</v>
      </c>
      <c r="B213" s="408"/>
      <c r="C213" s="367"/>
    </row>
    <row r="214" spans="1:3" x14ac:dyDescent="0.2">
      <c r="A214" s="529" t="s">
        <v>190</v>
      </c>
      <c r="B214" s="408"/>
      <c r="C214" s="367"/>
    </row>
    <row r="215" spans="1:3" x14ac:dyDescent="0.2">
      <c r="A215" s="676" t="s">
        <v>127</v>
      </c>
      <c r="B215" s="408">
        <v>1118</v>
      </c>
      <c r="C215" s="367"/>
    </row>
    <row r="216" spans="1:3" x14ac:dyDescent="0.2">
      <c r="A216" s="675" t="s">
        <v>191</v>
      </c>
      <c r="B216" s="408"/>
      <c r="C216" s="367"/>
    </row>
    <row r="217" spans="1:3" x14ac:dyDescent="0.2">
      <c r="A217" s="675" t="s">
        <v>192</v>
      </c>
      <c r="B217" s="408"/>
      <c r="C217" s="367"/>
    </row>
    <row r="218" spans="1:3" x14ac:dyDescent="0.2">
      <c r="A218" s="529" t="s">
        <v>193</v>
      </c>
      <c r="B218" s="408"/>
      <c r="C218" s="367"/>
    </row>
    <row r="219" spans="1:3" x14ac:dyDescent="0.2">
      <c r="A219" s="676" t="s">
        <v>194</v>
      </c>
      <c r="B219" s="408"/>
      <c r="C219" s="367"/>
    </row>
    <row r="220" spans="1:3" ht="21.75" x14ac:dyDescent="0.2">
      <c r="A220" s="675" t="s">
        <v>195</v>
      </c>
      <c r="B220" s="408"/>
      <c r="C220" s="367"/>
    </row>
    <row r="221" spans="1:3" x14ac:dyDescent="0.2">
      <c r="A221" s="676" t="s">
        <v>196</v>
      </c>
      <c r="B221" s="408"/>
      <c r="C221" s="367"/>
    </row>
    <row r="222" spans="1:3" x14ac:dyDescent="0.2">
      <c r="A222" s="677" t="s">
        <v>197</v>
      </c>
      <c r="B222" s="408"/>
      <c r="C222" s="367"/>
    </row>
    <row r="223" spans="1:3" x14ac:dyDescent="0.2">
      <c r="A223" s="529" t="s">
        <v>129</v>
      </c>
      <c r="B223" s="408"/>
      <c r="C223" s="367"/>
    </row>
    <row r="224" spans="1:3" ht="21.75" x14ac:dyDescent="0.2">
      <c r="A224" s="675" t="s">
        <v>198</v>
      </c>
      <c r="B224" s="408"/>
      <c r="C224" s="367"/>
    </row>
    <row r="225" spans="1:3" x14ac:dyDescent="0.2">
      <c r="A225" s="529" t="s">
        <v>199</v>
      </c>
      <c r="B225" s="408"/>
      <c r="C225" s="367"/>
    </row>
    <row r="226" spans="1:3" x14ac:dyDescent="0.2">
      <c r="A226" s="675" t="s">
        <v>200</v>
      </c>
      <c r="B226" s="408"/>
      <c r="C226" s="367"/>
    </row>
    <row r="227" spans="1:3" x14ac:dyDescent="0.2">
      <c r="A227" s="529" t="s">
        <v>132</v>
      </c>
      <c r="B227" s="408"/>
      <c r="C227" s="367"/>
    </row>
    <row r="228" spans="1:3" x14ac:dyDescent="0.2">
      <c r="A228" s="529" t="s">
        <v>133</v>
      </c>
      <c r="B228" s="408"/>
      <c r="C228" s="367"/>
    </row>
    <row r="229" spans="1:3" x14ac:dyDescent="0.2">
      <c r="A229" s="676" t="s">
        <v>201</v>
      </c>
      <c r="B229" s="408"/>
      <c r="C229" s="367"/>
    </row>
    <row r="230" spans="1:3" x14ac:dyDescent="0.2">
      <c r="A230" s="678" t="s">
        <v>202</v>
      </c>
      <c r="B230" s="425"/>
      <c r="C230" s="367"/>
    </row>
    <row r="231" spans="1:3" x14ac:dyDescent="0.2">
      <c r="A231" s="611" t="s">
        <v>1</v>
      </c>
      <c r="B231" s="417">
        <f>SUM(B206:B230)</f>
        <v>2689</v>
      </c>
      <c r="C231" s="367"/>
    </row>
    <row r="295" spans="1:2" x14ac:dyDescent="0.2">
      <c r="A295" s="679">
        <f>SUM(B13:B27,D30,B60,B67,B74,B92:E92,B100:E100,B108:E108,C112:C113,D117:D118,B122:B124,B150,B170:B174,B184,B191,B198,B231,C128:J144,B169:AS169,D31:D50,B201:B203,B151,B152:B168)</f>
        <v>4991</v>
      </c>
      <c r="B295" s="679">
        <f>SUM(CG6:CT241)</f>
        <v>0</v>
      </c>
    </row>
  </sheetData>
  <mergeCells count="158">
    <mergeCell ref="B45:C45"/>
    <mergeCell ref="B46:C46"/>
    <mergeCell ref="L120:L121"/>
    <mergeCell ref="A126:A127"/>
    <mergeCell ref="B126:B127"/>
    <mergeCell ref="C126:D126"/>
    <mergeCell ref="E126:F126"/>
    <mergeCell ref="G126:H126"/>
    <mergeCell ref="I126:J126"/>
    <mergeCell ref="C120:E120"/>
    <mergeCell ref="F120:F121"/>
    <mergeCell ref="G120:G121"/>
    <mergeCell ref="H120:J120"/>
    <mergeCell ref="K120:K121"/>
    <mergeCell ref="A113:B113"/>
    <mergeCell ref="A112:B112"/>
    <mergeCell ref="A44:A46"/>
    <mergeCell ref="A47:A49"/>
    <mergeCell ref="B47:C47"/>
    <mergeCell ref="B48:C48"/>
    <mergeCell ref="B49:C49"/>
    <mergeCell ref="B50:C50"/>
    <mergeCell ref="A52:A54"/>
    <mergeCell ref="B52:D53"/>
    <mergeCell ref="A6:N6"/>
    <mergeCell ref="B29:C29"/>
    <mergeCell ref="B31:C31"/>
    <mergeCell ref="B32:C32"/>
    <mergeCell ref="B33:C33"/>
    <mergeCell ref="B34:C34"/>
    <mergeCell ref="B35:C35"/>
    <mergeCell ref="A10:A12"/>
    <mergeCell ref="B10:D11"/>
    <mergeCell ref="E10:AP10"/>
    <mergeCell ref="AI11:AJ11"/>
    <mergeCell ref="AK11:AL11"/>
    <mergeCell ref="AM11:AN11"/>
    <mergeCell ref="AO11:AP11"/>
    <mergeCell ref="A30:C30"/>
    <mergeCell ref="A31:A43"/>
    <mergeCell ref="B36:C36"/>
    <mergeCell ref="B37:C37"/>
    <mergeCell ref="B38:C38"/>
    <mergeCell ref="B39:C39"/>
    <mergeCell ref="B40:C40"/>
    <mergeCell ref="B41:C41"/>
    <mergeCell ref="B42:C42"/>
    <mergeCell ref="B43:C43"/>
    <mergeCell ref="B44:C44"/>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AG11:AH11"/>
    <mergeCell ref="AQ10:AS10"/>
    <mergeCell ref="AQ11:AQ12"/>
    <mergeCell ref="AR11:AR12"/>
    <mergeCell ref="AS11:AS12"/>
    <mergeCell ref="E52:AP52"/>
    <mergeCell ref="AQ52:AQ54"/>
    <mergeCell ref="AG53:AH53"/>
    <mergeCell ref="AI53:AJ53"/>
    <mergeCell ref="AK53:AL53"/>
    <mergeCell ref="AM53:AN53"/>
    <mergeCell ref="AO53:AP53"/>
    <mergeCell ref="AR52:AT52"/>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128:A131"/>
    <mergeCell ref="A132:A136"/>
    <mergeCell ref="A137:A142"/>
    <mergeCell ref="A143:A144"/>
    <mergeCell ref="A147:A149"/>
    <mergeCell ref="AR53:AR54"/>
    <mergeCell ref="AS53:AS54"/>
    <mergeCell ref="AT53:AT54"/>
    <mergeCell ref="A110:B111"/>
    <mergeCell ref="C110:C111"/>
    <mergeCell ref="D110:F110"/>
    <mergeCell ref="G110:G111"/>
    <mergeCell ref="B147:D148"/>
    <mergeCell ref="E147:AP147"/>
    <mergeCell ref="AI148:AJ148"/>
    <mergeCell ref="AK148:AL148"/>
    <mergeCell ref="AM148:AN148"/>
    <mergeCell ref="AO148:AP148"/>
    <mergeCell ref="A115:C116"/>
    <mergeCell ref="D115:D116"/>
    <mergeCell ref="E115:G115"/>
    <mergeCell ref="H115:H116"/>
    <mergeCell ref="A120:A121"/>
    <mergeCell ref="B120:B121"/>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Q148:AQ149"/>
    <mergeCell ref="AR148:AS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AG177:AH177"/>
    <mergeCell ref="AI177:AJ177"/>
    <mergeCell ref="AK177:AL177"/>
    <mergeCell ref="AM177:AN177"/>
    <mergeCell ref="AO177:AP177"/>
    <mergeCell ref="W177:X177"/>
    <mergeCell ref="Y177:Z177"/>
    <mergeCell ref="AA177:AB177"/>
    <mergeCell ref="AC177:AD177"/>
    <mergeCell ref="AE177:AF177"/>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A7" sqref="A7"/>
    </sheetView>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96" width="11.42578125" style="367" customWidth="1"/>
    <col min="97" max="102" width="11.42578125" style="367"/>
    <col min="103" max="16384" width="11.42578125" style="366"/>
  </cols>
  <sheetData>
    <row r="1" spans="1:47" x14ac:dyDescent="0.2">
      <c r="A1" s="365" t="s">
        <v>0</v>
      </c>
    </row>
    <row r="2" spans="1:47" x14ac:dyDescent="0.2">
      <c r="A2" s="365" t="str">
        <f>CONCATENATE("COMUNA: ",[6]NOMBRE!B2," - ","( ",[6]NOMBRE!C2,[6]NOMBRE!D2,[6]NOMBRE!E2,[6]NOMBRE!F2,[6]NOMBRE!G2," )")</f>
        <v>COMUNA: Linares - ( 07401 )</v>
      </c>
    </row>
    <row r="3" spans="1:47" x14ac:dyDescent="0.2">
      <c r="A3" s="365" t="str">
        <f>CONCATENATE("ESTABLECIMIENTO/ESTRATEGIA: ",[6]NOMBRE!B3," - ","( ",[6]NOMBRE!C3,[6]NOMBRE!D3,[6]NOMBRE!E3,[6]NOMBRE!F3,[6]NOMBRE!G3,[6]NOMBRE!H3," )")</f>
        <v>ESTABLECIMIENTO/ESTRATEGIA: Hospital Presidente Carlos Ibáñez del Campo - ( 116108 )</v>
      </c>
    </row>
    <row r="4" spans="1:47" x14ac:dyDescent="0.2">
      <c r="A4" s="365" t="str">
        <f>CONCATENATE("MES: ",[6]NOMBRE!B6," - ","( ",[6]NOMBRE!C6,[6]NOMBRE!D6," )")</f>
        <v>MES: JUNIO - ( 06 )</v>
      </c>
    </row>
    <row r="5" spans="1:47" x14ac:dyDescent="0.2">
      <c r="A5" s="365" t="str">
        <f>CONCATENATE("AÑO: ",[6]NOMBRE!B7)</f>
        <v>AÑO: 2017</v>
      </c>
    </row>
    <row r="6" spans="1:47" ht="15" customHeight="1" x14ac:dyDescent="0.2">
      <c r="A6" s="927" t="s">
        <v>92</v>
      </c>
      <c r="B6" s="927"/>
      <c r="C6" s="927"/>
      <c r="D6" s="927"/>
      <c r="E6" s="927"/>
      <c r="F6" s="927"/>
      <c r="G6" s="927"/>
      <c r="H6" s="927"/>
      <c r="I6" s="927"/>
      <c r="J6" s="927"/>
      <c r="K6" s="927"/>
      <c r="L6" s="927"/>
      <c r="M6" s="927"/>
      <c r="N6" s="927"/>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t="s">
        <v>15</v>
      </c>
      <c r="B8" s="371"/>
      <c r="C8" s="371"/>
      <c r="D8" s="371"/>
      <c r="E8" s="371"/>
    </row>
    <row r="9" spans="1:47" x14ac:dyDescent="0.2">
      <c r="A9" s="373" t="s">
        <v>93</v>
      </c>
      <c r="B9" s="373"/>
      <c r="C9" s="374"/>
      <c r="AQ9" s="375"/>
      <c r="AR9" s="375"/>
      <c r="AS9" s="375"/>
      <c r="AT9" s="375"/>
      <c r="AU9" s="376"/>
    </row>
    <row r="10" spans="1:47" ht="14.25" customHeight="1" x14ac:dyDescent="0.2">
      <c r="A10" s="895" t="s">
        <v>16</v>
      </c>
      <c r="B10" s="913" t="s">
        <v>1</v>
      </c>
      <c r="C10" s="914"/>
      <c r="D10" s="883"/>
      <c r="E10" s="888" t="s">
        <v>17</v>
      </c>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c r="AJ10" s="894"/>
      <c r="AK10" s="894"/>
      <c r="AL10" s="894"/>
      <c r="AM10" s="894"/>
      <c r="AN10" s="894"/>
      <c r="AO10" s="894"/>
      <c r="AP10" s="889"/>
      <c r="AQ10" s="888" t="s">
        <v>33</v>
      </c>
      <c r="AR10" s="894"/>
      <c r="AS10" s="889"/>
      <c r="AT10" s="895" t="s">
        <v>13</v>
      </c>
      <c r="AU10" s="377"/>
    </row>
    <row r="11" spans="1:47" ht="14.25" customHeight="1" x14ac:dyDescent="0.2">
      <c r="A11" s="896"/>
      <c r="B11" s="915"/>
      <c r="C11" s="916"/>
      <c r="D11" s="885"/>
      <c r="E11" s="886" t="s">
        <v>19</v>
      </c>
      <c r="F11" s="887"/>
      <c r="G11" s="886" t="s">
        <v>20</v>
      </c>
      <c r="H11" s="887"/>
      <c r="I11" s="886" t="s">
        <v>21</v>
      </c>
      <c r="J11" s="887"/>
      <c r="K11" s="886" t="s">
        <v>22</v>
      </c>
      <c r="L11" s="887"/>
      <c r="M11" s="886" t="s">
        <v>23</v>
      </c>
      <c r="N11" s="887"/>
      <c r="O11" s="886" t="s">
        <v>24</v>
      </c>
      <c r="P11" s="887"/>
      <c r="Q11" s="886" t="s">
        <v>25</v>
      </c>
      <c r="R11" s="887"/>
      <c r="S11" s="886" t="s">
        <v>26</v>
      </c>
      <c r="T11" s="887"/>
      <c r="U11" s="886" t="s">
        <v>27</v>
      </c>
      <c r="V11" s="887"/>
      <c r="W11" s="886" t="s">
        <v>2</v>
      </c>
      <c r="X11" s="887"/>
      <c r="Y11" s="886" t="s">
        <v>3</v>
      </c>
      <c r="Z11" s="887"/>
      <c r="AA11" s="886" t="s">
        <v>28</v>
      </c>
      <c r="AB11" s="887"/>
      <c r="AC11" s="886" t="s">
        <v>4</v>
      </c>
      <c r="AD11" s="887"/>
      <c r="AE11" s="886" t="s">
        <v>5</v>
      </c>
      <c r="AF11" s="887"/>
      <c r="AG11" s="886" t="s">
        <v>6</v>
      </c>
      <c r="AH11" s="887"/>
      <c r="AI11" s="886" t="s">
        <v>7</v>
      </c>
      <c r="AJ11" s="887"/>
      <c r="AK11" s="886" t="s">
        <v>8</v>
      </c>
      <c r="AL11" s="887"/>
      <c r="AM11" s="886" t="s">
        <v>9</v>
      </c>
      <c r="AN11" s="887"/>
      <c r="AO11" s="888" t="s">
        <v>10</v>
      </c>
      <c r="AP11" s="889"/>
      <c r="AQ11" s="903" t="s">
        <v>35</v>
      </c>
      <c r="AR11" s="903" t="s">
        <v>36</v>
      </c>
      <c r="AS11" s="903" t="s">
        <v>37</v>
      </c>
      <c r="AT11" s="896"/>
    </row>
    <row r="12" spans="1:47" ht="21" customHeight="1" x14ac:dyDescent="0.2">
      <c r="A12" s="897"/>
      <c r="B12" s="755" t="s">
        <v>94</v>
      </c>
      <c r="C12" s="755" t="s">
        <v>11</v>
      </c>
      <c r="D12" s="755" t="s">
        <v>12</v>
      </c>
      <c r="E12" s="378" t="s">
        <v>11</v>
      </c>
      <c r="F12" s="753" t="s">
        <v>12</v>
      </c>
      <c r="G12" s="378" t="s">
        <v>11</v>
      </c>
      <c r="H12" s="753" t="s">
        <v>12</v>
      </c>
      <c r="I12" s="378" t="s">
        <v>11</v>
      </c>
      <c r="J12" s="753" t="s">
        <v>12</v>
      </c>
      <c r="K12" s="378" t="s">
        <v>11</v>
      </c>
      <c r="L12" s="753" t="s">
        <v>12</v>
      </c>
      <c r="M12" s="378" t="s">
        <v>11</v>
      </c>
      <c r="N12" s="753" t="s">
        <v>12</v>
      </c>
      <c r="O12" s="378" t="s">
        <v>11</v>
      </c>
      <c r="P12" s="753" t="s">
        <v>12</v>
      </c>
      <c r="Q12" s="378" t="s">
        <v>11</v>
      </c>
      <c r="R12" s="753" t="s">
        <v>12</v>
      </c>
      <c r="S12" s="378" t="s">
        <v>11</v>
      </c>
      <c r="T12" s="753" t="s">
        <v>12</v>
      </c>
      <c r="U12" s="378" t="s">
        <v>11</v>
      </c>
      <c r="V12" s="753" t="s">
        <v>12</v>
      </c>
      <c r="W12" s="378" t="s">
        <v>11</v>
      </c>
      <c r="X12" s="753" t="s">
        <v>12</v>
      </c>
      <c r="Y12" s="378" t="s">
        <v>11</v>
      </c>
      <c r="Z12" s="753" t="s">
        <v>12</v>
      </c>
      <c r="AA12" s="378" t="s">
        <v>11</v>
      </c>
      <c r="AB12" s="753" t="s">
        <v>12</v>
      </c>
      <c r="AC12" s="378" t="s">
        <v>11</v>
      </c>
      <c r="AD12" s="753" t="s">
        <v>12</v>
      </c>
      <c r="AE12" s="378" t="s">
        <v>11</v>
      </c>
      <c r="AF12" s="753" t="s">
        <v>12</v>
      </c>
      <c r="AG12" s="378" t="s">
        <v>11</v>
      </c>
      <c r="AH12" s="753" t="s">
        <v>12</v>
      </c>
      <c r="AI12" s="378" t="s">
        <v>11</v>
      </c>
      <c r="AJ12" s="753" t="s">
        <v>12</v>
      </c>
      <c r="AK12" s="378" t="s">
        <v>11</v>
      </c>
      <c r="AL12" s="753" t="s">
        <v>12</v>
      </c>
      <c r="AM12" s="378" t="s">
        <v>11</v>
      </c>
      <c r="AN12" s="753" t="s">
        <v>12</v>
      </c>
      <c r="AO12" s="378" t="s">
        <v>11</v>
      </c>
      <c r="AP12" s="753" t="s">
        <v>12</v>
      </c>
      <c r="AQ12" s="904"/>
      <c r="AR12" s="904"/>
      <c r="AS12" s="904"/>
      <c r="AT12" s="897"/>
    </row>
    <row r="13" spans="1:47" x14ac:dyDescent="0.2">
      <c r="A13" s="380" t="s">
        <v>29</v>
      </c>
      <c r="B13" s="380">
        <f t="shared" ref="B13:B27" si="0">SUM(C13+D13)</f>
        <v>0</v>
      </c>
      <c r="C13" s="380">
        <f t="shared" ref="C13:D19" si="1">SUM(E13+G13+I13+K13+M13+O13+Q13+S13+U13+W13+Y13+AA13+AC13+AE13+AG13+AI13+AK13+AM13+AO13)</f>
        <v>0</v>
      </c>
      <c r="D13" s="380">
        <f t="shared" si="1"/>
        <v>0</v>
      </c>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t="s">
        <v>30</v>
      </c>
      <c r="B14" s="385">
        <f t="shared" si="0"/>
        <v>0</v>
      </c>
      <c r="C14" s="385">
        <f t="shared" si="1"/>
        <v>0</v>
      </c>
      <c r="D14" s="386">
        <f t="shared" si="1"/>
        <v>0</v>
      </c>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ht="21" x14ac:dyDescent="0.2">
      <c r="A15" s="391" t="s">
        <v>95</v>
      </c>
      <c r="B15" s="391">
        <f t="shared" si="0"/>
        <v>0</v>
      </c>
      <c r="C15" s="391">
        <f t="shared" si="1"/>
        <v>0</v>
      </c>
      <c r="D15" s="392">
        <f t="shared" si="1"/>
        <v>0</v>
      </c>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t="s">
        <v>31</v>
      </c>
      <c r="B16" s="399">
        <f t="shared" si="0"/>
        <v>0</v>
      </c>
      <c r="C16" s="400">
        <f t="shared" si="1"/>
        <v>0</v>
      </c>
      <c r="D16" s="401">
        <f t="shared" si="1"/>
        <v>0</v>
      </c>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88" x14ac:dyDescent="0.2">
      <c r="A17" s="399" t="s">
        <v>32</v>
      </c>
      <c r="B17" s="403">
        <f t="shared" si="0"/>
        <v>0</v>
      </c>
      <c r="C17" s="400">
        <f t="shared" si="1"/>
        <v>0</v>
      </c>
      <c r="D17" s="401">
        <f t="shared" si="1"/>
        <v>0</v>
      </c>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88" x14ac:dyDescent="0.2">
      <c r="A18" s="391" t="s">
        <v>96</v>
      </c>
      <c r="B18" s="400">
        <f t="shared" si="0"/>
        <v>0</v>
      </c>
      <c r="C18" s="400">
        <f t="shared" si="1"/>
        <v>0</v>
      </c>
      <c r="D18" s="392">
        <f t="shared" si="1"/>
        <v>0</v>
      </c>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88" x14ac:dyDescent="0.2">
      <c r="A19" s="391" t="s">
        <v>97</v>
      </c>
      <c r="B19" s="400">
        <f t="shared" si="0"/>
        <v>0</v>
      </c>
      <c r="C19" s="399">
        <f t="shared" si="1"/>
        <v>0</v>
      </c>
      <c r="D19" s="412">
        <f t="shared" si="1"/>
        <v>0</v>
      </c>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88" x14ac:dyDescent="0.2">
      <c r="A20" s="391" t="s">
        <v>18</v>
      </c>
      <c r="B20" s="415">
        <f t="shared" si="0"/>
        <v>0</v>
      </c>
      <c r="C20" s="416">
        <f>SUM(O20+Q20+S20+U20+W20+Y20+AA20+AC20+AE20+AG20+AI20+AK20+AM20+AO20)</f>
        <v>0</v>
      </c>
      <c r="D20" s="417">
        <f>SUM(P20+R20+T20+V20+X20+Z20+AB20+AD20+AF20+AH20+AJ20+AL20+AN20+AP20)</f>
        <v>0</v>
      </c>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88" x14ac:dyDescent="0.2">
      <c r="A21" s="380" t="s">
        <v>98</v>
      </c>
      <c r="B21" s="415">
        <f t="shared" si="0"/>
        <v>0</v>
      </c>
      <c r="C21" s="415">
        <f>SUM(C22+C23+C24+C25)</f>
        <v>0</v>
      </c>
      <c r="D21" s="380">
        <f>SUM(D22+D23+D24+D25)</f>
        <v>0</v>
      </c>
      <c r="E21" s="426">
        <f t="shared" ref="E21:AT21" si="2">SUM(E22:E25)</f>
        <v>0</v>
      </c>
      <c r="F21" s="427">
        <f t="shared" si="2"/>
        <v>0</v>
      </c>
      <c r="G21" s="426">
        <f t="shared" si="2"/>
        <v>0</v>
      </c>
      <c r="H21" s="428">
        <f t="shared" si="2"/>
        <v>0</v>
      </c>
      <c r="I21" s="426">
        <f t="shared" si="2"/>
        <v>0</v>
      </c>
      <c r="J21" s="428">
        <f t="shared" si="2"/>
        <v>0</v>
      </c>
      <c r="K21" s="426">
        <f t="shared" si="2"/>
        <v>0</v>
      </c>
      <c r="L21" s="428">
        <f t="shared" si="2"/>
        <v>0</v>
      </c>
      <c r="M21" s="426">
        <f t="shared" si="2"/>
        <v>0</v>
      </c>
      <c r="N21" s="428">
        <f t="shared" si="2"/>
        <v>0</v>
      </c>
      <c r="O21" s="426">
        <f t="shared" si="2"/>
        <v>0</v>
      </c>
      <c r="P21" s="428">
        <f t="shared" si="2"/>
        <v>0</v>
      </c>
      <c r="Q21" s="426">
        <f t="shared" si="2"/>
        <v>0</v>
      </c>
      <c r="R21" s="428">
        <f t="shared" si="2"/>
        <v>0</v>
      </c>
      <c r="S21" s="426">
        <f t="shared" si="2"/>
        <v>0</v>
      </c>
      <c r="T21" s="428">
        <f t="shared" si="2"/>
        <v>0</v>
      </c>
      <c r="U21" s="426">
        <f t="shared" si="2"/>
        <v>0</v>
      </c>
      <c r="V21" s="428">
        <f t="shared" si="2"/>
        <v>0</v>
      </c>
      <c r="W21" s="426">
        <f t="shared" si="2"/>
        <v>0</v>
      </c>
      <c r="X21" s="428">
        <f t="shared" si="2"/>
        <v>0</v>
      </c>
      <c r="Y21" s="426">
        <f t="shared" si="2"/>
        <v>0</v>
      </c>
      <c r="Z21" s="428">
        <f t="shared" si="2"/>
        <v>0</v>
      </c>
      <c r="AA21" s="426">
        <f t="shared" si="2"/>
        <v>0</v>
      </c>
      <c r="AB21" s="428">
        <f t="shared" si="2"/>
        <v>0</v>
      </c>
      <c r="AC21" s="426">
        <f t="shared" si="2"/>
        <v>0</v>
      </c>
      <c r="AD21" s="428">
        <f t="shared" si="2"/>
        <v>0</v>
      </c>
      <c r="AE21" s="426">
        <f t="shared" si="2"/>
        <v>0</v>
      </c>
      <c r="AF21" s="428">
        <f t="shared" si="2"/>
        <v>0</v>
      </c>
      <c r="AG21" s="426">
        <f t="shared" si="2"/>
        <v>0</v>
      </c>
      <c r="AH21" s="428">
        <f t="shared" si="2"/>
        <v>0</v>
      </c>
      <c r="AI21" s="426">
        <f t="shared" si="2"/>
        <v>0</v>
      </c>
      <c r="AJ21" s="428">
        <f t="shared" si="2"/>
        <v>0</v>
      </c>
      <c r="AK21" s="426">
        <f t="shared" si="2"/>
        <v>0</v>
      </c>
      <c r="AL21" s="428">
        <f t="shared" si="2"/>
        <v>0</v>
      </c>
      <c r="AM21" s="426">
        <f t="shared" si="2"/>
        <v>0</v>
      </c>
      <c r="AN21" s="428">
        <f t="shared" si="2"/>
        <v>0</v>
      </c>
      <c r="AO21" s="429">
        <f t="shared" si="2"/>
        <v>0</v>
      </c>
      <c r="AP21" s="428">
        <f t="shared" si="2"/>
        <v>0</v>
      </c>
      <c r="AQ21" s="426">
        <f t="shared" si="2"/>
        <v>0</v>
      </c>
      <c r="AR21" s="428">
        <f t="shared" si="2"/>
        <v>0</v>
      </c>
      <c r="AS21" s="428">
        <f t="shared" si="2"/>
        <v>0</v>
      </c>
      <c r="AT21" s="428">
        <f t="shared" si="2"/>
        <v>0</v>
      </c>
      <c r="AU21" s="367"/>
    </row>
    <row r="22" spans="1:88" x14ac:dyDescent="0.2">
      <c r="A22" s="430" t="s">
        <v>38</v>
      </c>
      <c r="B22" s="400">
        <f t="shared" si="0"/>
        <v>0</v>
      </c>
      <c r="C22" s="400">
        <f t="shared" ref="C22:D27" si="3">SUM(E22+G22+I22+K22+M22+O22+Q22+S22+U22+W22+Y22+AA22+AC22+AE22+AG22+AI22+AK22+AM22+AO22)</f>
        <v>0</v>
      </c>
      <c r="D22" s="431">
        <f t="shared" si="3"/>
        <v>0</v>
      </c>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88" x14ac:dyDescent="0.2">
      <c r="A23" s="391" t="s">
        <v>39</v>
      </c>
      <c r="B23" s="399">
        <f t="shared" si="0"/>
        <v>0</v>
      </c>
      <c r="C23" s="399">
        <f t="shared" si="3"/>
        <v>0</v>
      </c>
      <c r="D23" s="392">
        <f t="shared" si="3"/>
        <v>0</v>
      </c>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88" x14ac:dyDescent="0.2">
      <c r="A24" s="433" t="s">
        <v>40</v>
      </c>
      <c r="B24" s="403">
        <f t="shared" si="0"/>
        <v>0</v>
      </c>
      <c r="C24" s="403">
        <f t="shared" si="3"/>
        <v>0</v>
      </c>
      <c r="D24" s="412">
        <f t="shared" si="3"/>
        <v>0</v>
      </c>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88" x14ac:dyDescent="0.2">
      <c r="A25" s="437" t="s">
        <v>203</v>
      </c>
      <c r="B25" s="399">
        <f t="shared" si="0"/>
        <v>0</v>
      </c>
      <c r="C25" s="399">
        <f t="shared" si="3"/>
        <v>0</v>
      </c>
      <c r="D25" s="392">
        <f t="shared" si="3"/>
        <v>0</v>
      </c>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88" x14ac:dyDescent="0.2">
      <c r="A26" s="438" t="s">
        <v>99</v>
      </c>
      <c r="B26" s="399">
        <f t="shared" si="0"/>
        <v>0</v>
      </c>
      <c r="C26" s="399">
        <f t="shared" si="3"/>
        <v>0</v>
      </c>
      <c r="D26" s="392">
        <f t="shared" si="3"/>
        <v>0</v>
      </c>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88" x14ac:dyDescent="0.2">
      <c r="A27" s="439" t="s">
        <v>100</v>
      </c>
      <c r="B27" s="415">
        <f t="shared" si="0"/>
        <v>0</v>
      </c>
      <c r="C27" s="415">
        <f t="shared" si="3"/>
        <v>0</v>
      </c>
      <c r="D27" s="440">
        <f t="shared" si="3"/>
        <v>0</v>
      </c>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88" x14ac:dyDescent="0.2">
      <c r="A28" s="442" t="s">
        <v>101</v>
      </c>
      <c r="B28" s="442"/>
      <c r="C28" s="443"/>
      <c r="D28" s="442"/>
      <c r="E28" s="442"/>
      <c r="F28" s="443"/>
      <c r="G28" s="443"/>
      <c r="H28" s="443"/>
      <c r="I28" s="443"/>
    </row>
    <row r="29" spans="1:88" ht="31.5" x14ac:dyDescent="0.2">
      <c r="A29" s="756" t="s">
        <v>102</v>
      </c>
      <c r="B29" s="886" t="s">
        <v>41</v>
      </c>
      <c r="C29" s="887"/>
      <c r="D29" s="754" t="s">
        <v>1</v>
      </c>
      <c r="E29" s="445" t="s">
        <v>35</v>
      </c>
      <c r="F29" s="445" t="s">
        <v>42</v>
      </c>
      <c r="G29" s="445" t="s">
        <v>37</v>
      </c>
      <c r="H29" s="748" t="s">
        <v>13</v>
      </c>
      <c r="I29" s="750" t="s">
        <v>98</v>
      </c>
    </row>
    <row r="30" spans="1:88" x14ac:dyDescent="0.2">
      <c r="A30" s="934" t="s">
        <v>43</v>
      </c>
      <c r="B30" s="935"/>
      <c r="C30" s="936"/>
      <c r="D30" s="447">
        <f t="shared" ref="D30:D50" si="4">SUM(E30:H30)</f>
        <v>0</v>
      </c>
      <c r="E30" s="448"/>
      <c r="F30" s="449"/>
      <c r="G30" s="450"/>
      <c r="H30" s="451"/>
      <c r="I30" s="452"/>
      <c r="J30" s="453" t="s">
        <v>103</v>
      </c>
      <c r="CA30" s="367" t="str">
        <f>IF(E30&lt;MAX(E31:E49),"EN RBC existen patologías que son mayores a los Ingresos-personas","")</f>
        <v/>
      </c>
      <c r="CB30" s="367" t="str">
        <f>IF(F30&lt;MAX(F31:F49),"EN RI existen patologías que son mayores a los Ingresos-personas","")</f>
        <v/>
      </c>
      <c r="CC30" s="367" t="str">
        <f>IF(G30&lt;MAX(G31:G49),"EN RR existen patologías que son mayores a los Ingresos-personas","")</f>
        <v/>
      </c>
      <c r="CD30" s="367" t="str">
        <f>IF(H30&lt;MAX(H31:H49),"EN Otros existen patologías que son mayores a los Ingresos-personas","")</f>
        <v/>
      </c>
      <c r="CG30" s="367" t="str">
        <f>IF(E30&lt;MAX(E31:E49),1,"")</f>
        <v/>
      </c>
      <c r="CH30" s="367" t="str">
        <f>IF(F30&lt;MAX(F31:F49),1,"")</f>
        <v/>
      </c>
      <c r="CI30" s="367" t="str">
        <f>IF(G30&lt;MAX(G31:G49),1,"")</f>
        <v/>
      </c>
      <c r="CJ30" s="367" t="str">
        <f>IF(H30&lt;MAX(H31:H49),1,"")</f>
        <v/>
      </c>
    </row>
    <row r="31" spans="1:88" ht="14.25" customHeight="1" x14ac:dyDescent="0.2">
      <c r="A31" s="872" t="s">
        <v>104</v>
      </c>
      <c r="B31" s="923" t="s">
        <v>105</v>
      </c>
      <c r="C31" s="924"/>
      <c r="D31" s="454">
        <f t="shared" si="4"/>
        <v>0</v>
      </c>
      <c r="E31" s="455"/>
      <c r="F31" s="456"/>
      <c r="G31" s="457"/>
      <c r="H31" s="458"/>
      <c r="I31" s="458"/>
      <c r="J31" s="453"/>
      <c r="CA31" s="367" t="str">
        <f>IF(D30&lt;&gt;B13,"EL NÚMERO DE INGRESOS NO PUEDE SER DISTINTO AL TOTAL DE INGRESOS DE LA SECCION A.1","")</f>
        <v/>
      </c>
      <c r="CG31" s="367" t="str">
        <f>IF(D30&lt;&gt;B13,1,"")</f>
        <v/>
      </c>
    </row>
    <row r="32" spans="1:88" ht="14.25" customHeight="1" x14ac:dyDescent="0.2">
      <c r="A32" s="873"/>
      <c r="B32" s="928" t="s">
        <v>106</v>
      </c>
      <c r="C32" s="929"/>
      <c r="D32" s="459">
        <f t="shared" si="4"/>
        <v>0</v>
      </c>
      <c r="E32" s="455"/>
      <c r="F32" s="456"/>
      <c r="G32" s="457"/>
      <c r="H32" s="458"/>
      <c r="I32" s="458"/>
      <c r="J32" s="453"/>
    </row>
    <row r="33" spans="1:87" ht="14.25" customHeight="1" x14ac:dyDescent="0.2">
      <c r="A33" s="873"/>
      <c r="B33" s="930" t="s">
        <v>44</v>
      </c>
      <c r="C33" s="931"/>
      <c r="D33" s="459">
        <f t="shared" si="4"/>
        <v>0</v>
      </c>
      <c r="E33" s="455"/>
      <c r="F33" s="456"/>
      <c r="G33" s="457"/>
      <c r="H33" s="458"/>
      <c r="I33" s="458"/>
      <c r="J33" s="453"/>
    </row>
    <row r="34" spans="1:87" ht="14.25" customHeight="1" x14ac:dyDescent="0.2">
      <c r="A34" s="873"/>
      <c r="B34" s="928" t="s">
        <v>107</v>
      </c>
      <c r="C34" s="929"/>
      <c r="D34" s="459">
        <f t="shared" si="4"/>
        <v>0</v>
      </c>
      <c r="E34" s="455"/>
      <c r="F34" s="456"/>
      <c r="G34" s="457"/>
      <c r="H34" s="458"/>
      <c r="I34" s="458"/>
      <c r="J34" s="453"/>
    </row>
    <row r="35" spans="1:87" ht="14.25" customHeight="1" x14ac:dyDescent="0.2">
      <c r="A35" s="873"/>
      <c r="B35" s="928" t="s">
        <v>108</v>
      </c>
      <c r="C35" s="929"/>
      <c r="D35" s="459">
        <f t="shared" si="4"/>
        <v>0</v>
      </c>
      <c r="E35" s="455"/>
      <c r="F35" s="456"/>
      <c r="G35" s="457"/>
      <c r="H35" s="458"/>
      <c r="I35" s="458"/>
      <c r="J35" s="453"/>
    </row>
    <row r="36" spans="1:87" ht="14.25" customHeight="1" x14ac:dyDescent="0.2">
      <c r="A36" s="873"/>
      <c r="B36" s="928" t="s">
        <v>109</v>
      </c>
      <c r="C36" s="929"/>
      <c r="D36" s="459">
        <f t="shared" si="4"/>
        <v>0</v>
      </c>
      <c r="E36" s="455"/>
      <c r="F36" s="456"/>
      <c r="G36" s="457"/>
      <c r="H36" s="458"/>
      <c r="I36" s="458"/>
      <c r="J36" s="453"/>
    </row>
    <row r="37" spans="1:87" ht="14.25" customHeight="1" x14ac:dyDescent="0.2">
      <c r="A37" s="873"/>
      <c r="B37" s="928" t="s">
        <v>45</v>
      </c>
      <c r="C37" s="929"/>
      <c r="D37" s="459">
        <f t="shared" si="4"/>
        <v>0</v>
      </c>
      <c r="E37" s="455"/>
      <c r="F37" s="456"/>
      <c r="G37" s="457"/>
      <c r="H37" s="458"/>
      <c r="I37" s="458"/>
      <c r="J37" s="453"/>
    </row>
    <row r="38" spans="1:87" ht="14.25" customHeight="1" x14ac:dyDescent="0.2">
      <c r="A38" s="873"/>
      <c r="B38" s="928" t="s">
        <v>46</v>
      </c>
      <c r="C38" s="929"/>
      <c r="D38" s="459">
        <f t="shared" si="4"/>
        <v>0</v>
      </c>
      <c r="E38" s="455"/>
      <c r="F38" s="456"/>
      <c r="G38" s="457"/>
      <c r="H38" s="458"/>
      <c r="I38" s="458"/>
      <c r="J38" s="453"/>
    </row>
    <row r="39" spans="1:87" ht="25.5" customHeight="1" x14ac:dyDescent="0.2">
      <c r="A39" s="873"/>
      <c r="B39" s="928" t="s">
        <v>110</v>
      </c>
      <c r="C39" s="929"/>
      <c r="D39" s="459">
        <f t="shared" si="4"/>
        <v>0</v>
      </c>
      <c r="E39" s="455"/>
      <c r="F39" s="456"/>
      <c r="G39" s="457"/>
      <c r="H39" s="458"/>
      <c r="I39" s="458"/>
      <c r="J39" s="453"/>
    </row>
    <row r="40" spans="1:87" ht="27.75" customHeight="1" x14ac:dyDescent="0.2">
      <c r="A40" s="873"/>
      <c r="B40" s="928" t="s">
        <v>111</v>
      </c>
      <c r="C40" s="929"/>
      <c r="D40" s="459">
        <f t="shared" si="4"/>
        <v>0</v>
      </c>
      <c r="E40" s="455"/>
      <c r="F40" s="456"/>
      <c r="G40" s="457"/>
      <c r="H40" s="458"/>
      <c r="I40" s="458"/>
      <c r="J40" s="453"/>
    </row>
    <row r="41" spans="1:87" ht="26.25" customHeight="1" x14ac:dyDescent="0.2">
      <c r="A41" s="873"/>
      <c r="B41" s="928" t="s">
        <v>112</v>
      </c>
      <c r="C41" s="929"/>
      <c r="D41" s="459">
        <f t="shared" si="4"/>
        <v>0</v>
      </c>
      <c r="E41" s="455"/>
      <c r="F41" s="456"/>
      <c r="G41" s="457"/>
      <c r="H41" s="458"/>
      <c r="I41" s="458"/>
      <c r="J41" s="453"/>
    </row>
    <row r="42" spans="1:87" ht="14.25" customHeight="1" x14ac:dyDescent="0.2">
      <c r="A42" s="873"/>
      <c r="B42" s="928" t="s">
        <v>113</v>
      </c>
      <c r="C42" s="929"/>
      <c r="D42" s="459">
        <f t="shared" si="4"/>
        <v>0</v>
      </c>
      <c r="E42" s="455"/>
      <c r="F42" s="456"/>
      <c r="G42" s="457"/>
      <c r="H42" s="458"/>
      <c r="I42" s="458"/>
      <c r="J42" s="453"/>
      <c r="CG42" s="367">
        <v>0</v>
      </c>
      <c r="CH42" s="367">
        <v>0</v>
      </c>
      <c r="CI42" s="367">
        <v>0</v>
      </c>
    </row>
    <row r="43" spans="1:87" x14ac:dyDescent="0.2">
      <c r="A43" s="921"/>
      <c r="B43" s="939" t="s">
        <v>13</v>
      </c>
      <c r="C43" s="940"/>
      <c r="D43" s="459">
        <f t="shared" si="4"/>
        <v>0</v>
      </c>
      <c r="E43" s="460"/>
      <c r="F43" s="461"/>
      <c r="G43" s="462"/>
      <c r="H43" s="463"/>
      <c r="I43" s="463"/>
      <c r="J43" s="453"/>
    </row>
    <row r="44" spans="1:87" x14ac:dyDescent="0.2">
      <c r="A44" s="872" t="s">
        <v>114</v>
      </c>
      <c r="B44" s="923" t="s">
        <v>115</v>
      </c>
      <c r="C44" s="924"/>
      <c r="D44" s="454">
        <f t="shared" si="4"/>
        <v>0</v>
      </c>
      <c r="E44" s="464"/>
      <c r="F44" s="465"/>
      <c r="G44" s="466"/>
      <c r="H44" s="467"/>
      <c r="I44" s="467"/>
      <c r="J44" s="453"/>
    </row>
    <row r="45" spans="1:87" x14ac:dyDescent="0.2">
      <c r="A45" s="873"/>
      <c r="B45" s="928" t="s">
        <v>47</v>
      </c>
      <c r="C45" s="929"/>
      <c r="D45" s="459">
        <f t="shared" si="4"/>
        <v>0</v>
      </c>
      <c r="E45" s="455"/>
      <c r="F45" s="456"/>
      <c r="G45" s="457"/>
      <c r="H45" s="458"/>
      <c r="I45" s="458"/>
      <c r="J45" s="453"/>
    </row>
    <row r="46" spans="1:87" x14ac:dyDescent="0.2">
      <c r="A46" s="921"/>
      <c r="B46" s="939" t="s">
        <v>13</v>
      </c>
      <c r="C46" s="940"/>
      <c r="D46" s="468">
        <f t="shared" si="4"/>
        <v>0</v>
      </c>
      <c r="E46" s="455"/>
      <c r="F46" s="456"/>
      <c r="G46" s="457"/>
      <c r="H46" s="458"/>
      <c r="I46" s="458"/>
      <c r="J46" s="453"/>
    </row>
    <row r="47" spans="1:87" x14ac:dyDescent="0.2">
      <c r="A47" s="872" t="s">
        <v>116</v>
      </c>
      <c r="B47" s="923" t="s">
        <v>115</v>
      </c>
      <c r="C47" s="924"/>
      <c r="D47" s="454">
        <f t="shared" si="4"/>
        <v>0</v>
      </c>
      <c r="E47" s="464"/>
      <c r="F47" s="465"/>
      <c r="G47" s="466"/>
      <c r="H47" s="467"/>
      <c r="I47" s="467"/>
      <c r="J47" s="453"/>
    </row>
    <row r="48" spans="1:87" x14ac:dyDescent="0.2">
      <c r="A48" s="873"/>
      <c r="B48" s="928" t="s">
        <v>47</v>
      </c>
      <c r="C48" s="929"/>
      <c r="D48" s="459">
        <f t="shared" si="4"/>
        <v>0</v>
      </c>
      <c r="E48" s="455"/>
      <c r="F48" s="456"/>
      <c r="G48" s="457"/>
      <c r="H48" s="458"/>
      <c r="I48" s="458"/>
      <c r="J48" s="453"/>
    </row>
    <row r="49" spans="1:86" x14ac:dyDescent="0.2">
      <c r="A49" s="921"/>
      <c r="B49" s="939" t="s">
        <v>13</v>
      </c>
      <c r="C49" s="940"/>
      <c r="D49" s="468">
        <f t="shared" si="4"/>
        <v>0</v>
      </c>
      <c r="E49" s="469"/>
      <c r="F49" s="470"/>
      <c r="G49" s="471"/>
      <c r="H49" s="472"/>
      <c r="I49" s="472"/>
      <c r="J49" s="453"/>
    </row>
    <row r="50" spans="1:86" x14ac:dyDescent="0.2">
      <c r="A50" s="758" t="s">
        <v>117</v>
      </c>
      <c r="B50" s="950" t="s">
        <v>48</v>
      </c>
      <c r="C50" s="951"/>
      <c r="D50" s="474">
        <f t="shared" si="4"/>
        <v>0</v>
      </c>
      <c r="E50" s="475"/>
      <c r="F50" s="476"/>
      <c r="G50" s="477"/>
      <c r="H50" s="478"/>
      <c r="I50" s="478"/>
      <c r="J50" s="453"/>
    </row>
    <row r="51" spans="1:86" x14ac:dyDescent="0.2">
      <c r="A51" s="479" t="s">
        <v>118</v>
      </c>
      <c r="B51" s="480"/>
      <c r="C51" s="480"/>
      <c r="D51" s="480"/>
      <c r="E51" s="480"/>
      <c r="F51" s="480"/>
      <c r="G51" s="480"/>
      <c r="H51" s="443"/>
      <c r="I51" s="443"/>
    </row>
    <row r="52" spans="1:86" ht="14.25" customHeight="1" x14ac:dyDescent="0.2">
      <c r="A52" s="872" t="s">
        <v>49</v>
      </c>
      <c r="B52" s="875" t="s">
        <v>50</v>
      </c>
      <c r="C52" s="876"/>
      <c r="D52" s="877"/>
      <c r="E52" s="880" t="s">
        <v>14</v>
      </c>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c r="AH52" s="881"/>
      <c r="AI52" s="881"/>
      <c r="AJ52" s="881"/>
      <c r="AK52" s="881"/>
      <c r="AL52" s="881"/>
      <c r="AM52" s="881"/>
      <c r="AN52" s="881"/>
      <c r="AO52" s="881"/>
      <c r="AP52" s="882"/>
      <c r="AQ52" s="895" t="s">
        <v>119</v>
      </c>
      <c r="AR52" s="888" t="s">
        <v>33</v>
      </c>
      <c r="AS52" s="894"/>
      <c r="AT52" s="889"/>
      <c r="AU52" s="895" t="s">
        <v>13</v>
      </c>
    </row>
    <row r="53" spans="1:86" ht="14.25" customHeight="1" x14ac:dyDescent="0.2">
      <c r="A53" s="873"/>
      <c r="B53" s="878"/>
      <c r="C53" s="879"/>
      <c r="D53" s="956"/>
      <c r="E53" s="886" t="s">
        <v>19</v>
      </c>
      <c r="F53" s="887"/>
      <c r="G53" s="886" t="s">
        <v>20</v>
      </c>
      <c r="H53" s="887"/>
      <c r="I53" s="886" t="s">
        <v>21</v>
      </c>
      <c r="J53" s="887"/>
      <c r="K53" s="886" t="s">
        <v>22</v>
      </c>
      <c r="L53" s="887"/>
      <c r="M53" s="886" t="s">
        <v>23</v>
      </c>
      <c r="N53" s="887"/>
      <c r="O53" s="886" t="s">
        <v>24</v>
      </c>
      <c r="P53" s="887"/>
      <c r="Q53" s="886" t="s">
        <v>25</v>
      </c>
      <c r="R53" s="887"/>
      <c r="S53" s="886" t="s">
        <v>26</v>
      </c>
      <c r="T53" s="887"/>
      <c r="U53" s="886" t="s">
        <v>27</v>
      </c>
      <c r="V53" s="887"/>
      <c r="W53" s="886" t="s">
        <v>2</v>
      </c>
      <c r="X53" s="887"/>
      <c r="Y53" s="886" t="s">
        <v>3</v>
      </c>
      <c r="Z53" s="887"/>
      <c r="AA53" s="886" t="s">
        <v>28</v>
      </c>
      <c r="AB53" s="887"/>
      <c r="AC53" s="886" t="s">
        <v>4</v>
      </c>
      <c r="AD53" s="887"/>
      <c r="AE53" s="886" t="s">
        <v>5</v>
      </c>
      <c r="AF53" s="887"/>
      <c r="AG53" s="886" t="s">
        <v>6</v>
      </c>
      <c r="AH53" s="887"/>
      <c r="AI53" s="886" t="s">
        <v>7</v>
      </c>
      <c r="AJ53" s="887"/>
      <c r="AK53" s="886" t="s">
        <v>8</v>
      </c>
      <c r="AL53" s="887"/>
      <c r="AM53" s="886" t="s">
        <v>9</v>
      </c>
      <c r="AN53" s="887"/>
      <c r="AO53" s="888" t="s">
        <v>10</v>
      </c>
      <c r="AP53" s="889"/>
      <c r="AQ53" s="896"/>
      <c r="AR53" s="903" t="s">
        <v>35</v>
      </c>
      <c r="AS53" s="903" t="s">
        <v>36</v>
      </c>
      <c r="AT53" s="903" t="s">
        <v>37</v>
      </c>
      <c r="AU53" s="896"/>
    </row>
    <row r="54" spans="1:86" x14ac:dyDescent="0.2">
      <c r="A54" s="874"/>
      <c r="B54" s="756" t="s">
        <v>94</v>
      </c>
      <c r="C54" s="756" t="s">
        <v>11</v>
      </c>
      <c r="D54" s="481" t="s">
        <v>12</v>
      </c>
      <c r="E54" s="752" t="s">
        <v>11</v>
      </c>
      <c r="F54" s="483" t="s">
        <v>12</v>
      </c>
      <c r="G54" s="752" t="s">
        <v>11</v>
      </c>
      <c r="H54" s="483" t="s">
        <v>12</v>
      </c>
      <c r="I54" s="752" t="s">
        <v>11</v>
      </c>
      <c r="J54" s="483" t="s">
        <v>12</v>
      </c>
      <c r="K54" s="752" t="s">
        <v>11</v>
      </c>
      <c r="L54" s="483" t="s">
        <v>12</v>
      </c>
      <c r="M54" s="378" t="s">
        <v>11</v>
      </c>
      <c r="N54" s="753" t="s">
        <v>12</v>
      </c>
      <c r="O54" s="752" t="s">
        <v>11</v>
      </c>
      <c r="P54" s="483" t="s">
        <v>12</v>
      </c>
      <c r="Q54" s="378" t="s">
        <v>11</v>
      </c>
      <c r="R54" s="753" t="s">
        <v>12</v>
      </c>
      <c r="S54" s="378" t="s">
        <v>11</v>
      </c>
      <c r="T54" s="753" t="s">
        <v>12</v>
      </c>
      <c r="U54" s="752" t="s">
        <v>11</v>
      </c>
      <c r="V54" s="753" t="s">
        <v>12</v>
      </c>
      <c r="W54" s="752" t="s">
        <v>11</v>
      </c>
      <c r="X54" s="483" t="s">
        <v>12</v>
      </c>
      <c r="Y54" s="378" t="s">
        <v>11</v>
      </c>
      <c r="Z54" s="753" t="s">
        <v>12</v>
      </c>
      <c r="AA54" s="752" t="s">
        <v>11</v>
      </c>
      <c r="AB54" s="484" t="s">
        <v>12</v>
      </c>
      <c r="AC54" s="752" t="s">
        <v>11</v>
      </c>
      <c r="AD54" s="483" t="s">
        <v>12</v>
      </c>
      <c r="AE54" s="752" t="s">
        <v>11</v>
      </c>
      <c r="AF54" s="483" t="s">
        <v>12</v>
      </c>
      <c r="AG54" s="752" t="s">
        <v>11</v>
      </c>
      <c r="AH54" s="483" t="s">
        <v>12</v>
      </c>
      <c r="AI54" s="378" t="s">
        <v>11</v>
      </c>
      <c r="AJ54" s="753" t="s">
        <v>12</v>
      </c>
      <c r="AK54" s="752" t="s">
        <v>11</v>
      </c>
      <c r="AL54" s="483" t="s">
        <v>12</v>
      </c>
      <c r="AM54" s="378" t="s">
        <v>11</v>
      </c>
      <c r="AN54" s="753" t="s">
        <v>12</v>
      </c>
      <c r="AO54" s="485" t="s">
        <v>11</v>
      </c>
      <c r="AP54" s="753" t="s">
        <v>12</v>
      </c>
      <c r="AQ54" s="897"/>
      <c r="AR54" s="904"/>
      <c r="AS54" s="904"/>
      <c r="AT54" s="904"/>
      <c r="AU54" s="897"/>
    </row>
    <row r="55" spans="1:86" x14ac:dyDescent="0.2">
      <c r="A55" s="438" t="s">
        <v>51</v>
      </c>
      <c r="B55" s="486">
        <f>SUM(C55+D55)</f>
        <v>0</v>
      </c>
      <c r="C55" s="486">
        <f t="shared" ref="C55:D59" si="5">SUM(E55+G55+I55+K55+M55+O55+Q55+S55+U55+W55+Y55+AA55+AC55+AE55+AG55+AI55+AK55+AM55+AO55)</f>
        <v>0</v>
      </c>
      <c r="D55" s="487">
        <f t="shared" si="5"/>
        <v>0</v>
      </c>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t="s">
        <v>120</v>
      </c>
      <c r="CA55" s="367" t="str">
        <f>IF(B55=0,"",IF(AQ55="",IF(B55="",""," No olvide escribir la columna Beneficiarios.-"),""))</f>
        <v/>
      </c>
      <c r="CB55" s="367" t="str">
        <f>IF(B55&lt;AQ55," El número de Beneficiarios NO puede ser mayor que el Total.-","")</f>
        <v/>
      </c>
      <c r="CG55" s="367">
        <f>IF(B55&lt;AQ55,1,0)</f>
        <v>0</v>
      </c>
      <c r="CH55" s="367" t="str">
        <f>IF(B55=0,"",IF(AQ55="",IF(B55="","",1),0))</f>
        <v/>
      </c>
    </row>
    <row r="56" spans="1:86" x14ac:dyDescent="0.2">
      <c r="A56" s="438" t="s">
        <v>52</v>
      </c>
      <c r="B56" s="492">
        <f>SUM(C56+D56)</f>
        <v>0</v>
      </c>
      <c r="C56" s="492">
        <f t="shared" si="5"/>
        <v>0</v>
      </c>
      <c r="D56" s="493">
        <f t="shared" si="5"/>
        <v>0</v>
      </c>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t="s">
        <v>120</v>
      </c>
      <c r="CA56" s="367" t="str">
        <f>IF(B56=0,"",IF(AQ56="",IF(B56="",""," No olvide escribir la columna Beneficiarios.-"),""))</f>
        <v/>
      </c>
      <c r="CB56" s="367" t="str">
        <f>IF(B56&lt;AQ56," El número de Beneficiarios NO puede ser mayor que el Total.-","")</f>
        <v/>
      </c>
      <c r="CG56" s="367">
        <f>IF(B56&lt;AQ56,1,0)</f>
        <v>0</v>
      </c>
      <c r="CH56" s="367" t="str">
        <f>IF(B56=0,"",IF(AQ56="",IF(B56="","",1),0))</f>
        <v/>
      </c>
    </row>
    <row r="57" spans="1:86" x14ac:dyDescent="0.2">
      <c r="A57" s="438" t="s">
        <v>53</v>
      </c>
      <c r="B57" s="492">
        <f>SUM(C57+D57)</f>
        <v>0</v>
      </c>
      <c r="C57" s="492">
        <f t="shared" si="5"/>
        <v>0</v>
      </c>
      <c r="D57" s="493">
        <f t="shared" si="5"/>
        <v>0</v>
      </c>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t="s">
        <v>120</v>
      </c>
      <c r="CA57" s="367" t="str">
        <f>IF(B57=0,"",IF(AQ57="",IF(B57="",""," No olvide escribir la columna Beneficiarios.-"),""))</f>
        <v/>
      </c>
      <c r="CB57" s="367" t="str">
        <f>IF(B57&lt;AQ57," El número de Beneficiarios NO puede ser mayor que el Total.-","")</f>
        <v/>
      </c>
      <c r="CG57" s="367">
        <f>IF(B57&lt;AQ57,1,0)</f>
        <v>0</v>
      </c>
      <c r="CH57" s="367" t="str">
        <f>IF(B57=0,"",IF(AQ57="",IF(B57="","",1),0))</f>
        <v/>
      </c>
    </row>
    <row r="58" spans="1:86" x14ac:dyDescent="0.2">
      <c r="A58" s="438" t="s">
        <v>54</v>
      </c>
      <c r="B58" s="492">
        <f>SUM(C58+D58)</f>
        <v>0</v>
      </c>
      <c r="C58" s="492">
        <f t="shared" si="5"/>
        <v>0</v>
      </c>
      <c r="D58" s="493">
        <f t="shared" si="5"/>
        <v>0</v>
      </c>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t="s">
        <v>120</v>
      </c>
      <c r="CA58" s="367" t="str">
        <f>IF(B58=0,"",IF(AQ58="",IF(B58="",""," No olvide escribir la columna Beneficiarios.-"),""))</f>
        <v/>
      </c>
      <c r="CB58" s="367" t="str">
        <f>IF(B58&lt;AQ58," El número de Beneficiarios NO puede ser mayor que el Total.-","")</f>
        <v/>
      </c>
      <c r="CG58" s="367">
        <f>IF(B58&lt;AQ58,1,0)</f>
        <v>0</v>
      </c>
      <c r="CH58" s="367" t="str">
        <f>IF(B58=0,"",IF(AQ58="",IF(B58="","",1),0))</f>
        <v/>
      </c>
    </row>
    <row r="59" spans="1:86" x14ac:dyDescent="0.2">
      <c r="A59" s="495" t="s">
        <v>55</v>
      </c>
      <c r="B59" s="496">
        <f>SUM(C59+D59)</f>
        <v>0</v>
      </c>
      <c r="C59" s="496">
        <f t="shared" si="5"/>
        <v>0</v>
      </c>
      <c r="D59" s="497">
        <f t="shared" si="5"/>
        <v>0</v>
      </c>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t="s">
        <v>120</v>
      </c>
      <c r="CA59" s="367" t="str">
        <f>IF(B59=0,"",IF(AQ59="",IF(B59="",""," No olvide escribir la columna Beneficiarios.-"),""))</f>
        <v/>
      </c>
      <c r="CB59" s="367" t="str">
        <f>IF(B59&lt;AQ59," El número de Beneficiarios NO puede ser mayor que el Total.-","")</f>
        <v/>
      </c>
      <c r="CG59" s="367">
        <f>IF(B59&lt;AQ59,1,0)</f>
        <v>0</v>
      </c>
      <c r="CH59" s="367" t="str">
        <f>IF(B59=0,"",IF(AQ59="",IF(B59="","",1),0))</f>
        <v/>
      </c>
    </row>
    <row r="60" spans="1:86" x14ac:dyDescent="0.2">
      <c r="A60" s="505" t="s">
        <v>1</v>
      </c>
      <c r="B60" s="506">
        <f t="shared" ref="B60:AU60" si="6">SUM(B55:B59)</f>
        <v>0</v>
      </c>
      <c r="C60" s="507">
        <f t="shared" si="6"/>
        <v>0</v>
      </c>
      <c r="D60" s="507">
        <f t="shared" si="6"/>
        <v>0</v>
      </c>
      <c r="E60" s="508">
        <f t="shared" si="6"/>
        <v>0</v>
      </c>
      <c r="F60" s="509">
        <f t="shared" si="6"/>
        <v>0</v>
      </c>
      <c r="G60" s="508">
        <f t="shared" si="6"/>
        <v>0</v>
      </c>
      <c r="H60" s="510">
        <f t="shared" si="6"/>
        <v>0</v>
      </c>
      <c r="I60" s="508">
        <f t="shared" si="6"/>
        <v>0</v>
      </c>
      <c r="J60" s="510">
        <f t="shared" si="6"/>
        <v>0</v>
      </c>
      <c r="K60" s="508">
        <f t="shared" si="6"/>
        <v>0</v>
      </c>
      <c r="L60" s="510">
        <f t="shared" si="6"/>
        <v>0</v>
      </c>
      <c r="M60" s="508">
        <f t="shared" si="6"/>
        <v>0</v>
      </c>
      <c r="N60" s="510">
        <f t="shared" si="6"/>
        <v>0</v>
      </c>
      <c r="O60" s="508">
        <f t="shared" si="6"/>
        <v>0</v>
      </c>
      <c r="P60" s="510">
        <f t="shared" si="6"/>
        <v>0</v>
      </c>
      <c r="Q60" s="508">
        <f t="shared" si="6"/>
        <v>0</v>
      </c>
      <c r="R60" s="510">
        <f t="shared" si="6"/>
        <v>0</v>
      </c>
      <c r="S60" s="508">
        <f t="shared" si="6"/>
        <v>0</v>
      </c>
      <c r="T60" s="510">
        <f t="shared" si="6"/>
        <v>0</v>
      </c>
      <c r="U60" s="508">
        <f t="shared" si="6"/>
        <v>0</v>
      </c>
      <c r="V60" s="510">
        <f t="shared" si="6"/>
        <v>0</v>
      </c>
      <c r="W60" s="508">
        <f t="shared" si="6"/>
        <v>0</v>
      </c>
      <c r="X60" s="510">
        <f t="shared" si="6"/>
        <v>0</v>
      </c>
      <c r="Y60" s="511">
        <f t="shared" si="6"/>
        <v>0</v>
      </c>
      <c r="Z60" s="510">
        <f t="shared" si="6"/>
        <v>0</v>
      </c>
      <c r="AA60" s="512">
        <f t="shared" si="6"/>
        <v>0</v>
      </c>
      <c r="AB60" s="513">
        <f t="shared" si="6"/>
        <v>0</v>
      </c>
      <c r="AC60" s="511">
        <f t="shared" si="6"/>
        <v>0</v>
      </c>
      <c r="AD60" s="510">
        <f t="shared" si="6"/>
        <v>0</v>
      </c>
      <c r="AE60" s="511">
        <f t="shared" si="6"/>
        <v>0</v>
      </c>
      <c r="AF60" s="510">
        <f t="shared" si="6"/>
        <v>0</v>
      </c>
      <c r="AG60" s="511">
        <f t="shared" si="6"/>
        <v>0</v>
      </c>
      <c r="AH60" s="510">
        <f t="shared" si="6"/>
        <v>0</v>
      </c>
      <c r="AI60" s="511">
        <f t="shared" si="6"/>
        <v>0</v>
      </c>
      <c r="AJ60" s="510">
        <f t="shared" si="6"/>
        <v>0</v>
      </c>
      <c r="AK60" s="511">
        <f t="shared" si="6"/>
        <v>0</v>
      </c>
      <c r="AL60" s="510">
        <f t="shared" si="6"/>
        <v>0</v>
      </c>
      <c r="AM60" s="511">
        <f t="shared" si="6"/>
        <v>0</v>
      </c>
      <c r="AN60" s="510">
        <f t="shared" si="6"/>
        <v>0</v>
      </c>
      <c r="AO60" s="512">
        <f t="shared" si="6"/>
        <v>0</v>
      </c>
      <c r="AP60" s="513">
        <f t="shared" si="6"/>
        <v>0</v>
      </c>
      <c r="AQ60" s="514">
        <f t="shared" si="6"/>
        <v>0</v>
      </c>
      <c r="AR60" s="514">
        <f t="shared" si="6"/>
        <v>0</v>
      </c>
      <c r="AS60" s="514">
        <f t="shared" si="6"/>
        <v>0</v>
      </c>
      <c r="AT60" s="514">
        <f t="shared" si="6"/>
        <v>0</v>
      </c>
      <c r="AU60" s="514">
        <f t="shared" si="6"/>
        <v>0</v>
      </c>
      <c r="AV60" s="453"/>
    </row>
    <row r="61" spans="1:86" x14ac:dyDescent="0.2">
      <c r="A61" s="515" t="s">
        <v>121</v>
      </c>
      <c r="B61" s="374"/>
      <c r="C61" s="480"/>
      <c r="D61" s="480"/>
      <c r="E61" s="480"/>
      <c r="F61" s="480"/>
      <c r="G61" s="480"/>
      <c r="H61" s="480"/>
      <c r="I61" s="480"/>
      <c r="J61" s="480"/>
      <c r="K61" s="480"/>
    </row>
    <row r="62" spans="1:86" x14ac:dyDescent="0.2">
      <c r="A62" s="756" t="s">
        <v>49</v>
      </c>
      <c r="B62" s="445" t="s">
        <v>50</v>
      </c>
      <c r="C62" s="516"/>
      <c r="D62" s="516"/>
      <c r="E62" s="516"/>
      <c r="F62" s="516"/>
      <c r="G62" s="516"/>
      <c r="H62" s="516"/>
      <c r="I62" s="516"/>
      <c r="J62" s="516"/>
      <c r="K62" s="516"/>
    </row>
    <row r="63" spans="1:86" x14ac:dyDescent="0.2">
      <c r="A63" s="517" t="s">
        <v>52</v>
      </c>
      <c r="B63" s="518"/>
      <c r="C63" s="519"/>
      <c r="D63" s="516"/>
      <c r="E63" s="516"/>
      <c r="F63" s="516"/>
      <c r="G63" s="516"/>
      <c r="H63" s="516"/>
      <c r="I63" s="516"/>
      <c r="J63" s="516"/>
      <c r="K63" s="516"/>
    </row>
    <row r="64" spans="1:86" x14ac:dyDescent="0.2">
      <c r="A64" s="438" t="s">
        <v>53</v>
      </c>
      <c r="B64" s="408"/>
      <c r="C64" s="519"/>
      <c r="D64" s="516"/>
      <c r="E64" s="516"/>
      <c r="F64" s="516"/>
      <c r="G64" s="516"/>
      <c r="H64" s="516"/>
      <c r="I64" s="516"/>
      <c r="J64" s="516"/>
      <c r="K64" s="516"/>
    </row>
    <row r="65" spans="1:11" x14ac:dyDescent="0.2">
      <c r="A65" s="438" t="s">
        <v>54</v>
      </c>
      <c r="B65" s="408"/>
      <c r="C65" s="519"/>
      <c r="D65" s="516"/>
      <c r="E65" s="516"/>
      <c r="F65" s="516"/>
      <c r="G65" s="516"/>
      <c r="H65" s="516"/>
      <c r="I65" s="516"/>
      <c r="J65" s="516"/>
      <c r="K65" s="516"/>
    </row>
    <row r="66" spans="1:11" x14ac:dyDescent="0.2">
      <c r="A66" s="495" t="s">
        <v>55</v>
      </c>
      <c r="B66" s="425"/>
      <c r="C66" s="519"/>
      <c r="D66" s="516"/>
      <c r="E66" s="516"/>
      <c r="F66" s="516"/>
      <c r="G66" s="516"/>
      <c r="H66" s="516"/>
      <c r="I66" s="516"/>
      <c r="J66" s="516"/>
      <c r="K66" s="516"/>
    </row>
    <row r="67" spans="1:11" x14ac:dyDescent="0.2">
      <c r="A67" s="505" t="s">
        <v>1</v>
      </c>
      <c r="B67" s="520">
        <f>SUM(B63:B66)</f>
        <v>0</v>
      </c>
      <c r="C67" s="519"/>
      <c r="D67" s="516"/>
      <c r="E67" s="516"/>
      <c r="F67" s="516"/>
      <c r="G67" s="516"/>
      <c r="H67" s="516"/>
      <c r="I67" s="516"/>
      <c r="J67" s="516"/>
      <c r="K67" s="516"/>
    </row>
    <row r="68" spans="1:11" x14ac:dyDescent="0.2">
      <c r="A68" s="515" t="s">
        <v>122</v>
      </c>
      <c r="B68" s="515"/>
      <c r="C68" s="516"/>
      <c r="D68" s="516"/>
      <c r="E68" s="516"/>
      <c r="F68" s="516"/>
      <c r="G68" s="516"/>
      <c r="H68" s="516"/>
      <c r="I68" s="516"/>
      <c r="J68" s="516"/>
      <c r="K68" s="516"/>
    </row>
    <row r="69" spans="1:11" x14ac:dyDescent="0.2">
      <c r="A69" s="756" t="s">
        <v>49</v>
      </c>
      <c r="B69" s="445" t="s">
        <v>50</v>
      </c>
      <c r="C69" s="516"/>
      <c r="D69" s="516"/>
      <c r="E69" s="516"/>
      <c r="F69" s="516"/>
      <c r="G69" s="516"/>
      <c r="H69" s="516"/>
      <c r="I69" s="516"/>
      <c r="J69" s="516"/>
      <c r="K69" s="516"/>
    </row>
    <row r="70" spans="1:11" x14ac:dyDescent="0.2">
      <c r="A70" s="517" t="s">
        <v>52</v>
      </c>
      <c r="B70" s="518"/>
      <c r="C70" s="519"/>
      <c r="D70" s="516"/>
      <c r="E70" s="516"/>
      <c r="F70" s="516"/>
      <c r="G70" s="516"/>
      <c r="H70" s="516"/>
      <c r="I70" s="516"/>
      <c r="J70" s="516"/>
      <c r="K70" s="516"/>
    </row>
    <row r="71" spans="1:11" x14ac:dyDescent="0.2">
      <c r="A71" s="438" t="s">
        <v>53</v>
      </c>
      <c r="B71" s="408"/>
      <c r="C71" s="519"/>
      <c r="D71" s="516"/>
      <c r="E71" s="516"/>
      <c r="F71" s="516"/>
      <c r="G71" s="516"/>
      <c r="H71" s="516"/>
      <c r="I71" s="516"/>
      <c r="J71" s="516"/>
      <c r="K71" s="516"/>
    </row>
    <row r="72" spans="1:11" x14ac:dyDescent="0.2">
      <c r="A72" s="438" t="s">
        <v>54</v>
      </c>
      <c r="B72" s="408"/>
      <c r="C72" s="519"/>
      <c r="D72" s="516"/>
      <c r="E72" s="516"/>
      <c r="F72" s="516"/>
      <c r="G72" s="516"/>
      <c r="H72" s="516"/>
      <c r="I72" s="516"/>
      <c r="J72" s="516"/>
      <c r="K72" s="516"/>
    </row>
    <row r="73" spans="1:11" x14ac:dyDescent="0.2">
      <c r="A73" s="495" t="s">
        <v>55</v>
      </c>
      <c r="B73" s="425"/>
      <c r="C73" s="519"/>
      <c r="D73" s="516"/>
      <c r="E73" s="516"/>
      <c r="F73" s="516"/>
      <c r="G73" s="516"/>
      <c r="H73" s="516"/>
      <c r="I73" s="516"/>
      <c r="J73" s="516"/>
      <c r="K73" s="516"/>
    </row>
    <row r="74" spans="1:11" x14ac:dyDescent="0.2">
      <c r="A74" s="505" t="s">
        <v>1</v>
      </c>
      <c r="B74" s="520">
        <f>SUM(B70:B73)</f>
        <v>0</v>
      </c>
      <c r="C74" s="519"/>
      <c r="D74" s="516"/>
      <c r="E74" s="516"/>
      <c r="F74" s="516"/>
      <c r="G74" s="516"/>
      <c r="H74" s="516"/>
      <c r="I74" s="516"/>
      <c r="J74" s="516"/>
      <c r="K74" s="516"/>
    </row>
    <row r="75" spans="1:11" x14ac:dyDescent="0.2">
      <c r="A75" s="521" t="s">
        <v>123</v>
      </c>
      <c r="B75" s="522"/>
      <c r="C75" s="523"/>
      <c r="D75" s="443"/>
    </row>
    <row r="76" spans="1:11" ht="21" x14ac:dyDescent="0.2">
      <c r="A76" s="749" t="s">
        <v>56</v>
      </c>
      <c r="B76" s="525" t="s">
        <v>57</v>
      </c>
      <c r="C76" s="526" t="s">
        <v>58</v>
      </c>
      <c r="D76" s="526" t="s">
        <v>59</v>
      </c>
      <c r="E76" s="526" t="s">
        <v>13</v>
      </c>
    </row>
    <row r="77" spans="1:11" x14ac:dyDescent="0.2">
      <c r="A77" s="527" t="s">
        <v>124</v>
      </c>
      <c r="B77" s="518"/>
      <c r="C77" s="518"/>
      <c r="D77" s="518"/>
      <c r="E77" s="518"/>
      <c r="F77" s="367"/>
    </row>
    <row r="78" spans="1:11" x14ac:dyDescent="0.2">
      <c r="A78" s="528" t="s">
        <v>125</v>
      </c>
      <c r="B78" s="408"/>
      <c r="C78" s="408"/>
      <c r="D78" s="408"/>
      <c r="E78" s="408"/>
      <c r="F78" s="367"/>
    </row>
    <row r="79" spans="1:11" x14ac:dyDescent="0.2">
      <c r="A79" s="528" t="s">
        <v>126</v>
      </c>
      <c r="B79" s="408"/>
      <c r="C79" s="408"/>
      <c r="D79" s="408"/>
      <c r="E79" s="408"/>
      <c r="F79" s="367"/>
    </row>
    <row r="80" spans="1:11" x14ac:dyDescent="0.2">
      <c r="A80" s="528" t="s">
        <v>127</v>
      </c>
      <c r="B80" s="408"/>
      <c r="C80" s="408"/>
      <c r="D80" s="408"/>
      <c r="E80" s="408"/>
      <c r="F80" s="367"/>
    </row>
    <row r="81" spans="1:47" x14ac:dyDescent="0.2">
      <c r="A81" s="528" t="s">
        <v>128</v>
      </c>
      <c r="B81" s="408"/>
      <c r="C81" s="408"/>
      <c r="D81" s="408"/>
      <c r="E81" s="408"/>
      <c r="F81" s="367"/>
    </row>
    <row r="82" spans="1:47" x14ac:dyDescent="0.2">
      <c r="A82" s="529" t="s">
        <v>129</v>
      </c>
      <c r="B82" s="408"/>
      <c r="C82" s="408"/>
      <c r="D82" s="408"/>
      <c r="E82" s="408"/>
      <c r="F82" s="367"/>
    </row>
    <row r="83" spans="1:47" x14ac:dyDescent="0.2">
      <c r="A83" s="528" t="s">
        <v>130</v>
      </c>
      <c r="B83" s="408"/>
      <c r="C83" s="408"/>
      <c r="D83" s="408"/>
      <c r="E83" s="408"/>
      <c r="F83" s="367"/>
    </row>
    <row r="84" spans="1:47" x14ac:dyDescent="0.2">
      <c r="A84" s="528" t="s">
        <v>131</v>
      </c>
      <c r="B84" s="408"/>
      <c r="C84" s="408"/>
      <c r="D84" s="408"/>
      <c r="E84" s="408"/>
      <c r="F84" s="367"/>
    </row>
    <row r="85" spans="1:47" x14ac:dyDescent="0.2">
      <c r="A85" s="528" t="s">
        <v>132</v>
      </c>
      <c r="B85" s="408"/>
      <c r="C85" s="408"/>
      <c r="D85" s="408"/>
      <c r="E85" s="408"/>
      <c r="F85" s="367"/>
    </row>
    <row r="86" spans="1:47" x14ac:dyDescent="0.2">
      <c r="A86" s="528" t="s">
        <v>133</v>
      </c>
      <c r="B86" s="408"/>
      <c r="C86" s="408"/>
      <c r="D86" s="408"/>
      <c r="E86" s="408"/>
      <c r="F86" s="367"/>
    </row>
    <row r="87" spans="1:47" x14ac:dyDescent="0.2">
      <c r="A87" s="530" t="s">
        <v>134</v>
      </c>
      <c r="B87" s="408"/>
      <c r="C87" s="411"/>
      <c r="D87" s="411"/>
      <c r="E87" s="411"/>
      <c r="F87" s="367"/>
    </row>
    <row r="88" spans="1:47" x14ac:dyDescent="0.2">
      <c r="A88" s="531" t="s">
        <v>135</v>
      </c>
      <c r="B88" s="408"/>
      <c r="C88" s="411"/>
      <c r="D88" s="411"/>
      <c r="E88" s="411"/>
      <c r="F88" s="367"/>
    </row>
    <row r="89" spans="1:47" x14ac:dyDescent="0.2">
      <c r="A89" s="532" t="s">
        <v>136</v>
      </c>
      <c r="B89" s="436"/>
      <c r="C89" s="411"/>
      <c r="D89" s="411"/>
      <c r="E89" s="411"/>
      <c r="F89" s="367"/>
    </row>
    <row r="90" spans="1:47" x14ac:dyDescent="0.2">
      <c r="A90" s="532" t="s">
        <v>137</v>
      </c>
      <c r="B90" s="408"/>
      <c r="C90" s="411"/>
      <c r="D90" s="411"/>
      <c r="E90" s="411"/>
      <c r="F90" s="367"/>
    </row>
    <row r="91" spans="1:47" x14ac:dyDescent="0.2">
      <c r="A91" s="533" t="s">
        <v>138</v>
      </c>
      <c r="B91" s="534"/>
      <c r="C91" s="425"/>
      <c r="D91" s="425"/>
      <c r="E91" s="425"/>
      <c r="F91" s="367"/>
    </row>
    <row r="92" spans="1:47" x14ac:dyDescent="0.2">
      <c r="A92" s="759" t="s">
        <v>1</v>
      </c>
      <c r="B92" s="520">
        <f>SUM(B77:B91)</f>
        <v>0</v>
      </c>
      <c r="C92" s="520">
        <f>SUM(C77:C91)</f>
        <v>0</v>
      </c>
      <c r="D92" s="520">
        <f>SUM(D77:D91)</f>
        <v>0</v>
      </c>
      <c r="E92" s="520">
        <f>SUM(E77:E91)</f>
        <v>0</v>
      </c>
      <c r="F92" s="367"/>
    </row>
    <row r="93" spans="1:47" x14ac:dyDescent="0.2">
      <c r="A93" s="536" t="s">
        <v>139</v>
      </c>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t="s">
        <v>49</v>
      </c>
      <c r="B94" s="526" t="s">
        <v>57</v>
      </c>
      <c r="C94" s="526" t="s">
        <v>58</v>
      </c>
      <c r="D94" s="526" t="s">
        <v>59</v>
      </c>
      <c r="E94" s="526" t="s">
        <v>13</v>
      </c>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t="s">
        <v>52</v>
      </c>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t="s">
        <v>53</v>
      </c>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t="s">
        <v>54</v>
      </c>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t="s">
        <v>55</v>
      </c>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t="s">
        <v>60</v>
      </c>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t="s">
        <v>1</v>
      </c>
      <c r="B100" s="520">
        <f>SUM(B95:B99)</f>
        <v>0</v>
      </c>
      <c r="C100" s="520">
        <f>SUM(C95:C99)</f>
        <v>0</v>
      </c>
      <c r="D100" s="520">
        <f>SUM(D95:D99)</f>
        <v>0</v>
      </c>
      <c r="E100" s="520">
        <f>SUM(E95:E99)</f>
        <v>0</v>
      </c>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t="s">
        <v>140</v>
      </c>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ht="21" x14ac:dyDescent="0.2">
      <c r="A102" s="538" t="s">
        <v>49</v>
      </c>
      <c r="B102" s="526" t="s">
        <v>57</v>
      </c>
      <c r="C102" s="526" t="s">
        <v>58</v>
      </c>
      <c r="D102" s="526" t="s">
        <v>59</v>
      </c>
      <c r="E102" s="526" t="s">
        <v>13</v>
      </c>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t="s">
        <v>52</v>
      </c>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t="s">
        <v>53</v>
      </c>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t="s">
        <v>54</v>
      </c>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t="s">
        <v>55</v>
      </c>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t="s">
        <v>60</v>
      </c>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t="s">
        <v>1</v>
      </c>
      <c r="B108" s="520">
        <f>SUM(B103:B107)</f>
        <v>0</v>
      </c>
      <c r="C108" s="520">
        <f>SUM(C103:C107)</f>
        <v>0</v>
      </c>
      <c r="D108" s="520">
        <f>SUM(D103:D107)</f>
        <v>0</v>
      </c>
      <c r="E108" s="520">
        <f>SUM(E103:E107)</f>
        <v>0</v>
      </c>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t="s">
        <v>141</v>
      </c>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907" t="s">
        <v>61</v>
      </c>
      <c r="B110" s="908"/>
      <c r="C110" s="911" t="s">
        <v>1</v>
      </c>
      <c r="D110" s="888" t="s">
        <v>33</v>
      </c>
      <c r="E110" s="894"/>
      <c r="F110" s="889"/>
      <c r="G110" s="895" t="s">
        <v>34</v>
      </c>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ht="21" x14ac:dyDescent="0.2">
      <c r="A111" s="909"/>
      <c r="B111" s="910"/>
      <c r="C111" s="912"/>
      <c r="D111" s="755" t="s">
        <v>35</v>
      </c>
      <c r="E111" s="755" t="s">
        <v>36</v>
      </c>
      <c r="F111" s="755" t="s">
        <v>37</v>
      </c>
      <c r="G111" s="897"/>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948" t="s">
        <v>62</v>
      </c>
      <c r="B112" s="949"/>
      <c r="C112" s="520">
        <f>SUM(D112:G112)</f>
        <v>0</v>
      </c>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85" x14ac:dyDescent="0.2">
      <c r="A113" s="946" t="s">
        <v>63</v>
      </c>
      <c r="B113" s="947"/>
      <c r="C113" s="380">
        <f>SUM(D113:G113)</f>
        <v>0</v>
      </c>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85" ht="15" x14ac:dyDescent="0.2">
      <c r="A114" s="521" t="s">
        <v>142</v>
      </c>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85" x14ac:dyDescent="0.2">
      <c r="A115" s="907" t="s">
        <v>64</v>
      </c>
      <c r="B115" s="919"/>
      <c r="C115" s="908"/>
      <c r="D115" s="911" t="s">
        <v>1</v>
      </c>
      <c r="E115" s="888" t="s">
        <v>33</v>
      </c>
      <c r="F115" s="894"/>
      <c r="G115" s="889"/>
      <c r="H115" s="895" t="s">
        <v>34</v>
      </c>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85" ht="31.5" x14ac:dyDescent="0.2">
      <c r="A116" s="909"/>
      <c r="B116" s="920"/>
      <c r="C116" s="910"/>
      <c r="D116" s="912"/>
      <c r="E116" s="755" t="s">
        <v>35</v>
      </c>
      <c r="F116" s="755" t="s">
        <v>36</v>
      </c>
      <c r="G116" s="755" t="s">
        <v>37</v>
      </c>
      <c r="H116" s="897"/>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85" x14ac:dyDescent="0.2">
      <c r="A117" s="548" t="s">
        <v>143</v>
      </c>
      <c r="B117" s="549"/>
      <c r="C117" s="550"/>
      <c r="D117" s="520">
        <f>SUM(E117:H117)</f>
        <v>0</v>
      </c>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85" x14ac:dyDescent="0.2">
      <c r="A118" s="548" t="s">
        <v>144</v>
      </c>
      <c r="B118" s="549"/>
      <c r="C118" s="550"/>
      <c r="D118" s="520">
        <f>SUM(E118:H118)</f>
        <v>0</v>
      </c>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85" x14ac:dyDescent="0.2">
      <c r="A119" s="373" t="s">
        <v>145</v>
      </c>
      <c r="B119" s="551"/>
      <c r="C119" s="552"/>
      <c r="D119" s="553"/>
      <c r="E119" s="554"/>
      <c r="F119" s="555"/>
      <c r="G119" s="556"/>
      <c r="H119" s="557"/>
      <c r="I119" s="558"/>
      <c r="J119" s="558"/>
      <c r="K119" s="558"/>
      <c r="L119" s="559"/>
    </row>
    <row r="120" spans="1:85" ht="14.25" customHeight="1" x14ac:dyDescent="0.2">
      <c r="A120" s="872" t="s">
        <v>65</v>
      </c>
      <c r="B120" s="895" t="s">
        <v>1</v>
      </c>
      <c r="C120" s="886" t="s">
        <v>66</v>
      </c>
      <c r="D120" s="922"/>
      <c r="E120" s="887"/>
      <c r="F120" s="895" t="s">
        <v>67</v>
      </c>
      <c r="G120" s="953" t="s">
        <v>68</v>
      </c>
      <c r="H120" s="955" t="s">
        <v>33</v>
      </c>
      <c r="I120" s="894"/>
      <c r="J120" s="889"/>
      <c r="K120" s="895" t="s">
        <v>13</v>
      </c>
      <c r="L120" s="941" t="s">
        <v>146</v>
      </c>
    </row>
    <row r="121" spans="1:85" ht="60.75" customHeight="1" x14ac:dyDescent="0.2">
      <c r="A121" s="921"/>
      <c r="B121" s="897"/>
      <c r="C121" s="562" t="s">
        <v>147</v>
      </c>
      <c r="D121" s="525" t="s">
        <v>148</v>
      </c>
      <c r="E121" s="753" t="s">
        <v>149</v>
      </c>
      <c r="F121" s="897"/>
      <c r="G121" s="954"/>
      <c r="H121" s="753" t="s">
        <v>35</v>
      </c>
      <c r="I121" s="755" t="s">
        <v>36</v>
      </c>
      <c r="J121" s="755" t="s">
        <v>37</v>
      </c>
      <c r="K121" s="897"/>
      <c r="L121" s="942"/>
    </row>
    <row r="122" spans="1:85" x14ac:dyDescent="0.2">
      <c r="A122" s="563" t="s">
        <v>104</v>
      </c>
      <c r="B122" s="564">
        <f>SUM(C122:G122)</f>
        <v>0</v>
      </c>
      <c r="C122" s="565"/>
      <c r="D122" s="566"/>
      <c r="E122" s="567"/>
      <c r="F122" s="566"/>
      <c r="G122" s="568"/>
      <c r="H122" s="567"/>
      <c r="I122" s="566"/>
      <c r="J122" s="566"/>
      <c r="K122" s="566"/>
      <c r="L122" s="567"/>
      <c r="M122" s="569"/>
      <c r="CA122" s="367" t="str">
        <f>IF(B122&lt;&gt;SUM(H122:K122),"Total personas  debe ser igual que según Tipo estrategia + otros","")</f>
        <v/>
      </c>
      <c r="CG122" s="367">
        <f>IF(B122&lt;&gt;SUM(H122:K122),1,0)</f>
        <v>0</v>
      </c>
    </row>
    <row r="123" spans="1:85" x14ac:dyDescent="0.2">
      <c r="A123" s="570" t="s">
        <v>114</v>
      </c>
      <c r="B123" s="392">
        <f>SUM(C123:G123)</f>
        <v>0</v>
      </c>
      <c r="C123" s="396"/>
      <c r="D123" s="408"/>
      <c r="E123" s="402"/>
      <c r="F123" s="408"/>
      <c r="G123" s="571"/>
      <c r="H123" s="402"/>
      <c r="I123" s="408"/>
      <c r="J123" s="408"/>
      <c r="K123" s="408"/>
      <c r="L123" s="402"/>
      <c r="M123" s="569"/>
      <c r="CA123" s="367" t="str">
        <f>IF(B123&lt;&gt;SUM(H123:K123),"Total personas  debe ser igual que según Tipo estrategia + otros","")</f>
        <v/>
      </c>
      <c r="CG123" s="367">
        <f>IF(B123&lt;&gt;SUM(H123:K123),1,0)</f>
        <v>0</v>
      </c>
    </row>
    <row r="124" spans="1:85" x14ac:dyDescent="0.2">
      <c r="A124" s="572" t="s">
        <v>116</v>
      </c>
      <c r="B124" s="417">
        <f>SUM(C124:G124)</f>
        <v>0</v>
      </c>
      <c r="C124" s="498"/>
      <c r="D124" s="425"/>
      <c r="E124" s="499"/>
      <c r="F124" s="425"/>
      <c r="G124" s="573"/>
      <c r="H124" s="499"/>
      <c r="I124" s="425"/>
      <c r="J124" s="425"/>
      <c r="K124" s="425"/>
      <c r="L124" s="499"/>
      <c r="M124" s="569"/>
      <c r="CA124" s="367" t="str">
        <f>IF(B124&lt;&gt;SUM(H124:K124),"Total personas  debe ser igual que según Tipo estrategia + otros","")</f>
        <v/>
      </c>
      <c r="CG124" s="367">
        <f>IF(B124&lt;&gt;SUM(H124:K124),1,0)</f>
        <v>0</v>
      </c>
    </row>
    <row r="125" spans="1:85" ht="15" x14ac:dyDescent="0.2">
      <c r="A125" s="536" t="s">
        <v>150</v>
      </c>
      <c r="B125" s="547"/>
      <c r="C125" s="547"/>
      <c r="D125" s="547"/>
      <c r="E125" s="547"/>
      <c r="F125" s="547"/>
      <c r="G125" s="547"/>
      <c r="H125" s="547"/>
      <c r="I125" s="547"/>
      <c r="J125" s="547"/>
      <c r="K125" s="547"/>
      <c r="L125" s="547"/>
    </row>
    <row r="126" spans="1:85" ht="15" customHeight="1" x14ac:dyDescent="0.2">
      <c r="A126" s="872" t="s">
        <v>69</v>
      </c>
      <c r="B126" s="895" t="s">
        <v>70</v>
      </c>
      <c r="C126" s="886" t="s">
        <v>151</v>
      </c>
      <c r="D126" s="943"/>
      <c r="E126" s="944" t="s">
        <v>152</v>
      </c>
      <c r="F126" s="943"/>
      <c r="G126" s="944" t="s">
        <v>153</v>
      </c>
      <c r="H126" s="943"/>
      <c r="I126" s="944" t="s">
        <v>154</v>
      </c>
      <c r="J126" s="943"/>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85" ht="15" x14ac:dyDescent="0.2">
      <c r="A127" s="921"/>
      <c r="B127" s="897"/>
      <c r="C127" s="755" t="s">
        <v>155</v>
      </c>
      <c r="D127" s="574" t="s">
        <v>156</v>
      </c>
      <c r="E127" s="753" t="s">
        <v>155</v>
      </c>
      <c r="F127" s="757" t="s">
        <v>156</v>
      </c>
      <c r="G127" s="576" t="s">
        <v>155</v>
      </c>
      <c r="H127" s="574" t="s">
        <v>156</v>
      </c>
      <c r="I127" s="753" t="s">
        <v>155</v>
      </c>
      <c r="J127" s="574" t="s">
        <v>156</v>
      </c>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85" ht="18.75" customHeight="1" x14ac:dyDescent="0.2">
      <c r="A128" s="895" t="s">
        <v>157</v>
      </c>
      <c r="B128" s="563" t="s">
        <v>71</v>
      </c>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896"/>
      <c r="B129" s="570" t="s">
        <v>72</v>
      </c>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896"/>
      <c r="B130" s="570" t="s">
        <v>73</v>
      </c>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897"/>
      <c r="B131" s="570" t="s">
        <v>74</v>
      </c>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895" t="s">
        <v>75</v>
      </c>
      <c r="B132" s="563" t="s">
        <v>76</v>
      </c>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896"/>
      <c r="B133" s="570" t="s">
        <v>77</v>
      </c>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896"/>
      <c r="B134" s="570" t="s">
        <v>74</v>
      </c>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896"/>
      <c r="B135" s="585" t="s">
        <v>78</v>
      </c>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897"/>
      <c r="B136" s="572" t="s">
        <v>48</v>
      </c>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customHeight="1" x14ac:dyDescent="0.2">
      <c r="A137" s="895" t="s">
        <v>79</v>
      </c>
      <c r="B137" s="563" t="s">
        <v>80</v>
      </c>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896"/>
      <c r="B138" s="570" t="s">
        <v>77</v>
      </c>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896"/>
      <c r="B139" s="570" t="s">
        <v>74</v>
      </c>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896"/>
      <c r="B140" s="585" t="s">
        <v>81</v>
      </c>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896"/>
      <c r="B141" s="585" t="s">
        <v>78</v>
      </c>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897"/>
      <c r="B142" s="572" t="s">
        <v>48</v>
      </c>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895" t="s">
        <v>82</v>
      </c>
      <c r="B143" s="563" t="s">
        <v>83</v>
      </c>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ht="21" x14ac:dyDescent="0.2">
      <c r="A144" s="897"/>
      <c r="B144" s="572" t="s">
        <v>84</v>
      </c>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t="s">
        <v>158</v>
      </c>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t="s">
        <v>159</v>
      </c>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900" t="s">
        <v>29</v>
      </c>
      <c r="B147" s="913" t="s">
        <v>1</v>
      </c>
      <c r="C147" s="914"/>
      <c r="D147" s="883"/>
      <c r="E147" s="880" t="s">
        <v>14</v>
      </c>
      <c r="F147" s="881"/>
      <c r="G147" s="881"/>
      <c r="H147" s="881"/>
      <c r="I147" s="881"/>
      <c r="J147" s="881"/>
      <c r="K147" s="881"/>
      <c r="L147" s="881"/>
      <c r="M147" s="881"/>
      <c r="N147" s="881"/>
      <c r="O147" s="881"/>
      <c r="P147" s="881"/>
      <c r="Q147" s="881"/>
      <c r="R147" s="881"/>
      <c r="S147" s="881"/>
      <c r="T147" s="881"/>
      <c r="U147" s="881"/>
      <c r="V147" s="881"/>
      <c r="W147" s="881"/>
      <c r="X147" s="881"/>
      <c r="Y147" s="881"/>
      <c r="Z147" s="881"/>
      <c r="AA147" s="881"/>
      <c r="AB147" s="881"/>
      <c r="AC147" s="881"/>
      <c r="AD147" s="881"/>
      <c r="AE147" s="881"/>
      <c r="AF147" s="881"/>
      <c r="AG147" s="881"/>
      <c r="AH147" s="881"/>
      <c r="AI147" s="881"/>
      <c r="AJ147" s="881"/>
      <c r="AK147" s="881"/>
      <c r="AL147" s="881"/>
      <c r="AM147" s="881"/>
      <c r="AN147" s="881"/>
      <c r="AO147" s="881"/>
      <c r="AP147" s="917"/>
      <c r="AQ147" s="957" t="s">
        <v>85</v>
      </c>
      <c r="AR147" s="890"/>
      <c r="AS147" s="891"/>
      <c r="BY147" s="366"/>
      <c r="BZ147" s="366"/>
      <c r="CA147" s="366"/>
      <c r="CB147" s="366"/>
      <c r="CC147" s="366"/>
      <c r="CD147" s="366"/>
      <c r="CE147" s="366"/>
      <c r="CF147" s="366"/>
      <c r="CG147" s="366"/>
    </row>
    <row r="148" spans="1:102" x14ac:dyDescent="0.2">
      <c r="A148" s="901"/>
      <c r="B148" s="915"/>
      <c r="C148" s="916"/>
      <c r="D148" s="885"/>
      <c r="E148" s="886" t="s">
        <v>19</v>
      </c>
      <c r="F148" s="887"/>
      <c r="G148" s="886" t="s">
        <v>20</v>
      </c>
      <c r="H148" s="887"/>
      <c r="I148" s="886" t="s">
        <v>21</v>
      </c>
      <c r="J148" s="887"/>
      <c r="K148" s="886" t="s">
        <v>22</v>
      </c>
      <c r="L148" s="887"/>
      <c r="M148" s="886" t="s">
        <v>23</v>
      </c>
      <c r="N148" s="887"/>
      <c r="O148" s="886" t="s">
        <v>24</v>
      </c>
      <c r="P148" s="887"/>
      <c r="Q148" s="886" t="s">
        <v>25</v>
      </c>
      <c r="R148" s="887"/>
      <c r="S148" s="886" t="s">
        <v>26</v>
      </c>
      <c r="T148" s="887"/>
      <c r="U148" s="886" t="s">
        <v>27</v>
      </c>
      <c r="V148" s="887"/>
      <c r="W148" s="886" t="s">
        <v>2</v>
      </c>
      <c r="X148" s="887"/>
      <c r="Y148" s="886" t="s">
        <v>3</v>
      </c>
      <c r="Z148" s="887"/>
      <c r="AA148" s="886" t="s">
        <v>28</v>
      </c>
      <c r="AB148" s="887"/>
      <c r="AC148" s="886" t="s">
        <v>4</v>
      </c>
      <c r="AD148" s="887"/>
      <c r="AE148" s="886" t="s">
        <v>5</v>
      </c>
      <c r="AF148" s="887"/>
      <c r="AG148" s="886" t="s">
        <v>6</v>
      </c>
      <c r="AH148" s="887"/>
      <c r="AI148" s="886" t="s">
        <v>7</v>
      </c>
      <c r="AJ148" s="887"/>
      <c r="AK148" s="886" t="s">
        <v>8</v>
      </c>
      <c r="AL148" s="887"/>
      <c r="AM148" s="886" t="s">
        <v>9</v>
      </c>
      <c r="AN148" s="887"/>
      <c r="AO148" s="888" t="s">
        <v>10</v>
      </c>
      <c r="AP148" s="918"/>
      <c r="AQ148" s="958" t="s">
        <v>160</v>
      </c>
      <c r="AR148" s="888" t="s">
        <v>161</v>
      </c>
      <c r="AS148" s="889"/>
      <c r="AT148" s="603"/>
      <c r="AU148" s="604"/>
    </row>
    <row r="149" spans="1:102" ht="31.5" x14ac:dyDescent="0.2">
      <c r="A149" s="902"/>
      <c r="B149" s="605" t="s">
        <v>94</v>
      </c>
      <c r="C149" s="606" t="s">
        <v>11</v>
      </c>
      <c r="D149" s="751" t="s">
        <v>12</v>
      </c>
      <c r="E149" s="608" t="s">
        <v>11</v>
      </c>
      <c r="F149" s="750" t="s">
        <v>12</v>
      </c>
      <c r="G149" s="608" t="s">
        <v>11</v>
      </c>
      <c r="H149" s="750" t="s">
        <v>12</v>
      </c>
      <c r="I149" s="608" t="s">
        <v>11</v>
      </c>
      <c r="J149" s="750" t="s">
        <v>12</v>
      </c>
      <c r="K149" s="608" t="s">
        <v>11</v>
      </c>
      <c r="L149" s="750" t="s">
        <v>12</v>
      </c>
      <c r="M149" s="608" t="s">
        <v>11</v>
      </c>
      <c r="N149" s="750" t="s">
        <v>12</v>
      </c>
      <c r="O149" s="608" t="s">
        <v>11</v>
      </c>
      <c r="P149" s="750" t="s">
        <v>12</v>
      </c>
      <c r="Q149" s="608" t="s">
        <v>11</v>
      </c>
      <c r="R149" s="750" t="s">
        <v>12</v>
      </c>
      <c r="S149" s="608" t="s">
        <v>11</v>
      </c>
      <c r="T149" s="750" t="s">
        <v>12</v>
      </c>
      <c r="U149" s="608" t="s">
        <v>11</v>
      </c>
      <c r="V149" s="750" t="s">
        <v>12</v>
      </c>
      <c r="W149" s="608" t="s">
        <v>11</v>
      </c>
      <c r="X149" s="750" t="s">
        <v>12</v>
      </c>
      <c r="Y149" s="608" t="s">
        <v>11</v>
      </c>
      <c r="Z149" s="750" t="s">
        <v>12</v>
      </c>
      <c r="AA149" s="608" t="s">
        <v>11</v>
      </c>
      <c r="AB149" s="750" t="s">
        <v>12</v>
      </c>
      <c r="AC149" s="608" t="s">
        <v>11</v>
      </c>
      <c r="AD149" s="750" t="s">
        <v>12</v>
      </c>
      <c r="AE149" s="608" t="s">
        <v>11</v>
      </c>
      <c r="AF149" s="750" t="s">
        <v>12</v>
      </c>
      <c r="AG149" s="608" t="s">
        <v>11</v>
      </c>
      <c r="AH149" s="750" t="s">
        <v>12</v>
      </c>
      <c r="AI149" s="608" t="s">
        <v>11</v>
      </c>
      <c r="AJ149" s="750" t="s">
        <v>12</v>
      </c>
      <c r="AK149" s="608" t="s">
        <v>11</v>
      </c>
      <c r="AL149" s="750" t="s">
        <v>12</v>
      </c>
      <c r="AM149" s="608" t="s">
        <v>11</v>
      </c>
      <c r="AN149" s="750" t="s">
        <v>12</v>
      </c>
      <c r="AO149" s="608" t="s">
        <v>11</v>
      </c>
      <c r="AP149" s="609" t="s">
        <v>12</v>
      </c>
      <c r="AQ149" s="959"/>
      <c r="AR149" s="755" t="s">
        <v>162</v>
      </c>
      <c r="AS149" s="753" t="s">
        <v>163</v>
      </c>
      <c r="AT149" s="443"/>
      <c r="AU149" s="610"/>
    </row>
    <row r="150" spans="1:102" x14ac:dyDescent="0.2">
      <c r="A150" s="611" t="s">
        <v>43</v>
      </c>
      <c r="B150" s="506">
        <f t="shared" ref="B150:B168" si="7">SUM(C150+D150)</f>
        <v>323</v>
      </c>
      <c r="C150" s="507">
        <f t="shared" ref="C150:C168" si="8">SUM(E150+G150+I150+K150+M150+O150+Q150+S150+U150+W150+Y150+AA150+AC150+AE150+AG150+AI150+AK150+AM150+AO150)</f>
        <v>154</v>
      </c>
      <c r="D150" s="612">
        <f t="shared" ref="D150:D168" si="9">SUM(F150+H150+J150+L150+N150+P150+R150+T150+V150+X150+Z150+AB150+AD150+AF150+AH150+AJ150+AL150+AN150+AP150)</f>
        <v>169</v>
      </c>
      <c r="E150" s="381">
        <v>9</v>
      </c>
      <c r="F150" s="382">
        <v>9</v>
      </c>
      <c r="G150" s="381">
        <v>6</v>
      </c>
      <c r="H150" s="383">
        <v>7</v>
      </c>
      <c r="I150" s="381">
        <v>4</v>
      </c>
      <c r="J150" s="383">
        <v>6</v>
      </c>
      <c r="K150" s="381">
        <v>2</v>
      </c>
      <c r="L150" s="383">
        <v>5</v>
      </c>
      <c r="M150" s="381">
        <v>1</v>
      </c>
      <c r="N150" s="383">
        <v>2</v>
      </c>
      <c r="O150" s="381">
        <v>5</v>
      </c>
      <c r="P150" s="383">
        <v>5</v>
      </c>
      <c r="Q150" s="381"/>
      <c r="R150" s="383">
        <v>1</v>
      </c>
      <c r="S150" s="381"/>
      <c r="T150" s="383">
        <v>1</v>
      </c>
      <c r="U150" s="381">
        <v>1</v>
      </c>
      <c r="V150" s="383">
        <v>6</v>
      </c>
      <c r="W150" s="381">
        <v>2</v>
      </c>
      <c r="X150" s="383">
        <v>7</v>
      </c>
      <c r="Y150" s="381">
        <v>5</v>
      </c>
      <c r="Z150" s="383">
        <v>5</v>
      </c>
      <c r="AA150" s="381">
        <v>6</v>
      </c>
      <c r="AB150" s="383">
        <v>9</v>
      </c>
      <c r="AC150" s="381">
        <v>13</v>
      </c>
      <c r="AD150" s="383">
        <v>9</v>
      </c>
      <c r="AE150" s="381">
        <v>11</v>
      </c>
      <c r="AF150" s="383">
        <v>12</v>
      </c>
      <c r="AG150" s="381">
        <v>15</v>
      </c>
      <c r="AH150" s="383">
        <v>14</v>
      </c>
      <c r="AI150" s="381">
        <v>11</v>
      </c>
      <c r="AJ150" s="383">
        <v>14</v>
      </c>
      <c r="AK150" s="381">
        <v>15</v>
      </c>
      <c r="AL150" s="383">
        <v>16</v>
      </c>
      <c r="AM150" s="381">
        <v>14</v>
      </c>
      <c r="AN150" s="383">
        <v>11</v>
      </c>
      <c r="AO150" s="384">
        <v>34</v>
      </c>
      <c r="AP150" s="613">
        <v>30</v>
      </c>
      <c r="AQ150" s="614">
        <v>114</v>
      </c>
      <c r="AR150" s="615">
        <v>88</v>
      </c>
      <c r="AS150" s="382">
        <v>121</v>
      </c>
      <c r="AT150" s="616" t="s">
        <v>120</v>
      </c>
      <c r="AU150" s="516"/>
      <c r="CA150" s="367" t="str">
        <f t="shared" ref="CA150:CA168" si="10">IF(B150&lt;&gt;SUM(AQ150+AR150+AS150)," El número de consultas según tipo atención NO puede ser diferente al Total.","")</f>
        <v/>
      </c>
      <c r="CB150" s="367"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67">
        <f t="shared" ref="CG150:CG168" si="11">IF(B150&lt;&gt;SUM(AQ150+AR150+AS150),1,0)</f>
        <v>0</v>
      </c>
    </row>
    <row r="151" spans="1:102" x14ac:dyDescent="0.2">
      <c r="A151" s="617" t="s">
        <v>30</v>
      </c>
      <c r="B151" s="618">
        <f t="shared" si="7"/>
        <v>0</v>
      </c>
      <c r="C151" s="619">
        <f t="shared" si="8"/>
        <v>0</v>
      </c>
      <c r="D151" s="620">
        <f t="shared" si="9"/>
        <v>0</v>
      </c>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CA151" s="367" t="str">
        <f t="shared" si="10"/>
        <v/>
      </c>
      <c r="CG151" s="367">
        <f t="shared" si="11"/>
        <v>0</v>
      </c>
    </row>
    <row r="152" spans="1:102" ht="21.75" x14ac:dyDescent="0.2">
      <c r="A152" s="623" t="s">
        <v>164</v>
      </c>
      <c r="B152" s="624">
        <f t="shared" si="7"/>
        <v>0</v>
      </c>
      <c r="C152" s="625">
        <f t="shared" si="8"/>
        <v>0</v>
      </c>
      <c r="D152" s="626">
        <f t="shared" si="9"/>
        <v>0</v>
      </c>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CA152" s="367" t="str">
        <f t="shared" si="10"/>
        <v/>
      </c>
      <c r="CG152" s="367">
        <f t="shared" si="11"/>
        <v>0</v>
      </c>
    </row>
    <row r="153" spans="1:102" x14ac:dyDescent="0.2">
      <c r="A153" s="628" t="s">
        <v>165</v>
      </c>
      <c r="B153" s="629">
        <f t="shared" si="7"/>
        <v>3</v>
      </c>
      <c r="C153" s="630">
        <f t="shared" si="8"/>
        <v>0</v>
      </c>
      <c r="D153" s="631">
        <f t="shared" si="9"/>
        <v>3</v>
      </c>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v>1</v>
      </c>
      <c r="AK153" s="396"/>
      <c r="AL153" s="397"/>
      <c r="AM153" s="396"/>
      <c r="AN153" s="397">
        <v>1</v>
      </c>
      <c r="AO153" s="398"/>
      <c r="AP153" s="632">
        <v>1</v>
      </c>
      <c r="AQ153" s="494"/>
      <c r="AR153" s="408">
        <v>3</v>
      </c>
      <c r="AS153" s="402"/>
      <c r="AT153" s="616"/>
      <c r="AU153" s="516"/>
      <c r="CA153" s="367" t="str">
        <f t="shared" si="10"/>
        <v/>
      </c>
      <c r="CG153" s="367">
        <f t="shared" si="11"/>
        <v>0</v>
      </c>
    </row>
    <row r="154" spans="1:102" x14ac:dyDescent="0.2">
      <c r="A154" s="628" t="s">
        <v>166</v>
      </c>
      <c r="B154" s="629">
        <f t="shared" si="7"/>
        <v>27</v>
      </c>
      <c r="C154" s="630">
        <f t="shared" si="8"/>
        <v>18</v>
      </c>
      <c r="D154" s="631">
        <f t="shared" si="9"/>
        <v>9</v>
      </c>
      <c r="E154" s="396"/>
      <c r="F154" s="402"/>
      <c r="G154" s="396"/>
      <c r="H154" s="402"/>
      <c r="I154" s="396"/>
      <c r="J154" s="402"/>
      <c r="K154" s="396"/>
      <c r="L154" s="397"/>
      <c r="M154" s="396"/>
      <c r="N154" s="397"/>
      <c r="O154" s="396"/>
      <c r="P154" s="397"/>
      <c r="Q154" s="396"/>
      <c r="R154" s="397"/>
      <c r="S154" s="396"/>
      <c r="T154" s="397"/>
      <c r="U154" s="396"/>
      <c r="V154" s="397"/>
      <c r="W154" s="396"/>
      <c r="X154" s="397"/>
      <c r="Y154" s="396">
        <v>1</v>
      </c>
      <c r="Z154" s="397"/>
      <c r="AA154" s="396"/>
      <c r="AB154" s="402"/>
      <c r="AC154" s="396">
        <v>5</v>
      </c>
      <c r="AD154" s="402">
        <v>1</v>
      </c>
      <c r="AE154" s="396">
        <v>1</v>
      </c>
      <c r="AF154" s="397"/>
      <c r="AG154" s="396">
        <v>1</v>
      </c>
      <c r="AH154" s="397">
        <v>1</v>
      </c>
      <c r="AI154" s="396">
        <v>1</v>
      </c>
      <c r="AJ154" s="397">
        <v>1</v>
      </c>
      <c r="AK154" s="396">
        <v>1</v>
      </c>
      <c r="AL154" s="397"/>
      <c r="AM154" s="396">
        <v>3</v>
      </c>
      <c r="AN154" s="397">
        <v>2</v>
      </c>
      <c r="AO154" s="398">
        <v>5</v>
      </c>
      <c r="AP154" s="632">
        <v>4</v>
      </c>
      <c r="AQ154" s="494">
        <v>4</v>
      </c>
      <c r="AR154" s="408">
        <v>5</v>
      </c>
      <c r="AS154" s="402">
        <v>18</v>
      </c>
      <c r="AT154" s="616"/>
      <c r="AU154" s="516"/>
      <c r="CA154" s="367" t="str">
        <f t="shared" si="10"/>
        <v/>
      </c>
      <c r="CG154" s="367">
        <f t="shared" si="11"/>
        <v>0</v>
      </c>
    </row>
    <row r="155" spans="1:102" x14ac:dyDescent="0.2">
      <c r="A155" s="628" t="s">
        <v>167</v>
      </c>
      <c r="B155" s="629">
        <f t="shared" si="7"/>
        <v>0</v>
      </c>
      <c r="C155" s="630">
        <f t="shared" si="8"/>
        <v>0</v>
      </c>
      <c r="D155" s="631">
        <f t="shared" si="9"/>
        <v>0</v>
      </c>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CA155" s="367" t="str">
        <f t="shared" si="10"/>
        <v/>
      </c>
      <c r="CG155" s="367">
        <f t="shared" si="11"/>
        <v>0</v>
      </c>
    </row>
    <row r="156" spans="1:102" x14ac:dyDescent="0.2">
      <c r="A156" s="628" t="s">
        <v>168</v>
      </c>
      <c r="B156" s="629">
        <f t="shared" si="7"/>
        <v>0</v>
      </c>
      <c r="C156" s="630">
        <f t="shared" si="8"/>
        <v>0</v>
      </c>
      <c r="D156" s="631">
        <f t="shared" si="9"/>
        <v>0</v>
      </c>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CA156" s="367" t="str">
        <f t="shared" si="10"/>
        <v/>
      </c>
      <c r="CG156" s="367">
        <f t="shared" si="11"/>
        <v>0</v>
      </c>
    </row>
    <row r="157" spans="1:102" x14ac:dyDescent="0.2">
      <c r="A157" s="628" t="s">
        <v>169</v>
      </c>
      <c r="B157" s="629">
        <f t="shared" si="7"/>
        <v>1</v>
      </c>
      <c r="C157" s="630">
        <f t="shared" si="8"/>
        <v>1</v>
      </c>
      <c r="D157" s="631">
        <f t="shared" si="9"/>
        <v>0</v>
      </c>
      <c r="E157" s="396"/>
      <c r="F157" s="402"/>
      <c r="G157" s="396"/>
      <c r="H157" s="402"/>
      <c r="I157" s="396"/>
      <c r="J157" s="402"/>
      <c r="K157" s="396"/>
      <c r="L157" s="397"/>
      <c r="M157" s="396"/>
      <c r="N157" s="397"/>
      <c r="O157" s="396"/>
      <c r="P157" s="397"/>
      <c r="Q157" s="396"/>
      <c r="R157" s="397"/>
      <c r="S157" s="396"/>
      <c r="T157" s="397"/>
      <c r="U157" s="396"/>
      <c r="V157" s="397"/>
      <c r="W157" s="396">
        <v>1</v>
      </c>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v>1</v>
      </c>
      <c r="AT157" s="616"/>
      <c r="AU157" s="516"/>
      <c r="CA157" s="367" t="str">
        <f t="shared" si="10"/>
        <v/>
      </c>
      <c r="CG157" s="367">
        <f t="shared" si="11"/>
        <v>0</v>
      </c>
    </row>
    <row r="158" spans="1:102" x14ac:dyDescent="0.2">
      <c r="A158" s="628" t="s">
        <v>170</v>
      </c>
      <c r="B158" s="629">
        <f t="shared" si="7"/>
        <v>0</v>
      </c>
      <c r="C158" s="630">
        <f t="shared" si="8"/>
        <v>0</v>
      </c>
      <c r="D158" s="631">
        <f t="shared" si="9"/>
        <v>0</v>
      </c>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CA158" s="367" t="str">
        <f t="shared" si="10"/>
        <v/>
      </c>
      <c r="CG158" s="367">
        <f t="shared" si="11"/>
        <v>0</v>
      </c>
    </row>
    <row r="159" spans="1:102" x14ac:dyDescent="0.2">
      <c r="A159" s="628" t="s">
        <v>171</v>
      </c>
      <c r="B159" s="629">
        <f t="shared" si="7"/>
        <v>0</v>
      </c>
      <c r="C159" s="630">
        <f t="shared" si="8"/>
        <v>0</v>
      </c>
      <c r="D159" s="631">
        <f t="shared" si="9"/>
        <v>0</v>
      </c>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CA159" s="367" t="str">
        <f t="shared" si="10"/>
        <v/>
      </c>
      <c r="CG159" s="367">
        <f t="shared" si="11"/>
        <v>0</v>
      </c>
    </row>
    <row r="160" spans="1:102" x14ac:dyDescent="0.2">
      <c r="A160" s="628" t="s">
        <v>172</v>
      </c>
      <c r="B160" s="629">
        <f t="shared" si="7"/>
        <v>90</v>
      </c>
      <c r="C160" s="630">
        <f t="shared" si="8"/>
        <v>30</v>
      </c>
      <c r="D160" s="631">
        <f t="shared" si="9"/>
        <v>60</v>
      </c>
      <c r="E160" s="396"/>
      <c r="F160" s="402"/>
      <c r="G160" s="396"/>
      <c r="H160" s="402"/>
      <c r="I160" s="396"/>
      <c r="J160" s="402"/>
      <c r="K160" s="396">
        <v>1</v>
      </c>
      <c r="L160" s="397">
        <v>1</v>
      </c>
      <c r="M160" s="396">
        <v>1</v>
      </c>
      <c r="N160" s="397"/>
      <c r="O160" s="396">
        <v>4</v>
      </c>
      <c r="P160" s="397">
        <v>4</v>
      </c>
      <c r="Q160" s="396"/>
      <c r="R160" s="397">
        <v>1</v>
      </c>
      <c r="S160" s="396"/>
      <c r="T160" s="397">
        <v>1</v>
      </c>
      <c r="U160" s="396"/>
      <c r="V160" s="397">
        <v>3</v>
      </c>
      <c r="W160" s="396">
        <v>1</v>
      </c>
      <c r="X160" s="397">
        <v>4</v>
      </c>
      <c r="Y160" s="396">
        <v>2</v>
      </c>
      <c r="Z160" s="397">
        <v>3</v>
      </c>
      <c r="AA160" s="396">
        <v>2</v>
      </c>
      <c r="AB160" s="402">
        <v>4</v>
      </c>
      <c r="AC160" s="396">
        <v>5</v>
      </c>
      <c r="AD160" s="402">
        <v>7</v>
      </c>
      <c r="AE160" s="396">
        <v>4</v>
      </c>
      <c r="AF160" s="397">
        <v>8</v>
      </c>
      <c r="AG160" s="396">
        <v>4</v>
      </c>
      <c r="AH160" s="397">
        <v>5</v>
      </c>
      <c r="AI160" s="396">
        <v>3</v>
      </c>
      <c r="AJ160" s="397">
        <v>6</v>
      </c>
      <c r="AK160" s="396">
        <v>2</v>
      </c>
      <c r="AL160" s="397">
        <v>6</v>
      </c>
      <c r="AM160" s="396">
        <v>1</v>
      </c>
      <c r="AN160" s="397">
        <v>3</v>
      </c>
      <c r="AO160" s="398"/>
      <c r="AP160" s="632">
        <v>4</v>
      </c>
      <c r="AQ160" s="494">
        <v>86</v>
      </c>
      <c r="AR160" s="408">
        <v>1</v>
      </c>
      <c r="AS160" s="402">
        <v>3</v>
      </c>
      <c r="AT160" s="616"/>
      <c r="AU160" s="516"/>
      <c r="CA160" s="367" t="str">
        <f t="shared" si="10"/>
        <v/>
      </c>
      <c r="CG160" s="367">
        <f t="shared" si="11"/>
        <v>0</v>
      </c>
    </row>
    <row r="161" spans="1:85" x14ac:dyDescent="0.2">
      <c r="A161" s="628" t="s">
        <v>173</v>
      </c>
      <c r="B161" s="629">
        <f t="shared" si="7"/>
        <v>2</v>
      </c>
      <c r="C161" s="630">
        <f t="shared" si="8"/>
        <v>2</v>
      </c>
      <c r="D161" s="631">
        <f t="shared" si="9"/>
        <v>0</v>
      </c>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v>1</v>
      </c>
      <c r="AF161" s="397"/>
      <c r="AG161" s="396"/>
      <c r="AH161" s="397"/>
      <c r="AI161" s="396"/>
      <c r="AJ161" s="397"/>
      <c r="AK161" s="396"/>
      <c r="AL161" s="397"/>
      <c r="AM161" s="396"/>
      <c r="AN161" s="397"/>
      <c r="AO161" s="398">
        <v>1</v>
      </c>
      <c r="AP161" s="632"/>
      <c r="AQ161" s="494"/>
      <c r="AR161" s="408"/>
      <c r="AS161" s="402">
        <v>2</v>
      </c>
      <c r="AT161" s="616"/>
      <c r="AU161" s="516"/>
      <c r="CA161" s="367" t="str">
        <f t="shared" si="10"/>
        <v/>
      </c>
      <c r="CG161" s="367">
        <f t="shared" si="11"/>
        <v>0</v>
      </c>
    </row>
    <row r="162" spans="1:85" x14ac:dyDescent="0.2">
      <c r="A162" s="628" t="s">
        <v>174</v>
      </c>
      <c r="B162" s="629">
        <f t="shared" si="7"/>
        <v>0</v>
      </c>
      <c r="C162" s="630">
        <f t="shared" si="8"/>
        <v>0</v>
      </c>
      <c r="D162" s="631">
        <f t="shared" si="9"/>
        <v>0</v>
      </c>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CA162" s="367" t="str">
        <f t="shared" si="10"/>
        <v/>
      </c>
      <c r="CG162" s="367">
        <f t="shared" si="11"/>
        <v>0</v>
      </c>
    </row>
    <row r="163" spans="1:85" x14ac:dyDescent="0.2">
      <c r="A163" s="628" t="s">
        <v>175</v>
      </c>
      <c r="B163" s="629">
        <f t="shared" si="7"/>
        <v>0</v>
      </c>
      <c r="C163" s="630">
        <f t="shared" si="8"/>
        <v>0</v>
      </c>
      <c r="D163" s="631">
        <f t="shared" si="9"/>
        <v>0</v>
      </c>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CA163" s="367" t="str">
        <f t="shared" si="10"/>
        <v/>
      </c>
      <c r="CG163" s="367">
        <f t="shared" si="11"/>
        <v>0</v>
      </c>
    </row>
    <row r="164" spans="1:85" x14ac:dyDescent="0.2">
      <c r="A164" s="628" t="s">
        <v>176</v>
      </c>
      <c r="B164" s="629">
        <f t="shared" si="7"/>
        <v>132</v>
      </c>
      <c r="C164" s="630">
        <f t="shared" si="8"/>
        <v>60</v>
      </c>
      <c r="D164" s="631">
        <f t="shared" si="9"/>
        <v>72</v>
      </c>
      <c r="E164" s="396">
        <v>9</v>
      </c>
      <c r="F164" s="402">
        <v>9</v>
      </c>
      <c r="G164" s="396">
        <v>6</v>
      </c>
      <c r="H164" s="402">
        <v>7</v>
      </c>
      <c r="I164" s="396">
        <v>4</v>
      </c>
      <c r="J164" s="402">
        <v>5</v>
      </c>
      <c r="K164" s="396">
        <v>1</v>
      </c>
      <c r="L164" s="397">
        <v>2</v>
      </c>
      <c r="M164" s="396"/>
      <c r="N164" s="397"/>
      <c r="O164" s="396"/>
      <c r="P164" s="397">
        <v>1</v>
      </c>
      <c r="Q164" s="396"/>
      <c r="R164" s="397"/>
      <c r="S164" s="396"/>
      <c r="T164" s="397"/>
      <c r="U164" s="396">
        <v>1</v>
      </c>
      <c r="V164" s="397">
        <v>2</v>
      </c>
      <c r="W164" s="396"/>
      <c r="X164" s="397">
        <v>2</v>
      </c>
      <c r="Y164" s="396">
        <v>1</v>
      </c>
      <c r="Z164" s="397">
        <v>1</v>
      </c>
      <c r="AA164" s="396">
        <v>1</v>
      </c>
      <c r="AB164" s="402">
        <v>2</v>
      </c>
      <c r="AC164" s="396"/>
      <c r="AD164" s="402"/>
      <c r="AE164" s="396">
        <v>3</v>
      </c>
      <c r="AF164" s="397">
        <v>2</v>
      </c>
      <c r="AG164" s="396">
        <v>5</v>
      </c>
      <c r="AH164" s="397">
        <v>6</v>
      </c>
      <c r="AI164" s="396">
        <v>2</v>
      </c>
      <c r="AJ164" s="397">
        <v>2</v>
      </c>
      <c r="AK164" s="396">
        <v>6</v>
      </c>
      <c r="AL164" s="397">
        <v>7</v>
      </c>
      <c r="AM164" s="396">
        <v>3</v>
      </c>
      <c r="AN164" s="397">
        <v>4</v>
      </c>
      <c r="AO164" s="398">
        <v>18</v>
      </c>
      <c r="AP164" s="632">
        <v>20</v>
      </c>
      <c r="AQ164" s="494">
        <v>13</v>
      </c>
      <c r="AR164" s="408">
        <v>59</v>
      </c>
      <c r="AS164" s="402">
        <v>60</v>
      </c>
      <c r="AT164" s="616"/>
      <c r="AU164" s="516"/>
      <c r="CA164" s="367" t="str">
        <f t="shared" si="10"/>
        <v/>
      </c>
      <c r="CG164" s="367">
        <f t="shared" si="11"/>
        <v>0</v>
      </c>
    </row>
    <row r="165" spans="1:85" x14ac:dyDescent="0.2">
      <c r="A165" s="628" t="s">
        <v>177</v>
      </c>
      <c r="B165" s="629">
        <f t="shared" si="7"/>
        <v>0</v>
      </c>
      <c r="C165" s="630">
        <f t="shared" si="8"/>
        <v>0</v>
      </c>
      <c r="D165" s="631">
        <f t="shared" si="9"/>
        <v>0</v>
      </c>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CA165" s="367" t="str">
        <f t="shared" si="10"/>
        <v/>
      </c>
      <c r="CG165" s="367">
        <f t="shared" si="11"/>
        <v>0</v>
      </c>
    </row>
    <row r="166" spans="1:85" x14ac:dyDescent="0.2">
      <c r="A166" s="628" t="s">
        <v>178</v>
      </c>
      <c r="B166" s="629">
        <f t="shared" si="7"/>
        <v>0</v>
      </c>
      <c r="C166" s="630">
        <f t="shared" si="8"/>
        <v>0</v>
      </c>
      <c r="D166" s="631">
        <f t="shared" si="9"/>
        <v>0</v>
      </c>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CA166" s="367" t="str">
        <f t="shared" si="10"/>
        <v/>
      </c>
      <c r="CG166" s="367">
        <f t="shared" si="11"/>
        <v>0</v>
      </c>
    </row>
    <row r="167" spans="1:85" x14ac:dyDescent="0.2">
      <c r="A167" s="628" t="s">
        <v>179</v>
      </c>
      <c r="B167" s="629">
        <f t="shared" si="7"/>
        <v>0</v>
      </c>
      <c r="C167" s="630">
        <f t="shared" si="8"/>
        <v>0</v>
      </c>
      <c r="D167" s="631">
        <f t="shared" si="9"/>
        <v>0</v>
      </c>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c r="AH167" s="397"/>
      <c r="AI167" s="396"/>
      <c r="AJ167" s="397"/>
      <c r="AK167" s="396"/>
      <c r="AL167" s="397"/>
      <c r="AM167" s="396"/>
      <c r="AN167" s="397"/>
      <c r="AO167" s="398"/>
      <c r="AP167" s="632"/>
      <c r="AQ167" s="494"/>
      <c r="AR167" s="408"/>
      <c r="AS167" s="402"/>
      <c r="AT167" s="569"/>
      <c r="CA167" s="367" t="str">
        <f t="shared" si="10"/>
        <v/>
      </c>
      <c r="CG167" s="367">
        <f t="shared" si="11"/>
        <v>0</v>
      </c>
    </row>
    <row r="168" spans="1:85" x14ac:dyDescent="0.2">
      <c r="A168" s="633" t="s">
        <v>13</v>
      </c>
      <c r="B168" s="634">
        <f t="shared" si="7"/>
        <v>68</v>
      </c>
      <c r="C168" s="635">
        <f t="shared" si="8"/>
        <v>43</v>
      </c>
      <c r="D168" s="636">
        <f t="shared" si="9"/>
        <v>25</v>
      </c>
      <c r="E168" s="404"/>
      <c r="F168" s="405"/>
      <c r="G168" s="404"/>
      <c r="H168" s="406"/>
      <c r="I168" s="404"/>
      <c r="J168" s="406">
        <v>1</v>
      </c>
      <c r="K168" s="404"/>
      <c r="L168" s="406">
        <v>2</v>
      </c>
      <c r="M168" s="404"/>
      <c r="N168" s="406">
        <v>2</v>
      </c>
      <c r="O168" s="404">
        <v>1</v>
      </c>
      <c r="P168" s="406"/>
      <c r="Q168" s="404"/>
      <c r="R168" s="406"/>
      <c r="S168" s="404"/>
      <c r="T168" s="406"/>
      <c r="U168" s="404"/>
      <c r="V168" s="406">
        <v>1</v>
      </c>
      <c r="W168" s="404"/>
      <c r="X168" s="406">
        <v>1</v>
      </c>
      <c r="Y168" s="404">
        <v>1</v>
      </c>
      <c r="Z168" s="406">
        <v>1</v>
      </c>
      <c r="AA168" s="404">
        <v>3</v>
      </c>
      <c r="AB168" s="406">
        <v>3</v>
      </c>
      <c r="AC168" s="404">
        <v>3</v>
      </c>
      <c r="AD168" s="406">
        <v>1</v>
      </c>
      <c r="AE168" s="404">
        <v>2</v>
      </c>
      <c r="AF168" s="406">
        <v>2</v>
      </c>
      <c r="AG168" s="404">
        <v>5</v>
      </c>
      <c r="AH168" s="406">
        <v>2</v>
      </c>
      <c r="AI168" s="404">
        <v>5</v>
      </c>
      <c r="AJ168" s="406">
        <v>4</v>
      </c>
      <c r="AK168" s="404">
        <v>6</v>
      </c>
      <c r="AL168" s="406">
        <v>3</v>
      </c>
      <c r="AM168" s="404">
        <v>7</v>
      </c>
      <c r="AN168" s="406">
        <v>1</v>
      </c>
      <c r="AO168" s="407">
        <v>10</v>
      </c>
      <c r="AP168" s="637">
        <v>1</v>
      </c>
      <c r="AQ168" s="638">
        <v>11</v>
      </c>
      <c r="AR168" s="411">
        <v>20</v>
      </c>
      <c r="AS168" s="405">
        <v>37</v>
      </c>
      <c r="AT168" s="569"/>
      <c r="CA168" s="367" t="str">
        <f t="shared" si="10"/>
        <v/>
      </c>
      <c r="CG168" s="367">
        <f t="shared" si="11"/>
        <v>0</v>
      </c>
    </row>
    <row r="169" spans="1:85" x14ac:dyDescent="0.2">
      <c r="A169" s="639" t="s">
        <v>98</v>
      </c>
      <c r="B169" s="506">
        <f t="shared" ref="B169:AS169" si="12">SUM(B170:B174)</f>
        <v>0</v>
      </c>
      <c r="C169" s="507">
        <f t="shared" si="12"/>
        <v>0</v>
      </c>
      <c r="D169" s="612">
        <f t="shared" si="12"/>
        <v>0</v>
      </c>
      <c r="E169" s="640">
        <f t="shared" si="12"/>
        <v>0</v>
      </c>
      <c r="F169" s="641">
        <f t="shared" si="12"/>
        <v>0</v>
      </c>
      <c r="G169" s="641">
        <f t="shared" si="12"/>
        <v>0</v>
      </c>
      <c r="H169" s="428">
        <f t="shared" si="12"/>
        <v>0</v>
      </c>
      <c r="I169" s="426">
        <f t="shared" si="12"/>
        <v>0</v>
      </c>
      <c r="J169" s="428">
        <f t="shared" si="12"/>
        <v>0</v>
      </c>
      <c r="K169" s="426">
        <f t="shared" si="12"/>
        <v>0</v>
      </c>
      <c r="L169" s="428">
        <f t="shared" si="12"/>
        <v>0</v>
      </c>
      <c r="M169" s="426">
        <f t="shared" si="12"/>
        <v>0</v>
      </c>
      <c r="N169" s="428">
        <f t="shared" si="12"/>
        <v>0</v>
      </c>
      <c r="O169" s="426">
        <f t="shared" si="12"/>
        <v>0</v>
      </c>
      <c r="P169" s="428">
        <f t="shared" si="12"/>
        <v>0</v>
      </c>
      <c r="Q169" s="426">
        <f t="shared" si="12"/>
        <v>0</v>
      </c>
      <c r="R169" s="428">
        <f t="shared" si="12"/>
        <v>0</v>
      </c>
      <c r="S169" s="426">
        <f t="shared" si="12"/>
        <v>0</v>
      </c>
      <c r="T169" s="428">
        <f t="shared" si="12"/>
        <v>0</v>
      </c>
      <c r="U169" s="426">
        <f t="shared" si="12"/>
        <v>0</v>
      </c>
      <c r="V169" s="428">
        <f t="shared" si="12"/>
        <v>0</v>
      </c>
      <c r="W169" s="426">
        <f t="shared" si="12"/>
        <v>0</v>
      </c>
      <c r="X169" s="428">
        <f t="shared" si="12"/>
        <v>0</v>
      </c>
      <c r="Y169" s="426">
        <f t="shared" si="12"/>
        <v>0</v>
      </c>
      <c r="Z169" s="428">
        <f t="shared" si="12"/>
        <v>0</v>
      </c>
      <c r="AA169" s="426">
        <f t="shared" si="12"/>
        <v>0</v>
      </c>
      <c r="AB169" s="428">
        <f t="shared" si="12"/>
        <v>0</v>
      </c>
      <c r="AC169" s="426">
        <f t="shared" si="12"/>
        <v>0</v>
      </c>
      <c r="AD169" s="428">
        <f t="shared" si="12"/>
        <v>0</v>
      </c>
      <c r="AE169" s="426">
        <f t="shared" si="12"/>
        <v>0</v>
      </c>
      <c r="AF169" s="428">
        <f t="shared" si="12"/>
        <v>0</v>
      </c>
      <c r="AG169" s="426">
        <f t="shared" si="12"/>
        <v>0</v>
      </c>
      <c r="AH169" s="428">
        <f t="shared" si="12"/>
        <v>0</v>
      </c>
      <c r="AI169" s="426">
        <f t="shared" si="12"/>
        <v>0</v>
      </c>
      <c r="AJ169" s="428">
        <f t="shared" si="12"/>
        <v>0</v>
      </c>
      <c r="AK169" s="426">
        <f t="shared" si="12"/>
        <v>0</v>
      </c>
      <c r="AL169" s="428">
        <f t="shared" si="12"/>
        <v>0</v>
      </c>
      <c r="AM169" s="426">
        <f t="shared" si="12"/>
        <v>0</v>
      </c>
      <c r="AN169" s="428">
        <f t="shared" si="12"/>
        <v>0</v>
      </c>
      <c r="AO169" s="429">
        <f t="shared" si="12"/>
        <v>0</v>
      </c>
      <c r="AP169" s="642">
        <f t="shared" si="12"/>
        <v>0</v>
      </c>
      <c r="AQ169" s="643">
        <f t="shared" si="12"/>
        <v>61</v>
      </c>
      <c r="AR169" s="380">
        <f t="shared" si="12"/>
        <v>53</v>
      </c>
      <c r="AS169" s="427">
        <f t="shared" si="12"/>
        <v>69</v>
      </c>
      <c r="AT169" s="569"/>
    </row>
    <row r="170" spans="1:85" x14ac:dyDescent="0.2">
      <c r="A170" s="385" t="s">
        <v>38</v>
      </c>
      <c r="B170" s="644">
        <f>SUM(C170+D170)</f>
        <v>0</v>
      </c>
      <c r="C170" s="644">
        <f t="shared" ref="C170:D174" si="13">SUM(E170+G170+I170+K170+M170+O170+Q170+S170+U170+W170+Y170+AA170+AC170+AE170+AG170+AI170+AK170+AM170+AO170)</f>
        <v>0</v>
      </c>
      <c r="D170" s="645">
        <f t="shared" si="13"/>
        <v>0</v>
      </c>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v>61</v>
      </c>
      <c r="AR170" s="410">
        <v>40</v>
      </c>
      <c r="AS170" s="410">
        <v>69</v>
      </c>
      <c r="AT170" s="569"/>
    </row>
    <row r="171" spans="1:85" x14ac:dyDescent="0.2">
      <c r="A171" s="391" t="s">
        <v>39</v>
      </c>
      <c r="B171" s="630">
        <f>SUM(C171+D171)</f>
        <v>0</v>
      </c>
      <c r="C171" s="630">
        <f t="shared" si="13"/>
        <v>0</v>
      </c>
      <c r="D171" s="631">
        <f t="shared" si="13"/>
        <v>0</v>
      </c>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row>
    <row r="172" spans="1:85" x14ac:dyDescent="0.2">
      <c r="A172" s="433" t="s">
        <v>40</v>
      </c>
      <c r="B172" s="630">
        <f>SUM(C172+D172)</f>
        <v>0</v>
      </c>
      <c r="C172" s="630">
        <f t="shared" si="13"/>
        <v>0</v>
      </c>
      <c r="D172" s="631">
        <f t="shared" si="13"/>
        <v>0</v>
      </c>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v>13</v>
      </c>
      <c r="AS172" s="410"/>
      <c r="AT172" s="569"/>
    </row>
    <row r="173" spans="1:85" x14ac:dyDescent="0.2">
      <c r="A173" s="648" t="s">
        <v>86</v>
      </c>
      <c r="B173" s="630">
        <f>SUM(C173+D173)</f>
        <v>0</v>
      </c>
      <c r="C173" s="630">
        <f t="shared" si="13"/>
        <v>0</v>
      </c>
      <c r="D173" s="649">
        <f t="shared" si="13"/>
        <v>0</v>
      </c>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85" x14ac:dyDescent="0.2">
      <c r="A174" s="650" t="s">
        <v>13</v>
      </c>
      <c r="B174" s="651">
        <f>SUM(C174+D174)</f>
        <v>0</v>
      </c>
      <c r="C174" s="652">
        <f t="shared" si="13"/>
        <v>0</v>
      </c>
      <c r="D174" s="653">
        <f t="shared" si="13"/>
        <v>0</v>
      </c>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row>
    <row r="175" spans="1:85" x14ac:dyDescent="0.2">
      <c r="A175" s="480" t="s">
        <v>180</v>
      </c>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85" ht="21" customHeight="1" x14ac:dyDescent="0.2">
      <c r="A176" s="872" t="s">
        <v>49</v>
      </c>
      <c r="B176" s="875" t="s">
        <v>50</v>
      </c>
      <c r="C176" s="876"/>
      <c r="D176" s="877"/>
      <c r="E176" s="880" t="s">
        <v>14</v>
      </c>
      <c r="F176" s="881"/>
      <c r="G176" s="881"/>
      <c r="H176" s="881"/>
      <c r="I176" s="881"/>
      <c r="J176" s="881"/>
      <c r="K176" s="881"/>
      <c r="L176" s="881"/>
      <c r="M176" s="881"/>
      <c r="N176" s="881"/>
      <c r="O176" s="881"/>
      <c r="P176" s="881"/>
      <c r="Q176" s="881"/>
      <c r="R176" s="881"/>
      <c r="S176" s="881"/>
      <c r="T176" s="881"/>
      <c r="U176" s="881"/>
      <c r="V176" s="881"/>
      <c r="W176" s="881"/>
      <c r="X176" s="881"/>
      <c r="Y176" s="881"/>
      <c r="Z176" s="881"/>
      <c r="AA176" s="881"/>
      <c r="AB176" s="881"/>
      <c r="AC176" s="881"/>
      <c r="AD176" s="881"/>
      <c r="AE176" s="881"/>
      <c r="AF176" s="881"/>
      <c r="AG176" s="881"/>
      <c r="AH176" s="881"/>
      <c r="AI176" s="881"/>
      <c r="AJ176" s="881"/>
      <c r="AK176" s="881"/>
      <c r="AL176" s="881"/>
      <c r="AM176" s="881"/>
      <c r="AN176" s="881"/>
      <c r="AO176" s="881"/>
      <c r="AP176" s="882"/>
      <c r="AQ176" s="895" t="s">
        <v>119</v>
      </c>
      <c r="AR176" s="895" t="s">
        <v>87</v>
      </c>
      <c r="AS176" s="516"/>
      <c r="AT176" s="516"/>
      <c r="AU176" s="516"/>
    </row>
    <row r="177" spans="1:86" ht="21.75" customHeight="1" x14ac:dyDescent="0.2">
      <c r="A177" s="873"/>
      <c r="B177" s="878"/>
      <c r="C177" s="879"/>
      <c r="D177" s="956"/>
      <c r="E177" s="886" t="s">
        <v>19</v>
      </c>
      <c r="F177" s="887"/>
      <c r="G177" s="886" t="s">
        <v>20</v>
      </c>
      <c r="H177" s="887"/>
      <c r="I177" s="886" t="s">
        <v>21</v>
      </c>
      <c r="J177" s="887"/>
      <c r="K177" s="886" t="s">
        <v>22</v>
      </c>
      <c r="L177" s="887"/>
      <c r="M177" s="886" t="s">
        <v>23</v>
      </c>
      <c r="N177" s="887"/>
      <c r="O177" s="886" t="s">
        <v>24</v>
      </c>
      <c r="P177" s="887"/>
      <c r="Q177" s="886" t="s">
        <v>25</v>
      </c>
      <c r="R177" s="887"/>
      <c r="S177" s="886" t="s">
        <v>26</v>
      </c>
      <c r="T177" s="887"/>
      <c r="U177" s="886" t="s">
        <v>27</v>
      </c>
      <c r="V177" s="887"/>
      <c r="W177" s="886" t="s">
        <v>2</v>
      </c>
      <c r="X177" s="887"/>
      <c r="Y177" s="886" t="s">
        <v>3</v>
      </c>
      <c r="Z177" s="887"/>
      <c r="AA177" s="886" t="s">
        <v>28</v>
      </c>
      <c r="AB177" s="887"/>
      <c r="AC177" s="886" t="s">
        <v>4</v>
      </c>
      <c r="AD177" s="887"/>
      <c r="AE177" s="886" t="s">
        <v>5</v>
      </c>
      <c r="AF177" s="887"/>
      <c r="AG177" s="886" t="s">
        <v>6</v>
      </c>
      <c r="AH177" s="887"/>
      <c r="AI177" s="886" t="s">
        <v>7</v>
      </c>
      <c r="AJ177" s="887"/>
      <c r="AK177" s="886" t="s">
        <v>8</v>
      </c>
      <c r="AL177" s="887"/>
      <c r="AM177" s="886" t="s">
        <v>9</v>
      </c>
      <c r="AN177" s="887"/>
      <c r="AO177" s="888" t="s">
        <v>10</v>
      </c>
      <c r="AP177" s="889"/>
      <c r="AQ177" s="896"/>
      <c r="AR177" s="896"/>
      <c r="AS177" s="516"/>
      <c r="AT177" s="516"/>
      <c r="AU177" s="516"/>
    </row>
    <row r="178" spans="1:86" ht="13.5" customHeight="1" x14ac:dyDescent="0.2">
      <c r="A178" s="874"/>
      <c r="B178" s="756" t="s">
        <v>94</v>
      </c>
      <c r="C178" s="755" t="s">
        <v>11</v>
      </c>
      <c r="D178" s="755" t="s">
        <v>12</v>
      </c>
      <c r="E178" s="378" t="s">
        <v>11</v>
      </c>
      <c r="F178" s="753" t="s">
        <v>12</v>
      </c>
      <c r="G178" s="378" t="s">
        <v>11</v>
      </c>
      <c r="H178" s="753" t="s">
        <v>12</v>
      </c>
      <c r="I178" s="378" t="s">
        <v>11</v>
      </c>
      <c r="J178" s="753" t="s">
        <v>12</v>
      </c>
      <c r="K178" s="378" t="s">
        <v>11</v>
      </c>
      <c r="L178" s="753" t="s">
        <v>12</v>
      </c>
      <c r="M178" s="378" t="s">
        <v>11</v>
      </c>
      <c r="N178" s="753" t="s">
        <v>12</v>
      </c>
      <c r="O178" s="378" t="s">
        <v>11</v>
      </c>
      <c r="P178" s="753" t="s">
        <v>12</v>
      </c>
      <c r="Q178" s="378" t="s">
        <v>11</v>
      </c>
      <c r="R178" s="753" t="s">
        <v>12</v>
      </c>
      <c r="S178" s="378" t="s">
        <v>11</v>
      </c>
      <c r="T178" s="753" t="s">
        <v>12</v>
      </c>
      <c r="U178" s="378" t="s">
        <v>11</v>
      </c>
      <c r="V178" s="753" t="s">
        <v>12</v>
      </c>
      <c r="W178" s="378" t="s">
        <v>11</v>
      </c>
      <c r="X178" s="753" t="s">
        <v>12</v>
      </c>
      <c r="Y178" s="378" t="s">
        <v>11</v>
      </c>
      <c r="Z178" s="753" t="s">
        <v>12</v>
      </c>
      <c r="AA178" s="378" t="s">
        <v>11</v>
      </c>
      <c r="AB178" s="753" t="s">
        <v>12</v>
      </c>
      <c r="AC178" s="378" t="s">
        <v>11</v>
      </c>
      <c r="AD178" s="753" t="s">
        <v>12</v>
      </c>
      <c r="AE178" s="378" t="s">
        <v>11</v>
      </c>
      <c r="AF178" s="753" t="s">
        <v>12</v>
      </c>
      <c r="AG178" s="378" t="s">
        <v>11</v>
      </c>
      <c r="AH178" s="753" t="s">
        <v>12</v>
      </c>
      <c r="AI178" s="378" t="s">
        <v>11</v>
      </c>
      <c r="AJ178" s="753" t="s">
        <v>12</v>
      </c>
      <c r="AK178" s="378" t="s">
        <v>11</v>
      </c>
      <c r="AL178" s="753" t="s">
        <v>12</v>
      </c>
      <c r="AM178" s="378" t="s">
        <v>11</v>
      </c>
      <c r="AN178" s="753" t="s">
        <v>12</v>
      </c>
      <c r="AO178" s="378" t="s">
        <v>11</v>
      </c>
      <c r="AP178" s="753" t="s">
        <v>12</v>
      </c>
      <c r="AQ178" s="897"/>
      <c r="AR178" s="897"/>
      <c r="AS178" s="656"/>
      <c r="AT178" s="516"/>
    </row>
    <row r="179" spans="1:86" x14ac:dyDescent="0.2">
      <c r="A179" s="438" t="s">
        <v>52</v>
      </c>
      <c r="B179" s="644">
        <f>SUM(C179+D179)</f>
        <v>114</v>
      </c>
      <c r="C179" s="644">
        <f t="shared" ref="C179:D183" si="14">SUM(E179+G179+I179+K179+M179+O179+Q179+S179+U179+W179+Y179+AA179+AC179+AE179+AG179+AI179+AK179+AM179+AO179)</f>
        <v>40</v>
      </c>
      <c r="D179" s="645">
        <f t="shared" si="14"/>
        <v>74</v>
      </c>
      <c r="E179" s="387"/>
      <c r="F179" s="388"/>
      <c r="G179" s="387"/>
      <c r="H179" s="389"/>
      <c r="I179" s="387"/>
      <c r="J179" s="389"/>
      <c r="K179" s="387">
        <v>1</v>
      </c>
      <c r="L179" s="389">
        <v>2</v>
      </c>
      <c r="M179" s="387"/>
      <c r="N179" s="389">
        <v>1</v>
      </c>
      <c r="O179" s="387">
        <v>3</v>
      </c>
      <c r="P179" s="389">
        <v>6</v>
      </c>
      <c r="Q179" s="387"/>
      <c r="R179" s="389">
        <v>1</v>
      </c>
      <c r="S179" s="387"/>
      <c r="T179" s="389">
        <v>1</v>
      </c>
      <c r="U179" s="387">
        <v>1</v>
      </c>
      <c r="V179" s="389">
        <v>3</v>
      </c>
      <c r="W179" s="387">
        <v>2</v>
      </c>
      <c r="X179" s="389">
        <v>4</v>
      </c>
      <c r="Y179" s="390">
        <v>3</v>
      </c>
      <c r="Z179" s="389">
        <v>3</v>
      </c>
      <c r="AA179" s="390">
        <v>2</v>
      </c>
      <c r="AB179" s="389">
        <v>5</v>
      </c>
      <c r="AC179" s="390">
        <v>3</v>
      </c>
      <c r="AD179" s="389">
        <v>10</v>
      </c>
      <c r="AE179" s="390">
        <v>5</v>
      </c>
      <c r="AF179" s="389">
        <v>8</v>
      </c>
      <c r="AG179" s="390">
        <v>6</v>
      </c>
      <c r="AH179" s="389">
        <v>6</v>
      </c>
      <c r="AI179" s="390">
        <v>5</v>
      </c>
      <c r="AJ179" s="389">
        <v>6</v>
      </c>
      <c r="AK179" s="390">
        <v>4</v>
      </c>
      <c r="AL179" s="389">
        <v>8</v>
      </c>
      <c r="AM179" s="390">
        <v>3</v>
      </c>
      <c r="AN179" s="389">
        <v>2</v>
      </c>
      <c r="AO179" s="390">
        <v>2</v>
      </c>
      <c r="AP179" s="389">
        <v>8</v>
      </c>
      <c r="AQ179" s="657">
        <v>114</v>
      </c>
      <c r="AR179" s="658"/>
      <c r="AS179" s="659" t="s">
        <v>120</v>
      </c>
      <c r="AT179" s="516"/>
      <c r="CA179" s="367" t="str">
        <f>IF(B179=0,"",IF(AQ179="",IF(B179="",""," No olvide escribir la columna Beneficiarios."),""))</f>
        <v/>
      </c>
      <c r="CB179" s="367" t="str">
        <f>IF(B179&lt;AQ179," El número de Beneficiarios NO puede ser mayor que el Total.","")</f>
        <v/>
      </c>
      <c r="CG179" s="367">
        <f>IF(B179&lt;AQ179,1,0)</f>
        <v>0</v>
      </c>
      <c r="CH179" s="367">
        <f>IF(B179=0,"",IF(AQ179="",IF(B179="","",1),0))</f>
        <v>0</v>
      </c>
    </row>
    <row r="180" spans="1:86" x14ac:dyDescent="0.2">
      <c r="A180" s="438" t="s">
        <v>53</v>
      </c>
      <c r="B180" s="630">
        <f>SUM(C180+D180)</f>
        <v>0</v>
      </c>
      <c r="C180" s="630">
        <f t="shared" si="14"/>
        <v>0</v>
      </c>
      <c r="D180" s="631">
        <f t="shared" si="14"/>
        <v>0</v>
      </c>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t="s">
        <v>120</v>
      </c>
      <c r="AT180" s="516"/>
      <c r="CA180" s="367" t="str">
        <f>IF(B180=0,"",IF(AQ180="",IF(B180="",""," No olvide escribir la columna Beneficiarios."),""))</f>
        <v/>
      </c>
      <c r="CB180" s="367" t="str">
        <f>IF(B180&lt;AQ180," El número de Beneficiarios NO puede ser mayor que el Total.","")</f>
        <v/>
      </c>
      <c r="CG180" s="367">
        <f>IF(B180&lt;AQ180,1,0)</f>
        <v>0</v>
      </c>
      <c r="CH180" s="367" t="str">
        <f>IF(B180=0,"",IF(AQ180="",IF(B180="","",1),0))</f>
        <v/>
      </c>
    </row>
    <row r="181" spans="1:86" x14ac:dyDescent="0.2">
      <c r="A181" s="438" t="s">
        <v>54</v>
      </c>
      <c r="B181" s="630">
        <f>SUM(C181+D181)</f>
        <v>0</v>
      </c>
      <c r="C181" s="630">
        <f t="shared" si="14"/>
        <v>0</v>
      </c>
      <c r="D181" s="631">
        <f t="shared" si="14"/>
        <v>0</v>
      </c>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t="s">
        <v>120</v>
      </c>
      <c r="AT181" s="516"/>
      <c r="CA181" s="367" t="str">
        <f>IF(B181=0,"",IF(AQ181="",IF(B181="",""," No olvide escribir la columna Beneficiarios."),""))</f>
        <v/>
      </c>
      <c r="CB181" s="367" t="str">
        <f>IF(B181&lt;AQ181," El número de Beneficiarios NO puede ser mayor que el Total.","")</f>
        <v/>
      </c>
      <c r="CG181" s="367">
        <f>IF(B181&lt;AQ181,1,0)</f>
        <v>0</v>
      </c>
      <c r="CH181" s="367" t="str">
        <f>IF(B181=0,"",IF(AQ181="",IF(B181="","",1),0))</f>
        <v/>
      </c>
    </row>
    <row r="182" spans="1:86" x14ac:dyDescent="0.2">
      <c r="A182" s="661" t="s">
        <v>55</v>
      </c>
      <c r="B182" s="630">
        <f>SUM(C182+D182)</f>
        <v>0</v>
      </c>
      <c r="C182" s="630">
        <f t="shared" si="14"/>
        <v>0</v>
      </c>
      <c r="D182" s="649">
        <f t="shared" si="14"/>
        <v>0</v>
      </c>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t="s">
        <v>120</v>
      </c>
      <c r="AT182" s="516"/>
      <c r="CA182" s="367" t="str">
        <f>IF(B182=0,"",IF(AQ182="",IF(B182="",""," No olvide escribir la columna Beneficiarios."),""))</f>
        <v/>
      </c>
      <c r="CB182" s="367" t="str">
        <f>IF(B182&lt;AQ182," El número de Beneficiarios NO puede ser mayor que el Total.","")</f>
        <v/>
      </c>
      <c r="CG182" s="367">
        <f>IF(B182&lt;AQ182,1,0)</f>
        <v>0</v>
      </c>
      <c r="CH182" s="367" t="str">
        <f>IF(B182=0,"",IF(AQ182="",IF(B182="","",1),0))</f>
        <v/>
      </c>
    </row>
    <row r="183" spans="1:86" x14ac:dyDescent="0.2">
      <c r="A183" s="662" t="s">
        <v>60</v>
      </c>
      <c r="B183" s="651">
        <f>SUM(C183+D183)</f>
        <v>0</v>
      </c>
      <c r="C183" s="652">
        <f t="shared" si="14"/>
        <v>0</v>
      </c>
      <c r="D183" s="653">
        <f t="shared" si="14"/>
        <v>0</v>
      </c>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t="s">
        <v>120</v>
      </c>
      <c r="AT183" s="516"/>
      <c r="CA183" s="367" t="str">
        <f>IF(B183=0,"",IF(AQ183="",IF(B183="",""," No olvide escribir la columna Beneficiarios."),""))</f>
        <v/>
      </c>
      <c r="CB183" s="367" t="str">
        <f>IF(B183&lt;AQ183," El número de Beneficiarios NO puede ser mayor que el Total.","")</f>
        <v/>
      </c>
      <c r="CG183" s="367">
        <f>IF(B183&lt;AQ183,1,0)</f>
        <v>0</v>
      </c>
      <c r="CH183" s="367" t="str">
        <f>IF(B183=0,"",IF(AQ183="",IF(B183="","",1),0))</f>
        <v/>
      </c>
    </row>
    <row r="184" spans="1:86" x14ac:dyDescent="0.2">
      <c r="A184" s="611" t="s">
        <v>1</v>
      </c>
      <c r="B184" s="426">
        <f t="shared" ref="B184:AR184" si="15">SUM(B179:B183)</f>
        <v>114</v>
      </c>
      <c r="C184" s="426">
        <f t="shared" si="15"/>
        <v>40</v>
      </c>
      <c r="D184" s="426">
        <f t="shared" si="15"/>
        <v>74</v>
      </c>
      <c r="E184" s="426">
        <f t="shared" si="15"/>
        <v>0</v>
      </c>
      <c r="F184" s="427">
        <f t="shared" si="15"/>
        <v>0</v>
      </c>
      <c r="G184" s="426">
        <f t="shared" si="15"/>
        <v>0</v>
      </c>
      <c r="H184" s="428">
        <f t="shared" si="15"/>
        <v>0</v>
      </c>
      <c r="I184" s="426">
        <f t="shared" si="15"/>
        <v>0</v>
      </c>
      <c r="J184" s="428">
        <f t="shared" si="15"/>
        <v>0</v>
      </c>
      <c r="K184" s="426">
        <f t="shared" si="15"/>
        <v>1</v>
      </c>
      <c r="L184" s="428">
        <f t="shared" si="15"/>
        <v>2</v>
      </c>
      <c r="M184" s="426">
        <f t="shared" si="15"/>
        <v>0</v>
      </c>
      <c r="N184" s="428">
        <f t="shared" si="15"/>
        <v>1</v>
      </c>
      <c r="O184" s="426">
        <f t="shared" si="15"/>
        <v>3</v>
      </c>
      <c r="P184" s="428">
        <f t="shared" si="15"/>
        <v>6</v>
      </c>
      <c r="Q184" s="426">
        <f t="shared" si="15"/>
        <v>0</v>
      </c>
      <c r="R184" s="428">
        <f t="shared" si="15"/>
        <v>1</v>
      </c>
      <c r="S184" s="426">
        <f t="shared" si="15"/>
        <v>0</v>
      </c>
      <c r="T184" s="428">
        <f t="shared" si="15"/>
        <v>1</v>
      </c>
      <c r="U184" s="426">
        <f t="shared" si="15"/>
        <v>1</v>
      </c>
      <c r="V184" s="428">
        <f t="shared" si="15"/>
        <v>3</v>
      </c>
      <c r="W184" s="426">
        <f t="shared" si="15"/>
        <v>2</v>
      </c>
      <c r="X184" s="428">
        <f t="shared" si="15"/>
        <v>4</v>
      </c>
      <c r="Y184" s="426">
        <f t="shared" si="15"/>
        <v>3</v>
      </c>
      <c r="Z184" s="428">
        <f t="shared" si="15"/>
        <v>3</v>
      </c>
      <c r="AA184" s="426">
        <f t="shared" si="15"/>
        <v>2</v>
      </c>
      <c r="AB184" s="428">
        <f t="shared" si="15"/>
        <v>5</v>
      </c>
      <c r="AC184" s="426">
        <f t="shared" si="15"/>
        <v>3</v>
      </c>
      <c r="AD184" s="428">
        <f t="shared" si="15"/>
        <v>10</v>
      </c>
      <c r="AE184" s="426">
        <f t="shared" si="15"/>
        <v>5</v>
      </c>
      <c r="AF184" s="428">
        <f t="shared" si="15"/>
        <v>8</v>
      </c>
      <c r="AG184" s="426">
        <f t="shared" si="15"/>
        <v>6</v>
      </c>
      <c r="AH184" s="428">
        <f t="shared" si="15"/>
        <v>6</v>
      </c>
      <c r="AI184" s="426">
        <f t="shared" si="15"/>
        <v>5</v>
      </c>
      <c r="AJ184" s="428">
        <f t="shared" si="15"/>
        <v>6</v>
      </c>
      <c r="AK184" s="426">
        <f t="shared" si="15"/>
        <v>4</v>
      </c>
      <c r="AL184" s="428">
        <f t="shared" si="15"/>
        <v>8</v>
      </c>
      <c r="AM184" s="426">
        <f t="shared" si="15"/>
        <v>3</v>
      </c>
      <c r="AN184" s="428">
        <f t="shared" si="15"/>
        <v>2</v>
      </c>
      <c r="AO184" s="429">
        <f t="shared" si="15"/>
        <v>2</v>
      </c>
      <c r="AP184" s="428">
        <f t="shared" si="15"/>
        <v>8</v>
      </c>
      <c r="AQ184" s="643">
        <f t="shared" si="15"/>
        <v>114</v>
      </c>
      <c r="AR184" s="665">
        <f t="shared" si="15"/>
        <v>0</v>
      </c>
      <c r="AS184" s="659"/>
      <c r="AT184" s="516"/>
    </row>
    <row r="185" spans="1:86" x14ac:dyDescent="0.2">
      <c r="A185" s="666" t="s">
        <v>181</v>
      </c>
      <c r="B185" s="374"/>
    </row>
    <row r="186" spans="1:86" x14ac:dyDescent="0.2">
      <c r="A186" s="756" t="s">
        <v>49</v>
      </c>
      <c r="B186" s="667" t="s">
        <v>50</v>
      </c>
      <c r="C186" s="367"/>
    </row>
    <row r="187" spans="1:86" x14ac:dyDescent="0.2">
      <c r="A187" s="517" t="s">
        <v>52</v>
      </c>
      <c r="B187" s="566">
        <v>407</v>
      </c>
      <c r="C187" s="367"/>
    </row>
    <row r="188" spans="1:86" x14ac:dyDescent="0.2">
      <c r="A188" s="438" t="s">
        <v>53</v>
      </c>
      <c r="B188" s="408"/>
      <c r="C188" s="367"/>
    </row>
    <row r="189" spans="1:86" x14ac:dyDescent="0.2">
      <c r="A189" s="438" t="s">
        <v>54</v>
      </c>
      <c r="B189" s="408"/>
      <c r="C189" s="367"/>
    </row>
    <row r="190" spans="1:86" x14ac:dyDescent="0.2">
      <c r="A190" s="495" t="s">
        <v>55</v>
      </c>
      <c r="B190" s="425"/>
      <c r="C190" s="367"/>
    </row>
    <row r="191" spans="1:86" x14ac:dyDescent="0.2">
      <c r="A191" s="611" t="s">
        <v>1</v>
      </c>
      <c r="B191" s="417">
        <f>SUM(B187:B190)</f>
        <v>407</v>
      </c>
      <c r="C191" s="367"/>
    </row>
    <row r="192" spans="1:86" x14ac:dyDescent="0.2">
      <c r="A192" s="515" t="s">
        <v>182</v>
      </c>
      <c r="B192" s="515"/>
      <c r="C192" s="367"/>
    </row>
    <row r="193" spans="1:3" x14ac:dyDescent="0.2">
      <c r="A193" s="756" t="s">
        <v>49</v>
      </c>
      <c r="B193" s="445" t="s">
        <v>50</v>
      </c>
      <c r="C193" s="367"/>
    </row>
    <row r="194" spans="1:3" x14ac:dyDescent="0.2">
      <c r="A194" s="517" t="s">
        <v>52</v>
      </c>
      <c r="B194" s="518">
        <v>1190</v>
      </c>
      <c r="C194" s="367"/>
    </row>
    <row r="195" spans="1:3" x14ac:dyDescent="0.2">
      <c r="A195" s="438" t="s">
        <v>53</v>
      </c>
      <c r="B195" s="408"/>
      <c r="C195" s="367"/>
    </row>
    <row r="196" spans="1:3" x14ac:dyDescent="0.2">
      <c r="A196" s="438" t="s">
        <v>54</v>
      </c>
      <c r="B196" s="408"/>
      <c r="C196" s="367"/>
    </row>
    <row r="197" spans="1:3" x14ac:dyDescent="0.2">
      <c r="A197" s="495" t="s">
        <v>55</v>
      </c>
      <c r="B197" s="425"/>
      <c r="C197" s="367"/>
    </row>
    <row r="198" spans="1:3" x14ac:dyDescent="0.2">
      <c r="A198" s="611" t="s">
        <v>1</v>
      </c>
      <c r="B198" s="417">
        <f>SUM(B194:B197)</f>
        <v>1190</v>
      </c>
      <c r="C198" s="367"/>
    </row>
    <row r="199" spans="1:3" x14ac:dyDescent="0.2">
      <c r="A199" s="372" t="s">
        <v>183</v>
      </c>
      <c r="B199" s="610"/>
      <c r="C199" s="367"/>
    </row>
    <row r="200" spans="1:3" x14ac:dyDescent="0.2">
      <c r="A200" s="668" t="s">
        <v>88</v>
      </c>
      <c r="B200" s="445" t="s">
        <v>50</v>
      </c>
      <c r="C200" s="367"/>
    </row>
    <row r="201" spans="1:3" x14ac:dyDescent="0.2">
      <c r="A201" s="669" t="s">
        <v>89</v>
      </c>
      <c r="B201" s="518"/>
      <c r="C201" s="367"/>
    </row>
    <row r="202" spans="1:3" x14ac:dyDescent="0.2">
      <c r="A202" s="670" t="s">
        <v>90</v>
      </c>
      <c r="B202" s="408"/>
      <c r="C202" s="367"/>
    </row>
    <row r="203" spans="1:3" x14ac:dyDescent="0.2">
      <c r="A203" s="671" t="s">
        <v>91</v>
      </c>
      <c r="B203" s="425"/>
      <c r="C203" s="367"/>
    </row>
    <row r="204" spans="1:3" x14ac:dyDescent="0.2">
      <c r="A204" s="672" t="s">
        <v>184</v>
      </c>
      <c r="B204" s="442"/>
      <c r="C204" s="367"/>
    </row>
    <row r="205" spans="1:3" x14ac:dyDescent="0.2">
      <c r="A205" s="752" t="s">
        <v>56</v>
      </c>
      <c r="B205" s="445" t="s">
        <v>1</v>
      </c>
      <c r="C205" s="367"/>
    </row>
    <row r="206" spans="1:3" x14ac:dyDescent="0.2">
      <c r="A206" s="673" t="s">
        <v>124</v>
      </c>
      <c r="B206" s="566">
        <v>407</v>
      </c>
      <c r="C206" s="367"/>
    </row>
    <row r="207" spans="1:3" x14ac:dyDescent="0.2">
      <c r="A207" s="674" t="s">
        <v>135</v>
      </c>
      <c r="B207" s="518"/>
      <c r="C207" s="367"/>
    </row>
    <row r="208" spans="1:3" x14ac:dyDescent="0.2">
      <c r="A208" s="529" t="s">
        <v>125</v>
      </c>
      <c r="B208" s="408">
        <v>1258</v>
      </c>
      <c r="C208" s="367"/>
    </row>
    <row r="209" spans="1:3" x14ac:dyDescent="0.2">
      <c r="A209" s="529" t="s">
        <v>185</v>
      </c>
      <c r="B209" s="408">
        <v>137</v>
      </c>
      <c r="C209" s="367"/>
    </row>
    <row r="210" spans="1:3" x14ac:dyDescent="0.2">
      <c r="A210" s="675" t="s">
        <v>186</v>
      </c>
      <c r="B210" s="408">
        <v>8</v>
      </c>
      <c r="C210" s="367"/>
    </row>
    <row r="211" spans="1:3" x14ac:dyDescent="0.2">
      <c r="A211" s="529" t="s">
        <v>187</v>
      </c>
      <c r="B211" s="408"/>
      <c r="C211" s="367"/>
    </row>
    <row r="212" spans="1:3" x14ac:dyDescent="0.2">
      <c r="A212" s="529" t="s">
        <v>188</v>
      </c>
      <c r="B212" s="408"/>
      <c r="C212" s="367"/>
    </row>
    <row r="213" spans="1:3" x14ac:dyDescent="0.2">
      <c r="A213" s="529" t="s">
        <v>189</v>
      </c>
      <c r="B213" s="408"/>
      <c r="C213" s="367"/>
    </row>
    <row r="214" spans="1:3" x14ac:dyDescent="0.2">
      <c r="A214" s="529" t="s">
        <v>190</v>
      </c>
      <c r="B214" s="408"/>
      <c r="C214" s="367"/>
    </row>
    <row r="215" spans="1:3" x14ac:dyDescent="0.2">
      <c r="A215" s="676" t="s">
        <v>127</v>
      </c>
      <c r="B215" s="408">
        <v>1201</v>
      </c>
      <c r="C215" s="367"/>
    </row>
    <row r="216" spans="1:3" x14ac:dyDescent="0.2">
      <c r="A216" s="675" t="s">
        <v>191</v>
      </c>
      <c r="B216" s="408"/>
      <c r="C216" s="367"/>
    </row>
    <row r="217" spans="1:3" x14ac:dyDescent="0.2">
      <c r="A217" s="675" t="s">
        <v>192</v>
      </c>
      <c r="B217" s="408"/>
      <c r="C217" s="367"/>
    </row>
    <row r="218" spans="1:3" x14ac:dyDescent="0.2">
      <c r="A218" s="529" t="s">
        <v>193</v>
      </c>
      <c r="B218" s="408"/>
      <c r="C218" s="367"/>
    </row>
    <row r="219" spans="1:3" x14ac:dyDescent="0.2">
      <c r="A219" s="676" t="s">
        <v>194</v>
      </c>
      <c r="B219" s="408"/>
      <c r="C219" s="367"/>
    </row>
    <row r="220" spans="1:3" ht="21.75" x14ac:dyDescent="0.2">
      <c r="A220" s="675" t="s">
        <v>195</v>
      </c>
      <c r="B220" s="408"/>
      <c r="C220" s="367"/>
    </row>
    <row r="221" spans="1:3" x14ac:dyDescent="0.2">
      <c r="A221" s="676" t="s">
        <v>196</v>
      </c>
      <c r="B221" s="408"/>
      <c r="C221" s="367"/>
    </row>
    <row r="222" spans="1:3" x14ac:dyDescent="0.2">
      <c r="A222" s="677" t="s">
        <v>197</v>
      </c>
      <c r="B222" s="408"/>
      <c r="C222" s="367"/>
    </row>
    <row r="223" spans="1:3" x14ac:dyDescent="0.2">
      <c r="A223" s="529" t="s">
        <v>129</v>
      </c>
      <c r="B223" s="408"/>
      <c r="C223" s="367"/>
    </row>
    <row r="224" spans="1:3" ht="21.75" x14ac:dyDescent="0.2">
      <c r="A224" s="675" t="s">
        <v>198</v>
      </c>
      <c r="B224" s="408"/>
      <c r="C224" s="367"/>
    </row>
    <row r="225" spans="1:3" x14ac:dyDescent="0.2">
      <c r="A225" s="529" t="s">
        <v>199</v>
      </c>
      <c r="B225" s="408"/>
      <c r="C225" s="367"/>
    </row>
    <row r="226" spans="1:3" x14ac:dyDescent="0.2">
      <c r="A226" s="675" t="s">
        <v>200</v>
      </c>
      <c r="B226" s="408"/>
      <c r="C226" s="367"/>
    </row>
    <row r="227" spans="1:3" x14ac:dyDescent="0.2">
      <c r="A227" s="529" t="s">
        <v>132</v>
      </c>
      <c r="B227" s="408"/>
      <c r="C227" s="367"/>
    </row>
    <row r="228" spans="1:3" x14ac:dyDescent="0.2">
      <c r="A228" s="529" t="s">
        <v>133</v>
      </c>
      <c r="B228" s="408"/>
      <c r="C228" s="367"/>
    </row>
    <row r="229" spans="1:3" x14ac:dyDescent="0.2">
      <c r="A229" s="676" t="s">
        <v>201</v>
      </c>
      <c r="B229" s="408"/>
      <c r="C229" s="367"/>
    </row>
    <row r="230" spans="1:3" x14ac:dyDescent="0.2">
      <c r="A230" s="678" t="s">
        <v>202</v>
      </c>
      <c r="B230" s="425"/>
      <c r="C230" s="367"/>
    </row>
    <row r="231" spans="1:3" x14ac:dyDescent="0.2">
      <c r="A231" s="611" t="s">
        <v>1</v>
      </c>
      <c r="B231" s="417">
        <f>SUM(B206:B230)</f>
        <v>3011</v>
      </c>
      <c r="C231" s="367"/>
    </row>
    <row r="295" spans="1:2" x14ac:dyDescent="0.2">
      <c r="A295" s="679">
        <f>SUM(B13:B27,D30,B60,B67,B74,B92:E92,B100:E100,B108:E108,C112:C113,D117:D118,B122:B124,B150,B170:B174,B184,B191,B198,B231,C128:J144,B169:AS169,D31:D50,B201:B203,B151,B152:B168)</f>
        <v>5551</v>
      </c>
      <c r="B295" s="679">
        <f>SUM(CG6:CT241)</f>
        <v>0</v>
      </c>
    </row>
  </sheetData>
  <mergeCells count="15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I148:AJ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26:A127"/>
    <mergeCell ref="B126:B127"/>
    <mergeCell ref="C126:D126"/>
    <mergeCell ref="E126:F126"/>
    <mergeCell ref="G126:H126"/>
    <mergeCell ref="I126:J126"/>
    <mergeCell ref="K120:K121"/>
    <mergeCell ref="A128:A131"/>
    <mergeCell ref="A132:A136"/>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6:N6"/>
    <mergeCell ref="A10:A12"/>
    <mergeCell ref="B10:D11"/>
    <mergeCell ref="E10:AP10"/>
    <mergeCell ref="AG11:AH11"/>
    <mergeCell ref="AI11:AJ11"/>
    <mergeCell ref="AK11:AL11"/>
    <mergeCell ref="AM11:AN11"/>
    <mergeCell ref="AO11:AP11"/>
    <mergeCell ref="B33:C33"/>
    <mergeCell ref="B34:C34"/>
    <mergeCell ref="B35:C35"/>
    <mergeCell ref="B36:C36"/>
    <mergeCell ref="B37:C37"/>
    <mergeCell ref="B38:C38"/>
    <mergeCell ref="B39:C39"/>
    <mergeCell ref="B40:C40"/>
    <mergeCell ref="B41:C41"/>
    <mergeCell ref="B42:C42"/>
    <mergeCell ref="B43:C43"/>
    <mergeCell ref="B44:C44"/>
    <mergeCell ref="B45:C45"/>
    <mergeCell ref="A44:A46"/>
    <mergeCell ref="B46:C46"/>
    <mergeCell ref="A47:A49"/>
    <mergeCell ref="B47:C47"/>
    <mergeCell ref="B48:C48"/>
    <mergeCell ref="B49:C49"/>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A5" sqref="A5"/>
    </sheetView>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102" width="11.42578125" style="367"/>
    <col min="103" max="16384" width="11.42578125" style="366"/>
  </cols>
  <sheetData>
    <row r="1" spans="1:47" x14ac:dyDescent="0.2">
      <c r="A1" s="365" t="s">
        <v>0</v>
      </c>
    </row>
    <row r="2" spans="1:47" x14ac:dyDescent="0.2">
      <c r="A2" s="365" t="str">
        <f>CONCATENATE("COMUNA: ",[7]NOMBRE!B2," - ","( ",[7]NOMBRE!C2,[7]NOMBRE!D2,[7]NOMBRE!E2,[7]NOMBRE!F2,[7]NOMBRE!G2," )")</f>
        <v>COMUNA: Linares - ( 07401 )</v>
      </c>
    </row>
    <row r="3" spans="1:47" x14ac:dyDescent="0.2">
      <c r="A3" s="365" t="str">
        <f>CONCATENATE("ESTABLECIMIENTO/ESTRATEGIA: ",[7]NOMBRE!B3," - ","( ",[7]NOMBRE!C3,[7]NOMBRE!D3,[7]NOMBRE!E3,[7]NOMBRE!F3,[7]NOMBRE!G3,[7]NOMBRE!H3," )")</f>
        <v>ESTABLECIMIENTO/ESTRATEGIA: Hospital Presidente Carlos Ibañez del Campo - ( 116108 )</v>
      </c>
    </row>
    <row r="4" spans="1:47" x14ac:dyDescent="0.2">
      <c r="A4" s="365" t="str">
        <f>CONCATENATE("MES: ",[7]NOMBRE!B6," - ","( ",[7]NOMBRE!C6,[7]NOMBRE!D6," )")</f>
        <v>MES: JULIO - ( 07 )</v>
      </c>
    </row>
    <row r="5" spans="1:47" x14ac:dyDescent="0.2">
      <c r="A5" s="365" t="str">
        <f>CONCATENATE("AÑO: ",[7]NOMBRE!B7)</f>
        <v>AÑO: 2017</v>
      </c>
    </row>
    <row r="6" spans="1:47" ht="15" x14ac:dyDescent="0.2">
      <c r="A6" s="927" t="s">
        <v>92</v>
      </c>
      <c r="B6" s="927"/>
      <c r="C6" s="927"/>
      <c r="D6" s="927"/>
      <c r="E6" s="927"/>
      <c r="F6" s="927"/>
      <c r="G6" s="927"/>
      <c r="H6" s="927"/>
      <c r="I6" s="927"/>
      <c r="J6" s="927"/>
      <c r="K6" s="927"/>
      <c r="L6" s="927"/>
      <c r="M6" s="927"/>
      <c r="N6" s="927"/>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t="s">
        <v>15</v>
      </c>
      <c r="B8" s="371"/>
      <c r="C8" s="371"/>
      <c r="D8" s="371"/>
      <c r="E8" s="371"/>
    </row>
    <row r="9" spans="1:47" x14ac:dyDescent="0.2">
      <c r="A9" s="373" t="s">
        <v>93</v>
      </c>
      <c r="B9" s="373"/>
      <c r="C9" s="374"/>
      <c r="AQ9" s="375"/>
      <c r="AR9" s="375"/>
      <c r="AS9" s="375"/>
      <c r="AT9" s="375"/>
      <c r="AU9" s="376"/>
    </row>
    <row r="10" spans="1:47" ht="14.25" customHeight="1" x14ac:dyDescent="0.2">
      <c r="A10" s="895" t="s">
        <v>16</v>
      </c>
      <c r="B10" s="913" t="s">
        <v>1</v>
      </c>
      <c r="C10" s="914"/>
      <c r="D10" s="883"/>
      <c r="E10" s="888" t="s">
        <v>17</v>
      </c>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c r="AJ10" s="894"/>
      <c r="AK10" s="894"/>
      <c r="AL10" s="894"/>
      <c r="AM10" s="894"/>
      <c r="AN10" s="894"/>
      <c r="AO10" s="894"/>
      <c r="AP10" s="889"/>
      <c r="AQ10" s="888" t="s">
        <v>33</v>
      </c>
      <c r="AR10" s="894"/>
      <c r="AS10" s="894"/>
      <c r="AT10" s="895" t="s">
        <v>13</v>
      </c>
      <c r="AU10" s="377"/>
    </row>
    <row r="11" spans="1:47" x14ac:dyDescent="0.2">
      <c r="A11" s="896"/>
      <c r="B11" s="932"/>
      <c r="C11" s="933"/>
      <c r="D11" s="884"/>
      <c r="E11" s="886" t="s">
        <v>19</v>
      </c>
      <c r="F11" s="887"/>
      <c r="G11" s="886" t="s">
        <v>20</v>
      </c>
      <c r="H11" s="887"/>
      <c r="I11" s="886" t="s">
        <v>21</v>
      </c>
      <c r="J11" s="887"/>
      <c r="K11" s="886" t="s">
        <v>22</v>
      </c>
      <c r="L11" s="887"/>
      <c r="M11" s="886" t="s">
        <v>23</v>
      </c>
      <c r="N11" s="887"/>
      <c r="O11" s="886" t="s">
        <v>24</v>
      </c>
      <c r="P11" s="887"/>
      <c r="Q11" s="886" t="s">
        <v>25</v>
      </c>
      <c r="R11" s="887"/>
      <c r="S11" s="886" t="s">
        <v>26</v>
      </c>
      <c r="T11" s="887"/>
      <c r="U11" s="886" t="s">
        <v>27</v>
      </c>
      <c r="V11" s="887"/>
      <c r="W11" s="886" t="s">
        <v>2</v>
      </c>
      <c r="X11" s="887"/>
      <c r="Y11" s="886" t="s">
        <v>3</v>
      </c>
      <c r="Z11" s="887"/>
      <c r="AA11" s="886" t="s">
        <v>28</v>
      </c>
      <c r="AB11" s="887"/>
      <c r="AC11" s="886" t="s">
        <v>4</v>
      </c>
      <c r="AD11" s="887"/>
      <c r="AE11" s="886" t="s">
        <v>5</v>
      </c>
      <c r="AF11" s="887"/>
      <c r="AG11" s="886" t="s">
        <v>6</v>
      </c>
      <c r="AH11" s="887"/>
      <c r="AI11" s="886" t="s">
        <v>7</v>
      </c>
      <c r="AJ11" s="887"/>
      <c r="AK11" s="886" t="s">
        <v>8</v>
      </c>
      <c r="AL11" s="887"/>
      <c r="AM11" s="886" t="s">
        <v>9</v>
      </c>
      <c r="AN11" s="887"/>
      <c r="AO11" s="888" t="s">
        <v>10</v>
      </c>
      <c r="AP11" s="889"/>
      <c r="AQ11" s="903" t="s">
        <v>35</v>
      </c>
      <c r="AR11" s="905" t="s">
        <v>36</v>
      </c>
      <c r="AS11" s="925" t="s">
        <v>37</v>
      </c>
      <c r="AT11" s="896"/>
    </row>
    <row r="12" spans="1:47" ht="21" customHeight="1" x14ac:dyDescent="0.2">
      <c r="A12" s="897"/>
      <c r="B12" s="755" t="s">
        <v>94</v>
      </c>
      <c r="C12" s="755" t="s">
        <v>11</v>
      </c>
      <c r="D12" s="755" t="s">
        <v>12</v>
      </c>
      <c r="E12" s="378" t="s">
        <v>11</v>
      </c>
      <c r="F12" s="753" t="s">
        <v>12</v>
      </c>
      <c r="G12" s="378" t="s">
        <v>11</v>
      </c>
      <c r="H12" s="753" t="s">
        <v>12</v>
      </c>
      <c r="I12" s="378" t="s">
        <v>11</v>
      </c>
      <c r="J12" s="753" t="s">
        <v>12</v>
      </c>
      <c r="K12" s="378" t="s">
        <v>11</v>
      </c>
      <c r="L12" s="753" t="s">
        <v>12</v>
      </c>
      <c r="M12" s="378" t="s">
        <v>11</v>
      </c>
      <c r="N12" s="753" t="s">
        <v>12</v>
      </c>
      <c r="O12" s="378" t="s">
        <v>11</v>
      </c>
      <c r="P12" s="753" t="s">
        <v>12</v>
      </c>
      <c r="Q12" s="378" t="s">
        <v>11</v>
      </c>
      <c r="R12" s="753" t="s">
        <v>12</v>
      </c>
      <c r="S12" s="378" t="s">
        <v>11</v>
      </c>
      <c r="T12" s="753" t="s">
        <v>12</v>
      </c>
      <c r="U12" s="378" t="s">
        <v>11</v>
      </c>
      <c r="V12" s="753" t="s">
        <v>12</v>
      </c>
      <c r="W12" s="378" t="s">
        <v>11</v>
      </c>
      <c r="X12" s="753" t="s">
        <v>12</v>
      </c>
      <c r="Y12" s="378" t="s">
        <v>11</v>
      </c>
      <c r="Z12" s="753" t="s">
        <v>12</v>
      </c>
      <c r="AA12" s="378" t="s">
        <v>11</v>
      </c>
      <c r="AB12" s="753" t="s">
        <v>12</v>
      </c>
      <c r="AC12" s="378" t="s">
        <v>11</v>
      </c>
      <c r="AD12" s="753" t="s">
        <v>12</v>
      </c>
      <c r="AE12" s="378" t="s">
        <v>11</v>
      </c>
      <c r="AF12" s="753" t="s">
        <v>12</v>
      </c>
      <c r="AG12" s="378" t="s">
        <v>11</v>
      </c>
      <c r="AH12" s="753" t="s">
        <v>12</v>
      </c>
      <c r="AI12" s="378" t="s">
        <v>11</v>
      </c>
      <c r="AJ12" s="753" t="s">
        <v>12</v>
      </c>
      <c r="AK12" s="378" t="s">
        <v>11</v>
      </c>
      <c r="AL12" s="753" t="s">
        <v>12</v>
      </c>
      <c r="AM12" s="378" t="s">
        <v>11</v>
      </c>
      <c r="AN12" s="753" t="s">
        <v>12</v>
      </c>
      <c r="AO12" s="378" t="s">
        <v>11</v>
      </c>
      <c r="AP12" s="753" t="s">
        <v>12</v>
      </c>
      <c r="AQ12" s="904"/>
      <c r="AR12" s="906"/>
      <c r="AS12" s="926"/>
      <c r="AT12" s="897"/>
    </row>
    <row r="13" spans="1:47" x14ac:dyDescent="0.2">
      <c r="A13" s="380" t="s">
        <v>29</v>
      </c>
      <c r="B13" s="380">
        <f t="shared" ref="B13:B27" si="0">SUM(C13+D13)</f>
        <v>0</v>
      </c>
      <c r="C13" s="380">
        <f t="shared" ref="C13:D19" si="1">SUM(E13+G13+I13+K13+M13+O13+Q13+S13+U13+W13+Y13+AA13+AC13+AE13+AG13+AI13+AK13+AM13+AO13)</f>
        <v>0</v>
      </c>
      <c r="D13" s="380">
        <f t="shared" si="1"/>
        <v>0</v>
      </c>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t="s">
        <v>30</v>
      </c>
      <c r="B14" s="385">
        <f t="shared" si="0"/>
        <v>0</v>
      </c>
      <c r="C14" s="385">
        <f t="shared" si="1"/>
        <v>0</v>
      </c>
      <c r="D14" s="386">
        <f t="shared" si="1"/>
        <v>0</v>
      </c>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ht="21" x14ac:dyDescent="0.2">
      <c r="A15" s="391" t="s">
        <v>95</v>
      </c>
      <c r="B15" s="391">
        <f t="shared" si="0"/>
        <v>0</v>
      </c>
      <c r="C15" s="391">
        <f t="shared" si="1"/>
        <v>0</v>
      </c>
      <c r="D15" s="392">
        <f t="shared" si="1"/>
        <v>0</v>
      </c>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t="s">
        <v>31</v>
      </c>
      <c r="B16" s="399">
        <f t="shared" si="0"/>
        <v>0</v>
      </c>
      <c r="C16" s="400">
        <f t="shared" si="1"/>
        <v>0</v>
      </c>
      <c r="D16" s="401">
        <f t="shared" si="1"/>
        <v>0</v>
      </c>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88" x14ac:dyDescent="0.2">
      <c r="A17" s="399" t="s">
        <v>32</v>
      </c>
      <c r="B17" s="403">
        <f t="shared" si="0"/>
        <v>0</v>
      </c>
      <c r="C17" s="400">
        <f t="shared" si="1"/>
        <v>0</v>
      </c>
      <c r="D17" s="401">
        <f t="shared" si="1"/>
        <v>0</v>
      </c>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88" x14ac:dyDescent="0.2">
      <c r="A18" s="391" t="s">
        <v>96</v>
      </c>
      <c r="B18" s="400">
        <f t="shared" si="0"/>
        <v>0</v>
      </c>
      <c r="C18" s="400">
        <f t="shared" si="1"/>
        <v>0</v>
      </c>
      <c r="D18" s="392">
        <f t="shared" si="1"/>
        <v>0</v>
      </c>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88" x14ac:dyDescent="0.2">
      <c r="A19" s="391" t="s">
        <v>97</v>
      </c>
      <c r="B19" s="400">
        <f t="shared" si="0"/>
        <v>0</v>
      </c>
      <c r="C19" s="399">
        <f t="shared" si="1"/>
        <v>0</v>
      </c>
      <c r="D19" s="412">
        <f t="shared" si="1"/>
        <v>0</v>
      </c>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88" x14ac:dyDescent="0.2">
      <c r="A20" s="391" t="s">
        <v>18</v>
      </c>
      <c r="B20" s="415">
        <f t="shared" si="0"/>
        <v>0</v>
      </c>
      <c r="C20" s="416">
        <f>SUM(O20+Q20+S20+U20+W20+Y20+AA20+AC20+AE20+AG20+AI20+AK20+AM20+AO20)</f>
        <v>0</v>
      </c>
      <c r="D20" s="417">
        <f>SUM(P20+R20+T20+V20+X20+Z20+AB20+AD20+AF20+AH20+AJ20+AL20+AN20+AP20)</f>
        <v>0</v>
      </c>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88" x14ac:dyDescent="0.2">
      <c r="A21" s="380" t="s">
        <v>98</v>
      </c>
      <c r="B21" s="415">
        <f t="shared" si="0"/>
        <v>0</v>
      </c>
      <c r="C21" s="415">
        <f>SUM(C22+C23+C24+C25)</f>
        <v>0</v>
      </c>
      <c r="D21" s="380">
        <f>SUM(D22+D23+D24+D25)</f>
        <v>0</v>
      </c>
      <c r="E21" s="426">
        <f t="shared" ref="E21:AT21" si="2">SUM(E22:E25)</f>
        <v>0</v>
      </c>
      <c r="F21" s="427">
        <f t="shared" si="2"/>
        <v>0</v>
      </c>
      <c r="G21" s="426">
        <f t="shared" si="2"/>
        <v>0</v>
      </c>
      <c r="H21" s="428">
        <f t="shared" si="2"/>
        <v>0</v>
      </c>
      <c r="I21" s="426">
        <f t="shared" si="2"/>
        <v>0</v>
      </c>
      <c r="J21" s="428">
        <f t="shared" si="2"/>
        <v>0</v>
      </c>
      <c r="K21" s="426">
        <f t="shared" si="2"/>
        <v>0</v>
      </c>
      <c r="L21" s="428">
        <f t="shared" si="2"/>
        <v>0</v>
      </c>
      <c r="M21" s="426">
        <f t="shared" si="2"/>
        <v>0</v>
      </c>
      <c r="N21" s="428">
        <f t="shared" si="2"/>
        <v>0</v>
      </c>
      <c r="O21" s="426">
        <f t="shared" si="2"/>
        <v>0</v>
      </c>
      <c r="P21" s="428">
        <f t="shared" si="2"/>
        <v>0</v>
      </c>
      <c r="Q21" s="426">
        <f t="shared" si="2"/>
        <v>0</v>
      </c>
      <c r="R21" s="428">
        <f t="shared" si="2"/>
        <v>0</v>
      </c>
      <c r="S21" s="426">
        <f t="shared" si="2"/>
        <v>0</v>
      </c>
      <c r="T21" s="428">
        <f t="shared" si="2"/>
        <v>0</v>
      </c>
      <c r="U21" s="426">
        <f t="shared" si="2"/>
        <v>0</v>
      </c>
      <c r="V21" s="428">
        <f t="shared" si="2"/>
        <v>0</v>
      </c>
      <c r="W21" s="426">
        <f t="shared" si="2"/>
        <v>0</v>
      </c>
      <c r="X21" s="428">
        <f t="shared" si="2"/>
        <v>0</v>
      </c>
      <c r="Y21" s="426">
        <f t="shared" si="2"/>
        <v>0</v>
      </c>
      <c r="Z21" s="428">
        <f t="shared" si="2"/>
        <v>0</v>
      </c>
      <c r="AA21" s="426">
        <f t="shared" si="2"/>
        <v>0</v>
      </c>
      <c r="AB21" s="428">
        <f t="shared" si="2"/>
        <v>0</v>
      </c>
      <c r="AC21" s="426">
        <f t="shared" si="2"/>
        <v>0</v>
      </c>
      <c r="AD21" s="428">
        <f t="shared" si="2"/>
        <v>0</v>
      </c>
      <c r="AE21" s="426">
        <f t="shared" si="2"/>
        <v>0</v>
      </c>
      <c r="AF21" s="428">
        <f t="shared" si="2"/>
        <v>0</v>
      </c>
      <c r="AG21" s="426">
        <f t="shared" si="2"/>
        <v>0</v>
      </c>
      <c r="AH21" s="428">
        <f t="shared" si="2"/>
        <v>0</v>
      </c>
      <c r="AI21" s="426">
        <f t="shared" si="2"/>
        <v>0</v>
      </c>
      <c r="AJ21" s="428">
        <f t="shared" si="2"/>
        <v>0</v>
      </c>
      <c r="AK21" s="426">
        <f t="shared" si="2"/>
        <v>0</v>
      </c>
      <c r="AL21" s="428">
        <f t="shared" si="2"/>
        <v>0</v>
      </c>
      <c r="AM21" s="426">
        <f t="shared" si="2"/>
        <v>0</v>
      </c>
      <c r="AN21" s="428">
        <f t="shared" si="2"/>
        <v>0</v>
      </c>
      <c r="AO21" s="429">
        <f t="shared" si="2"/>
        <v>0</v>
      </c>
      <c r="AP21" s="428">
        <f t="shared" si="2"/>
        <v>0</v>
      </c>
      <c r="AQ21" s="426">
        <f t="shared" si="2"/>
        <v>0</v>
      </c>
      <c r="AR21" s="428">
        <f t="shared" si="2"/>
        <v>0</v>
      </c>
      <c r="AS21" s="428">
        <f t="shared" si="2"/>
        <v>0</v>
      </c>
      <c r="AT21" s="428">
        <f t="shared" si="2"/>
        <v>0</v>
      </c>
      <c r="AU21" s="367"/>
    </row>
    <row r="22" spans="1:88" x14ac:dyDescent="0.2">
      <c r="A22" s="430" t="s">
        <v>38</v>
      </c>
      <c r="B22" s="400">
        <f t="shared" si="0"/>
        <v>0</v>
      </c>
      <c r="C22" s="400">
        <f t="shared" ref="C22:D27" si="3">SUM(E22+G22+I22+K22+M22+O22+Q22+S22+U22+W22+Y22+AA22+AC22+AE22+AG22+AI22+AK22+AM22+AO22)</f>
        <v>0</v>
      </c>
      <c r="D22" s="431">
        <f t="shared" si="3"/>
        <v>0</v>
      </c>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88" x14ac:dyDescent="0.2">
      <c r="A23" s="391" t="s">
        <v>39</v>
      </c>
      <c r="B23" s="399">
        <f t="shared" si="0"/>
        <v>0</v>
      </c>
      <c r="C23" s="399">
        <f t="shared" si="3"/>
        <v>0</v>
      </c>
      <c r="D23" s="392">
        <f t="shared" si="3"/>
        <v>0</v>
      </c>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88" x14ac:dyDescent="0.2">
      <c r="A24" s="433" t="s">
        <v>40</v>
      </c>
      <c r="B24" s="403">
        <f t="shared" si="0"/>
        <v>0</v>
      </c>
      <c r="C24" s="403">
        <f t="shared" si="3"/>
        <v>0</v>
      </c>
      <c r="D24" s="412">
        <f t="shared" si="3"/>
        <v>0</v>
      </c>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88" x14ac:dyDescent="0.2">
      <c r="A25" s="437" t="s">
        <v>203</v>
      </c>
      <c r="B25" s="399">
        <f t="shared" si="0"/>
        <v>0</v>
      </c>
      <c r="C25" s="399">
        <f t="shared" si="3"/>
        <v>0</v>
      </c>
      <c r="D25" s="392">
        <f t="shared" si="3"/>
        <v>0</v>
      </c>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88" x14ac:dyDescent="0.2">
      <c r="A26" s="438" t="s">
        <v>99</v>
      </c>
      <c r="B26" s="399">
        <f t="shared" si="0"/>
        <v>0</v>
      </c>
      <c r="C26" s="399">
        <f t="shared" si="3"/>
        <v>0</v>
      </c>
      <c r="D26" s="392">
        <f t="shared" si="3"/>
        <v>0</v>
      </c>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88" x14ac:dyDescent="0.2">
      <c r="A27" s="439" t="s">
        <v>100</v>
      </c>
      <c r="B27" s="415">
        <f t="shared" si="0"/>
        <v>0</v>
      </c>
      <c r="C27" s="415">
        <f t="shared" si="3"/>
        <v>0</v>
      </c>
      <c r="D27" s="440">
        <f t="shared" si="3"/>
        <v>0</v>
      </c>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88" x14ac:dyDescent="0.2">
      <c r="A28" s="442" t="s">
        <v>101</v>
      </c>
      <c r="B28" s="442"/>
      <c r="C28" s="443"/>
      <c r="D28" s="442"/>
      <c r="E28" s="442"/>
      <c r="F28" s="443"/>
      <c r="G28" s="443"/>
      <c r="H28" s="443"/>
      <c r="I28" s="443"/>
    </row>
    <row r="29" spans="1:88" ht="31.5" x14ac:dyDescent="0.2">
      <c r="A29" s="756" t="s">
        <v>102</v>
      </c>
      <c r="B29" s="886" t="s">
        <v>41</v>
      </c>
      <c r="C29" s="887"/>
      <c r="D29" s="754" t="s">
        <v>1</v>
      </c>
      <c r="E29" s="445" t="s">
        <v>35</v>
      </c>
      <c r="F29" s="445" t="s">
        <v>42</v>
      </c>
      <c r="G29" s="445" t="s">
        <v>37</v>
      </c>
      <c r="H29" s="748" t="s">
        <v>13</v>
      </c>
      <c r="I29" s="750" t="s">
        <v>98</v>
      </c>
    </row>
    <row r="30" spans="1:88" x14ac:dyDescent="0.2">
      <c r="A30" s="934" t="s">
        <v>43</v>
      </c>
      <c r="B30" s="935"/>
      <c r="C30" s="936"/>
      <c r="D30" s="447">
        <f t="shared" ref="D30:D50" si="4">SUM(E30:H30)</f>
        <v>0</v>
      </c>
      <c r="E30" s="448"/>
      <c r="F30" s="449"/>
      <c r="G30" s="450"/>
      <c r="H30" s="451"/>
      <c r="I30" s="452"/>
      <c r="J30" s="453" t="s">
        <v>103</v>
      </c>
      <c r="CA30" s="367" t="str">
        <f>IF(E30&lt;MAX(E31:E49),"EN RBC existen patologías que son mayores a los Ingresos-personas","")</f>
        <v/>
      </c>
      <c r="CB30" s="367" t="str">
        <f>IF(F30&lt;MAX(F31:F49),"EN RI existen patologías que son mayores a los Ingresos-personas","")</f>
        <v/>
      </c>
      <c r="CC30" s="367" t="str">
        <f>IF(G30&lt;MAX(G31:G49),"EN RR existen patologías que son mayores a los Ingresos-personas","")</f>
        <v/>
      </c>
      <c r="CD30" s="367" t="str">
        <f>IF(H30&lt;MAX(H31:H49),"EN Otros existen patologías que son mayores a los Ingresos-personas","")</f>
        <v/>
      </c>
      <c r="CG30" s="367" t="str">
        <f>IF(E30&lt;MAX(E31:E49),1,"")</f>
        <v/>
      </c>
      <c r="CH30" s="367" t="str">
        <f>IF(F30&lt;MAX(F31:F49),1,"")</f>
        <v/>
      </c>
      <c r="CI30" s="367" t="str">
        <f>IF(G30&lt;MAX(G31:G49),1,"")</f>
        <v/>
      </c>
      <c r="CJ30" s="367" t="str">
        <f>IF(H30&lt;MAX(H31:H49),1,"")</f>
        <v/>
      </c>
    </row>
    <row r="31" spans="1:88" ht="14.25" customHeight="1" x14ac:dyDescent="0.2">
      <c r="A31" s="872" t="s">
        <v>104</v>
      </c>
      <c r="B31" s="923" t="s">
        <v>105</v>
      </c>
      <c r="C31" s="924"/>
      <c r="D31" s="454">
        <f t="shared" si="4"/>
        <v>0</v>
      </c>
      <c r="E31" s="455"/>
      <c r="F31" s="456"/>
      <c r="G31" s="457"/>
      <c r="H31" s="458"/>
      <c r="I31" s="458"/>
      <c r="J31" s="453"/>
      <c r="CA31" s="367" t="str">
        <f>IF(D30&lt;&gt;B13,"EL NÚMERO DE INGRESOS NO PUEDE SER DISTINTO AL TOTAL DE INGRESOS DE LA SECCION A.1","")</f>
        <v/>
      </c>
      <c r="CG31" s="367" t="str">
        <f>IF(D30&lt;&gt;B13,1,"")</f>
        <v/>
      </c>
    </row>
    <row r="32" spans="1:88" ht="14.25" customHeight="1" x14ac:dyDescent="0.2">
      <c r="A32" s="873"/>
      <c r="B32" s="928" t="s">
        <v>106</v>
      </c>
      <c r="C32" s="929"/>
      <c r="D32" s="459">
        <f t="shared" si="4"/>
        <v>0</v>
      </c>
      <c r="E32" s="455"/>
      <c r="F32" s="456"/>
      <c r="G32" s="457"/>
      <c r="H32" s="458"/>
      <c r="I32" s="458"/>
      <c r="J32" s="453"/>
    </row>
    <row r="33" spans="1:87" ht="14.25" customHeight="1" x14ac:dyDescent="0.2">
      <c r="A33" s="873"/>
      <c r="B33" s="930" t="s">
        <v>44</v>
      </c>
      <c r="C33" s="931"/>
      <c r="D33" s="459">
        <f t="shared" si="4"/>
        <v>0</v>
      </c>
      <c r="E33" s="455"/>
      <c r="F33" s="456"/>
      <c r="G33" s="457"/>
      <c r="H33" s="458"/>
      <c r="I33" s="458"/>
      <c r="J33" s="453"/>
    </row>
    <row r="34" spans="1:87" ht="14.25" customHeight="1" x14ac:dyDescent="0.2">
      <c r="A34" s="873"/>
      <c r="B34" s="928" t="s">
        <v>107</v>
      </c>
      <c r="C34" s="929"/>
      <c r="D34" s="459">
        <f t="shared" si="4"/>
        <v>0</v>
      </c>
      <c r="E34" s="455"/>
      <c r="F34" s="456"/>
      <c r="G34" s="457"/>
      <c r="H34" s="458"/>
      <c r="I34" s="458"/>
      <c r="J34" s="453"/>
    </row>
    <row r="35" spans="1:87" ht="14.25" customHeight="1" x14ac:dyDescent="0.2">
      <c r="A35" s="873"/>
      <c r="B35" s="928" t="s">
        <v>108</v>
      </c>
      <c r="C35" s="929"/>
      <c r="D35" s="459">
        <f t="shared" si="4"/>
        <v>0</v>
      </c>
      <c r="E35" s="455"/>
      <c r="F35" s="456"/>
      <c r="G35" s="457"/>
      <c r="H35" s="458"/>
      <c r="I35" s="458"/>
      <c r="J35" s="453"/>
    </row>
    <row r="36" spans="1:87" ht="14.25" customHeight="1" x14ac:dyDescent="0.2">
      <c r="A36" s="873"/>
      <c r="B36" s="928" t="s">
        <v>109</v>
      </c>
      <c r="C36" s="929"/>
      <c r="D36" s="459">
        <f t="shared" si="4"/>
        <v>0</v>
      </c>
      <c r="E36" s="455"/>
      <c r="F36" s="456"/>
      <c r="G36" s="457"/>
      <c r="H36" s="458"/>
      <c r="I36" s="458"/>
      <c r="J36" s="453"/>
    </row>
    <row r="37" spans="1:87" ht="14.25" customHeight="1" x14ac:dyDescent="0.2">
      <c r="A37" s="873"/>
      <c r="B37" s="928" t="s">
        <v>45</v>
      </c>
      <c r="C37" s="929"/>
      <c r="D37" s="459">
        <f t="shared" si="4"/>
        <v>0</v>
      </c>
      <c r="E37" s="455"/>
      <c r="F37" s="456"/>
      <c r="G37" s="457"/>
      <c r="H37" s="458"/>
      <c r="I37" s="458"/>
      <c r="J37" s="453"/>
    </row>
    <row r="38" spans="1:87" ht="14.25" customHeight="1" x14ac:dyDescent="0.2">
      <c r="A38" s="873"/>
      <c r="B38" s="928" t="s">
        <v>46</v>
      </c>
      <c r="C38" s="929"/>
      <c r="D38" s="459">
        <f t="shared" si="4"/>
        <v>0</v>
      </c>
      <c r="E38" s="455"/>
      <c r="F38" s="456"/>
      <c r="G38" s="457"/>
      <c r="H38" s="458"/>
      <c r="I38" s="458"/>
      <c r="J38" s="453"/>
    </row>
    <row r="39" spans="1:87" ht="25.5" customHeight="1" x14ac:dyDescent="0.2">
      <c r="A39" s="873"/>
      <c r="B39" s="928" t="s">
        <v>110</v>
      </c>
      <c r="C39" s="929"/>
      <c r="D39" s="459">
        <f t="shared" si="4"/>
        <v>0</v>
      </c>
      <c r="E39" s="455"/>
      <c r="F39" s="456"/>
      <c r="G39" s="457"/>
      <c r="H39" s="458"/>
      <c r="I39" s="458"/>
      <c r="J39" s="453"/>
    </row>
    <row r="40" spans="1:87" ht="27.75" customHeight="1" x14ac:dyDescent="0.2">
      <c r="A40" s="873"/>
      <c r="B40" s="928" t="s">
        <v>111</v>
      </c>
      <c r="C40" s="929"/>
      <c r="D40" s="459">
        <f t="shared" si="4"/>
        <v>0</v>
      </c>
      <c r="E40" s="455"/>
      <c r="F40" s="456"/>
      <c r="G40" s="457"/>
      <c r="H40" s="458"/>
      <c r="I40" s="458"/>
      <c r="J40" s="453"/>
    </row>
    <row r="41" spans="1:87" ht="26.25" customHeight="1" x14ac:dyDescent="0.2">
      <c r="A41" s="873"/>
      <c r="B41" s="928" t="s">
        <v>112</v>
      </c>
      <c r="C41" s="929"/>
      <c r="D41" s="459">
        <f t="shared" si="4"/>
        <v>0</v>
      </c>
      <c r="E41" s="455"/>
      <c r="F41" s="456"/>
      <c r="G41" s="457"/>
      <c r="H41" s="458"/>
      <c r="I41" s="458"/>
      <c r="J41" s="453"/>
    </row>
    <row r="42" spans="1:87" x14ac:dyDescent="0.2">
      <c r="A42" s="873"/>
      <c r="B42" s="928" t="s">
        <v>113</v>
      </c>
      <c r="C42" s="929"/>
      <c r="D42" s="459">
        <f t="shared" si="4"/>
        <v>0</v>
      </c>
      <c r="E42" s="455"/>
      <c r="F42" s="456"/>
      <c r="G42" s="457"/>
      <c r="H42" s="458"/>
      <c r="I42" s="458"/>
      <c r="J42" s="453"/>
      <c r="CG42" s="367">
        <v>0</v>
      </c>
      <c r="CH42" s="367">
        <v>0</v>
      </c>
      <c r="CI42" s="367">
        <v>0</v>
      </c>
    </row>
    <row r="43" spans="1:87" x14ac:dyDescent="0.2">
      <c r="A43" s="921"/>
      <c r="B43" s="937" t="s">
        <v>13</v>
      </c>
      <c r="C43" s="938"/>
      <c r="D43" s="459">
        <f t="shared" si="4"/>
        <v>0</v>
      </c>
      <c r="E43" s="460"/>
      <c r="F43" s="461"/>
      <c r="G43" s="462"/>
      <c r="H43" s="463"/>
      <c r="I43" s="463"/>
      <c r="J43" s="453"/>
    </row>
    <row r="44" spans="1:87" x14ac:dyDescent="0.2">
      <c r="A44" s="872" t="s">
        <v>114</v>
      </c>
      <c r="B44" s="923" t="s">
        <v>115</v>
      </c>
      <c r="C44" s="924"/>
      <c r="D44" s="454">
        <f t="shared" si="4"/>
        <v>0</v>
      </c>
      <c r="E44" s="464"/>
      <c r="F44" s="465"/>
      <c r="G44" s="466"/>
      <c r="H44" s="467"/>
      <c r="I44" s="467"/>
      <c r="J44" s="453"/>
    </row>
    <row r="45" spans="1:87" x14ac:dyDescent="0.2">
      <c r="A45" s="873"/>
      <c r="B45" s="928" t="s">
        <v>47</v>
      </c>
      <c r="C45" s="929"/>
      <c r="D45" s="459">
        <f t="shared" si="4"/>
        <v>0</v>
      </c>
      <c r="E45" s="455"/>
      <c r="F45" s="456"/>
      <c r="G45" s="457"/>
      <c r="H45" s="458"/>
      <c r="I45" s="458"/>
      <c r="J45" s="453"/>
    </row>
    <row r="46" spans="1:87" x14ac:dyDescent="0.2">
      <c r="A46" s="873"/>
      <c r="B46" s="939" t="s">
        <v>13</v>
      </c>
      <c r="C46" s="940"/>
      <c r="D46" s="468">
        <f t="shared" si="4"/>
        <v>0</v>
      </c>
      <c r="E46" s="455"/>
      <c r="F46" s="456"/>
      <c r="G46" s="457"/>
      <c r="H46" s="458"/>
      <c r="I46" s="458"/>
      <c r="J46" s="453"/>
    </row>
    <row r="47" spans="1:87" x14ac:dyDescent="0.2">
      <c r="A47" s="872" t="s">
        <v>116</v>
      </c>
      <c r="B47" s="923" t="s">
        <v>115</v>
      </c>
      <c r="C47" s="924"/>
      <c r="D47" s="454">
        <f t="shared" si="4"/>
        <v>0</v>
      </c>
      <c r="E47" s="464"/>
      <c r="F47" s="465"/>
      <c r="G47" s="466"/>
      <c r="H47" s="467"/>
      <c r="I47" s="467"/>
      <c r="J47" s="453"/>
    </row>
    <row r="48" spans="1:87" x14ac:dyDescent="0.2">
      <c r="A48" s="873"/>
      <c r="B48" s="928" t="s">
        <v>47</v>
      </c>
      <c r="C48" s="929"/>
      <c r="D48" s="459">
        <f t="shared" si="4"/>
        <v>0</v>
      </c>
      <c r="E48" s="455"/>
      <c r="F48" s="456"/>
      <c r="G48" s="457"/>
      <c r="H48" s="458"/>
      <c r="I48" s="458"/>
      <c r="J48" s="453"/>
    </row>
    <row r="49" spans="1:86" x14ac:dyDescent="0.2">
      <c r="A49" s="921"/>
      <c r="B49" s="937" t="s">
        <v>13</v>
      </c>
      <c r="C49" s="938"/>
      <c r="D49" s="468">
        <f t="shared" si="4"/>
        <v>0</v>
      </c>
      <c r="E49" s="469"/>
      <c r="F49" s="470"/>
      <c r="G49" s="471"/>
      <c r="H49" s="472"/>
      <c r="I49" s="472"/>
      <c r="J49" s="453"/>
    </row>
    <row r="50" spans="1:86" x14ac:dyDescent="0.2">
      <c r="A50" s="758" t="s">
        <v>117</v>
      </c>
      <c r="B50" s="950" t="s">
        <v>48</v>
      </c>
      <c r="C50" s="951"/>
      <c r="D50" s="474">
        <f t="shared" si="4"/>
        <v>0</v>
      </c>
      <c r="E50" s="475"/>
      <c r="F50" s="476"/>
      <c r="G50" s="477"/>
      <c r="H50" s="478"/>
      <c r="I50" s="478"/>
      <c r="J50" s="453"/>
    </row>
    <row r="51" spans="1:86" x14ac:dyDescent="0.2">
      <c r="A51" s="479" t="s">
        <v>118</v>
      </c>
      <c r="B51" s="480"/>
      <c r="C51" s="480"/>
      <c r="D51" s="480"/>
      <c r="E51" s="480"/>
      <c r="F51" s="480"/>
      <c r="G51" s="480"/>
      <c r="H51" s="443"/>
      <c r="I51" s="443"/>
    </row>
    <row r="52" spans="1:86" x14ac:dyDescent="0.2">
      <c r="A52" s="872" t="s">
        <v>49</v>
      </c>
      <c r="B52" s="875" t="s">
        <v>50</v>
      </c>
      <c r="C52" s="876"/>
      <c r="D52" s="876"/>
      <c r="E52" s="880" t="s">
        <v>14</v>
      </c>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c r="AH52" s="881"/>
      <c r="AI52" s="881"/>
      <c r="AJ52" s="881"/>
      <c r="AK52" s="881"/>
      <c r="AL52" s="881"/>
      <c r="AM52" s="881"/>
      <c r="AN52" s="881"/>
      <c r="AO52" s="881"/>
      <c r="AP52" s="882"/>
      <c r="AQ52" s="895" t="s">
        <v>119</v>
      </c>
      <c r="AR52" s="888" t="s">
        <v>33</v>
      </c>
      <c r="AS52" s="894"/>
      <c r="AT52" s="889"/>
      <c r="AU52" s="883" t="s">
        <v>13</v>
      </c>
    </row>
    <row r="53" spans="1:86" x14ac:dyDescent="0.2">
      <c r="A53" s="873"/>
      <c r="B53" s="878"/>
      <c r="C53" s="879"/>
      <c r="D53" s="879"/>
      <c r="E53" s="886" t="s">
        <v>19</v>
      </c>
      <c r="F53" s="887"/>
      <c r="G53" s="886" t="s">
        <v>20</v>
      </c>
      <c r="H53" s="887"/>
      <c r="I53" s="886" t="s">
        <v>21</v>
      </c>
      <c r="J53" s="887"/>
      <c r="K53" s="886" t="s">
        <v>22</v>
      </c>
      <c r="L53" s="887"/>
      <c r="M53" s="886" t="s">
        <v>23</v>
      </c>
      <c r="N53" s="887"/>
      <c r="O53" s="886" t="s">
        <v>24</v>
      </c>
      <c r="P53" s="887"/>
      <c r="Q53" s="886" t="s">
        <v>25</v>
      </c>
      <c r="R53" s="887"/>
      <c r="S53" s="886" t="s">
        <v>26</v>
      </c>
      <c r="T53" s="887"/>
      <c r="U53" s="886" t="s">
        <v>27</v>
      </c>
      <c r="V53" s="887"/>
      <c r="W53" s="886" t="s">
        <v>2</v>
      </c>
      <c r="X53" s="887"/>
      <c r="Y53" s="886" t="s">
        <v>3</v>
      </c>
      <c r="Z53" s="887"/>
      <c r="AA53" s="886" t="s">
        <v>28</v>
      </c>
      <c r="AB53" s="922"/>
      <c r="AC53" s="886" t="s">
        <v>4</v>
      </c>
      <c r="AD53" s="887"/>
      <c r="AE53" s="886" t="s">
        <v>5</v>
      </c>
      <c r="AF53" s="887"/>
      <c r="AG53" s="886" t="s">
        <v>6</v>
      </c>
      <c r="AH53" s="887"/>
      <c r="AI53" s="886" t="s">
        <v>7</v>
      </c>
      <c r="AJ53" s="887"/>
      <c r="AK53" s="886" t="s">
        <v>8</v>
      </c>
      <c r="AL53" s="887"/>
      <c r="AM53" s="886" t="s">
        <v>9</v>
      </c>
      <c r="AN53" s="887"/>
      <c r="AO53" s="894" t="s">
        <v>10</v>
      </c>
      <c r="AP53" s="889"/>
      <c r="AQ53" s="896"/>
      <c r="AR53" s="903" t="s">
        <v>35</v>
      </c>
      <c r="AS53" s="905" t="s">
        <v>36</v>
      </c>
      <c r="AT53" s="905" t="s">
        <v>37</v>
      </c>
      <c r="AU53" s="884"/>
    </row>
    <row r="54" spans="1:86" x14ac:dyDescent="0.2">
      <c r="A54" s="952"/>
      <c r="B54" s="756" t="s">
        <v>94</v>
      </c>
      <c r="C54" s="756" t="s">
        <v>11</v>
      </c>
      <c r="D54" s="481" t="s">
        <v>12</v>
      </c>
      <c r="E54" s="752" t="s">
        <v>11</v>
      </c>
      <c r="F54" s="483" t="s">
        <v>12</v>
      </c>
      <c r="G54" s="752" t="s">
        <v>11</v>
      </c>
      <c r="H54" s="483" t="s">
        <v>12</v>
      </c>
      <c r="I54" s="752" t="s">
        <v>11</v>
      </c>
      <c r="J54" s="483" t="s">
        <v>12</v>
      </c>
      <c r="K54" s="752" t="s">
        <v>11</v>
      </c>
      <c r="L54" s="483" t="s">
        <v>12</v>
      </c>
      <c r="M54" s="378" t="s">
        <v>11</v>
      </c>
      <c r="N54" s="753" t="s">
        <v>12</v>
      </c>
      <c r="O54" s="752" t="s">
        <v>11</v>
      </c>
      <c r="P54" s="483" t="s">
        <v>12</v>
      </c>
      <c r="Q54" s="378" t="s">
        <v>11</v>
      </c>
      <c r="R54" s="753" t="s">
        <v>12</v>
      </c>
      <c r="S54" s="378" t="s">
        <v>11</v>
      </c>
      <c r="T54" s="753" t="s">
        <v>12</v>
      </c>
      <c r="U54" s="752" t="s">
        <v>11</v>
      </c>
      <c r="V54" s="753" t="s">
        <v>12</v>
      </c>
      <c r="W54" s="752" t="s">
        <v>11</v>
      </c>
      <c r="X54" s="483" t="s">
        <v>12</v>
      </c>
      <c r="Y54" s="378" t="s">
        <v>11</v>
      </c>
      <c r="Z54" s="753" t="s">
        <v>12</v>
      </c>
      <c r="AA54" s="752" t="s">
        <v>11</v>
      </c>
      <c r="AB54" s="484" t="s">
        <v>12</v>
      </c>
      <c r="AC54" s="752" t="s">
        <v>11</v>
      </c>
      <c r="AD54" s="483" t="s">
        <v>12</v>
      </c>
      <c r="AE54" s="752" t="s">
        <v>11</v>
      </c>
      <c r="AF54" s="483" t="s">
        <v>12</v>
      </c>
      <c r="AG54" s="752" t="s">
        <v>11</v>
      </c>
      <c r="AH54" s="483" t="s">
        <v>12</v>
      </c>
      <c r="AI54" s="378" t="s">
        <v>11</v>
      </c>
      <c r="AJ54" s="753" t="s">
        <v>12</v>
      </c>
      <c r="AK54" s="752" t="s">
        <v>11</v>
      </c>
      <c r="AL54" s="483" t="s">
        <v>12</v>
      </c>
      <c r="AM54" s="378" t="s">
        <v>11</v>
      </c>
      <c r="AN54" s="753" t="s">
        <v>12</v>
      </c>
      <c r="AO54" s="485" t="s">
        <v>11</v>
      </c>
      <c r="AP54" s="753" t="s">
        <v>12</v>
      </c>
      <c r="AQ54" s="897"/>
      <c r="AR54" s="904"/>
      <c r="AS54" s="906"/>
      <c r="AT54" s="906"/>
      <c r="AU54" s="885"/>
    </row>
    <row r="55" spans="1:86" x14ac:dyDescent="0.2">
      <c r="A55" s="438" t="s">
        <v>51</v>
      </c>
      <c r="B55" s="486">
        <f>SUM(C55+D55)</f>
        <v>0</v>
      </c>
      <c r="C55" s="486">
        <f t="shared" ref="C55:D59" si="5">SUM(E55+G55+I55+K55+M55+O55+Q55+S55+U55+W55+Y55+AA55+AC55+AE55+AG55+AI55+AK55+AM55+AO55)</f>
        <v>0</v>
      </c>
      <c r="D55" s="487">
        <f t="shared" si="5"/>
        <v>0</v>
      </c>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t="s">
        <v>120</v>
      </c>
      <c r="CA55" s="367" t="str">
        <f>IF(B55=0,"",IF(AQ55="",IF(B55="",""," No olvide escribir la columna Beneficiarios.-"),""))</f>
        <v/>
      </c>
      <c r="CB55" s="367" t="str">
        <f>IF(B55&lt;AQ55," El número de Beneficiarios NO puede ser mayor que el Total.-","")</f>
        <v/>
      </c>
      <c r="CG55" s="367">
        <f>IF(B55&lt;AQ55,1,0)</f>
        <v>0</v>
      </c>
      <c r="CH55" s="367" t="str">
        <f>IF(B55=0,"",IF(AQ55="",IF(B55="","",1),0))</f>
        <v/>
      </c>
    </row>
    <row r="56" spans="1:86" x14ac:dyDescent="0.2">
      <c r="A56" s="438" t="s">
        <v>52</v>
      </c>
      <c r="B56" s="492">
        <f>SUM(C56+D56)</f>
        <v>0</v>
      </c>
      <c r="C56" s="492">
        <f t="shared" si="5"/>
        <v>0</v>
      </c>
      <c r="D56" s="493">
        <f t="shared" si="5"/>
        <v>0</v>
      </c>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t="s">
        <v>120</v>
      </c>
      <c r="CA56" s="367" t="str">
        <f>IF(B56=0,"",IF(AQ56="",IF(B56="",""," No olvide escribir la columna Beneficiarios.-"),""))</f>
        <v/>
      </c>
      <c r="CB56" s="367" t="str">
        <f>IF(B56&lt;AQ56," El número de Beneficiarios NO puede ser mayor que el Total.-","")</f>
        <v/>
      </c>
      <c r="CG56" s="367">
        <f>IF(B56&lt;AQ56,1,0)</f>
        <v>0</v>
      </c>
      <c r="CH56" s="367" t="str">
        <f>IF(B56=0,"",IF(AQ56="",IF(B56="","",1),0))</f>
        <v/>
      </c>
    </row>
    <row r="57" spans="1:86" x14ac:dyDescent="0.2">
      <c r="A57" s="438" t="s">
        <v>53</v>
      </c>
      <c r="B57" s="492">
        <f>SUM(C57+D57)</f>
        <v>0</v>
      </c>
      <c r="C57" s="492">
        <f t="shared" si="5"/>
        <v>0</v>
      </c>
      <c r="D57" s="493">
        <f t="shared" si="5"/>
        <v>0</v>
      </c>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t="s">
        <v>120</v>
      </c>
      <c r="CA57" s="367" t="str">
        <f>IF(B57=0,"",IF(AQ57="",IF(B57="",""," No olvide escribir la columna Beneficiarios.-"),""))</f>
        <v/>
      </c>
      <c r="CB57" s="367" t="str">
        <f>IF(B57&lt;AQ57," El número de Beneficiarios NO puede ser mayor que el Total.-","")</f>
        <v/>
      </c>
      <c r="CG57" s="367">
        <f>IF(B57&lt;AQ57,1,0)</f>
        <v>0</v>
      </c>
      <c r="CH57" s="367" t="str">
        <f>IF(B57=0,"",IF(AQ57="",IF(B57="","",1),0))</f>
        <v/>
      </c>
    </row>
    <row r="58" spans="1:86" x14ac:dyDescent="0.2">
      <c r="A58" s="438" t="s">
        <v>54</v>
      </c>
      <c r="B58" s="492">
        <f>SUM(C58+D58)</f>
        <v>0</v>
      </c>
      <c r="C58" s="492">
        <f t="shared" si="5"/>
        <v>0</v>
      </c>
      <c r="D58" s="493">
        <f t="shared" si="5"/>
        <v>0</v>
      </c>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t="s">
        <v>120</v>
      </c>
      <c r="CA58" s="367" t="str">
        <f>IF(B58=0,"",IF(AQ58="",IF(B58="",""," No olvide escribir la columna Beneficiarios.-"),""))</f>
        <v/>
      </c>
      <c r="CB58" s="367" t="str">
        <f>IF(B58&lt;AQ58," El número de Beneficiarios NO puede ser mayor que el Total.-","")</f>
        <v/>
      </c>
      <c r="CG58" s="367">
        <f>IF(B58&lt;AQ58,1,0)</f>
        <v>0</v>
      </c>
      <c r="CH58" s="367" t="str">
        <f>IF(B58=0,"",IF(AQ58="",IF(B58="","",1),0))</f>
        <v/>
      </c>
    </row>
    <row r="59" spans="1:86" x14ac:dyDescent="0.2">
      <c r="A59" s="495" t="s">
        <v>55</v>
      </c>
      <c r="B59" s="496">
        <f>SUM(C59+D59)</f>
        <v>0</v>
      </c>
      <c r="C59" s="496">
        <f t="shared" si="5"/>
        <v>0</v>
      </c>
      <c r="D59" s="497">
        <f t="shared" si="5"/>
        <v>0</v>
      </c>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t="s">
        <v>120</v>
      </c>
      <c r="CA59" s="367" t="str">
        <f>IF(B59=0,"",IF(AQ59="",IF(B59="",""," No olvide escribir la columna Beneficiarios.-"),""))</f>
        <v/>
      </c>
      <c r="CB59" s="367" t="str">
        <f>IF(B59&lt;AQ59," El número de Beneficiarios NO puede ser mayor que el Total.-","")</f>
        <v/>
      </c>
      <c r="CG59" s="367">
        <f>IF(B59&lt;AQ59,1,0)</f>
        <v>0</v>
      </c>
      <c r="CH59" s="367" t="str">
        <f>IF(B59=0,"",IF(AQ59="",IF(B59="","",1),0))</f>
        <v/>
      </c>
    </row>
    <row r="60" spans="1:86" x14ac:dyDescent="0.2">
      <c r="A60" s="505" t="s">
        <v>1</v>
      </c>
      <c r="B60" s="506">
        <f t="shared" ref="B60:AU60" si="6">SUM(B55:B59)</f>
        <v>0</v>
      </c>
      <c r="C60" s="507">
        <f t="shared" si="6"/>
        <v>0</v>
      </c>
      <c r="D60" s="507">
        <f t="shared" si="6"/>
        <v>0</v>
      </c>
      <c r="E60" s="508">
        <f t="shared" si="6"/>
        <v>0</v>
      </c>
      <c r="F60" s="509">
        <f t="shared" si="6"/>
        <v>0</v>
      </c>
      <c r="G60" s="508">
        <f t="shared" si="6"/>
        <v>0</v>
      </c>
      <c r="H60" s="510">
        <f t="shared" si="6"/>
        <v>0</v>
      </c>
      <c r="I60" s="508">
        <f t="shared" si="6"/>
        <v>0</v>
      </c>
      <c r="J60" s="510">
        <f t="shared" si="6"/>
        <v>0</v>
      </c>
      <c r="K60" s="508">
        <f t="shared" si="6"/>
        <v>0</v>
      </c>
      <c r="L60" s="510">
        <f t="shared" si="6"/>
        <v>0</v>
      </c>
      <c r="M60" s="508">
        <f t="shared" si="6"/>
        <v>0</v>
      </c>
      <c r="N60" s="510">
        <f t="shared" si="6"/>
        <v>0</v>
      </c>
      <c r="O60" s="508">
        <f t="shared" si="6"/>
        <v>0</v>
      </c>
      <c r="P60" s="510">
        <f t="shared" si="6"/>
        <v>0</v>
      </c>
      <c r="Q60" s="508">
        <f t="shared" si="6"/>
        <v>0</v>
      </c>
      <c r="R60" s="510">
        <f t="shared" si="6"/>
        <v>0</v>
      </c>
      <c r="S60" s="508">
        <f t="shared" si="6"/>
        <v>0</v>
      </c>
      <c r="T60" s="510">
        <f t="shared" si="6"/>
        <v>0</v>
      </c>
      <c r="U60" s="508">
        <f t="shared" si="6"/>
        <v>0</v>
      </c>
      <c r="V60" s="510">
        <f t="shared" si="6"/>
        <v>0</v>
      </c>
      <c r="W60" s="508">
        <f t="shared" si="6"/>
        <v>0</v>
      </c>
      <c r="X60" s="510">
        <f t="shared" si="6"/>
        <v>0</v>
      </c>
      <c r="Y60" s="511">
        <f t="shared" si="6"/>
        <v>0</v>
      </c>
      <c r="Z60" s="510">
        <f t="shared" si="6"/>
        <v>0</v>
      </c>
      <c r="AA60" s="512">
        <f t="shared" si="6"/>
        <v>0</v>
      </c>
      <c r="AB60" s="513">
        <f t="shared" si="6"/>
        <v>0</v>
      </c>
      <c r="AC60" s="511">
        <f t="shared" si="6"/>
        <v>0</v>
      </c>
      <c r="AD60" s="510">
        <f t="shared" si="6"/>
        <v>0</v>
      </c>
      <c r="AE60" s="511">
        <f t="shared" si="6"/>
        <v>0</v>
      </c>
      <c r="AF60" s="510">
        <f t="shared" si="6"/>
        <v>0</v>
      </c>
      <c r="AG60" s="511">
        <f t="shared" si="6"/>
        <v>0</v>
      </c>
      <c r="AH60" s="510">
        <f t="shared" si="6"/>
        <v>0</v>
      </c>
      <c r="AI60" s="511">
        <f t="shared" si="6"/>
        <v>0</v>
      </c>
      <c r="AJ60" s="510">
        <f t="shared" si="6"/>
        <v>0</v>
      </c>
      <c r="AK60" s="511">
        <f t="shared" si="6"/>
        <v>0</v>
      </c>
      <c r="AL60" s="510">
        <f t="shared" si="6"/>
        <v>0</v>
      </c>
      <c r="AM60" s="511">
        <f t="shared" si="6"/>
        <v>0</v>
      </c>
      <c r="AN60" s="510">
        <f t="shared" si="6"/>
        <v>0</v>
      </c>
      <c r="AO60" s="512">
        <f t="shared" si="6"/>
        <v>0</v>
      </c>
      <c r="AP60" s="513">
        <f t="shared" si="6"/>
        <v>0</v>
      </c>
      <c r="AQ60" s="514">
        <f t="shared" si="6"/>
        <v>0</v>
      </c>
      <c r="AR60" s="514">
        <f t="shared" si="6"/>
        <v>0</v>
      </c>
      <c r="AS60" s="514">
        <f t="shared" si="6"/>
        <v>0</v>
      </c>
      <c r="AT60" s="514">
        <f t="shared" si="6"/>
        <v>0</v>
      </c>
      <c r="AU60" s="514">
        <f t="shared" si="6"/>
        <v>0</v>
      </c>
      <c r="AV60" s="453"/>
    </row>
    <row r="61" spans="1:86" x14ac:dyDescent="0.2">
      <c r="A61" s="515" t="s">
        <v>121</v>
      </c>
      <c r="B61" s="374"/>
      <c r="C61" s="480"/>
      <c r="D61" s="480"/>
      <c r="E61" s="480"/>
      <c r="F61" s="480"/>
      <c r="G61" s="480"/>
      <c r="H61" s="480"/>
      <c r="I61" s="480"/>
      <c r="J61" s="480"/>
      <c r="K61" s="480"/>
    </row>
    <row r="62" spans="1:86" x14ac:dyDescent="0.2">
      <c r="A62" s="756" t="s">
        <v>49</v>
      </c>
      <c r="B62" s="445" t="s">
        <v>50</v>
      </c>
      <c r="C62" s="516"/>
      <c r="D62" s="516"/>
      <c r="E62" s="516"/>
      <c r="F62" s="516"/>
      <c r="G62" s="516"/>
      <c r="H62" s="516"/>
      <c r="I62" s="516"/>
      <c r="J62" s="516"/>
      <c r="K62" s="516"/>
    </row>
    <row r="63" spans="1:86" x14ac:dyDescent="0.2">
      <c r="A63" s="517" t="s">
        <v>52</v>
      </c>
      <c r="B63" s="518"/>
      <c r="C63" s="519"/>
      <c r="D63" s="516"/>
      <c r="E63" s="516"/>
      <c r="F63" s="516"/>
      <c r="G63" s="516"/>
      <c r="H63" s="516"/>
      <c r="I63" s="516"/>
      <c r="J63" s="516"/>
      <c r="K63" s="516"/>
    </row>
    <row r="64" spans="1:86" x14ac:dyDescent="0.2">
      <c r="A64" s="438" t="s">
        <v>53</v>
      </c>
      <c r="B64" s="408"/>
      <c r="C64" s="519"/>
      <c r="D64" s="516"/>
      <c r="E64" s="516"/>
      <c r="F64" s="516"/>
      <c r="G64" s="516"/>
      <c r="H64" s="516"/>
      <c r="I64" s="516"/>
      <c r="J64" s="516"/>
      <c r="K64" s="516"/>
    </row>
    <row r="65" spans="1:11" x14ac:dyDescent="0.2">
      <c r="A65" s="438" t="s">
        <v>54</v>
      </c>
      <c r="B65" s="408"/>
      <c r="C65" s="519"/>
      <c r="D65" s="516"/>
      <c r="E65" s="516"/>
      <c r="F65" s="516"/>
      <c r="G65" s="516"/>
      <c r="H65" s="516"/>
      <c r="I65" s="516"/>
      <c r="J65" s="516"/>
      <c r="K65" s="516"/>
    </row>
    <row r="66" spans="1:11" x14ac:dyDescent="0.2">
      <c r="A66" s="495" t="s">
        <v>55</v>
      </c>
      <c r="B66" s="425"/>
      <c r="C66" s="519"/>
      <c r="D66" s="516"/>
      <c r="E66" s="516"/>
      <c r="F66" s="516"/>
      <c r="G66" s="516"/>
      <c r="H66" s="516"/>
      <c r="I66" s="516"/>
      <c r="J66" s="516"/>
      <c r="K66" s="516"/>
    </row>
    <row r="67" spans="1:11" x14ac:dyDescent="0.2">
      <c r="A67" s="505" t="s">
        <v>1</v>
      </c>
      <c r="B67" s="520">
        <f>SUM(B63:B66)</f>
        <v>0</v>
      </c>
      <c r="C67" s="519"/>
      <c r="D67" s="516"/>
      <c r="E67" s="516"/>
      <c r="F67" s="516"/>
      <c r="G67" s="516"/>
      <c r="H67" s="516"/>
      <c r="I67" s="516"/>
      <c r="J67" s="516"/>
      <c r="K67" s="516"/>
    </row>
    <row r="68" spans="1:11" x14ac:dyDescent="0.2">
      <c r="A68" s="515" t="s">
        <v>122</v>
      </c>
      <c r="B68" s="515"/>
      <c r="C68" s="516"/>
      <c r="D68" s="516"/>
      <c r="E68" s="516"/>
      <c r="F68" s="516"/>
      <c r="G68" s="516"/>
      <c r="H68" s="516"/>
      <c r="I68" s="516"/>
      <c r="J68" s="516"/>
      <c r="K68" s="516"/>
    </row>
    <row r="69" spans="1:11" x14ac:dyDescent="0.2">
      <c r="A69" s="756" t="s">
        <v>49</v>
      </c>
      <c r="B69" s="445" t="s">
        <v>50</v>
      </c>
      <c r="C69" s="516"/>
      <c r="D69" s="516"/>
      <c r="E69" s="516"/>
      <c r="F69" s="516"/>
      <c r="G69" s="516"/>
      <c r="H69" s="516"/>
      <c r="I69" s="516"/>
      <c r="J69" s="516"/>
      <c r="K69" s="516"/>
    </row>
    <row r="70" spans="1:11" x14ac:dyDescent="0.2">
      <c r="A70" s="517" t="s">
        <v>52</v>
      </c>
      <c r="B70" s="518"/>
      <c r="C70" s="519"/>
      <c r="D70" s="516"/>
      <c r="E70" s="516"/>
      <c r="F70" s="516"/>
      <c r="G70" s="516"/>
      <c r="H70" s="516"/>
      <c r="I70" s="516"/>
      <c r="J70" s="516"/>
      <c r="K70" s="516"/>
    </row>
    <row r="71" spans="1:11" x14ac:dyDescent="0.2">
      <c r="A71" s="438" t="s">
        <v>53</v>
      </c>
      <c r="B71" s="408"/>
      <c r="C71" s="519"/>
      <c r="D71" s="516"/>
      <c r="E71" s="516"/>
      <c r="F71" s="516"/>
      <c r="G71" s="516"/>
      <c r="H71" s="516"/>
      <c r="I71" s="516"/>
      <c r="J71" s="516"/>
      <c r="K71" s="516"/>
    </row>
    <row r="72" spans="1:11" x14ac:dyDescent="0.2">
      <c r="A72" s="438" t="s">
        <v>54</v>
      </c>
      <c r="B72" s="408"/>
      <c r="C72" s="519"/>
      <c r="D72" s="516"/>
      <c r="E72" s="516"/>
      <c r="F72" s="516"/>
      <c r="G72" s="516"/>
      <c r="H72" s="516"/>
      <c r="I72" s="516"/>
      <c r="J72" s="516"/>
      <c r="K72" s="516"/>
    </row>
    <row r="73" spans="1:11" x14ac:dyDescent="0.2">
      <c r="A73" s="495" t="s">
        <v>55</v>
      </c>
      <c r="B73" s="425"/>
      <c r="C73" s="519"/>
      <c r="D73" s="516"/>
      <c r="E73" s="516"/>
      <c r="F73" s="516"/>
      <c r="G73" s="516"/>
      <c r="H73" s="516"/>
      <c r="I73" s="516"/>
      <c r="J73" s="516"/>
      <c r="K73" s="516"/>
    </row>
    <row r="74" spans="1:11" x14ac:dyDescent="0.2">
      <c r="A74" s="505" t="s">
        <v>1</v>
      </c>
      <c r="B74" s="520">
        <f>SUM(B70:B73)</f>
        <v>0</v>
      </c>
      <c r="C74" s="519"/>
      <c r="D74" s="516"/>
      <c r="E74" s="516"/>
      <c r="F74" s="516"/>
      <c r="G74" s="516"/>
      <c r="H74" s="516"/>
      <c r="I74" s="516"/>
      <c r="J74" s="516"/>
      <c r="K74" s="516"/>
    </row>
    <row r="75" spans="1:11" x14ac:dyDescent="0.2">
      <c r="A75" s="521" t="s">
        <v>123</v>
      </c>
      <c r="B75" s="522"/>
      <c r="C75" s="523"/>
      <c r="D75" s="443"/>
    </row>
    <row r="76" spans="1:11" ht="21" x14ac:dyDescent="0.2">
      <c r="A76" s="749" t="s">
        <v>56</v>
      </c>
      <c r="B76" s="525" t="s">
        <v>57</v>
      </c>
      <c r="C76" s="526" t="s">
        <v>58</v>
      </c>
      <c r="D76" s="526" t="s">
        <v>59</v>
      </c>
      <c r="E76" s="526" t="s">
        <v>13</v>
      </c>
    </row>
    <row r="77" spans="1:11" x14ac:dyDescent="0.2">
      <c r="A77" s="527" t="s">
        <v>124</v>
      </c>
      <c r="B77" s="518"/>
      <c r="C77" s="518"/>
      <c r="D77" s="518"/>
      <c r="E77" s="518"/>
      <c r="F77" s="367"/>
    </row>
    <row r="78" spans="1:11" x14ac:dyDescent="0.2">
      <c r="A78" s="528" t="s">
        <v>125</v>
      </c>
      <c r="B78" s="408"/>
      <c r="C78" s="408"/>
      <c r="D78" s="408"/>
      <c r="E78" s="408"/>
      <c r="F78" s="367"/>
    </row>
    <row r="79" spans="1:11" x14ac:dyDescent="0.2">
      <c r="A79" s="528" t="s">
        <v>126</v>
      </c>
      <c r="B79" s="408"/>
      <c r="C79" s="408"/>
      <c r="D79" s="408"/>
      <c r="E79" s="408"/>
      <c r="F79" s="367"/>
    </row>
    <row r="80" spans="1:11" x14ac:dyDescent="0.2">
      <c r="A80" s="528" t="s">
        <v>127</v>
      </c>
      <c r="B80" s="408"/>
      <c r="C80" s="408"/>
      <c r="D80" s="408"/>
      <c r="E80" s="408"/>
      <c r="F80" s="367"/>
    </row>
    <row r="81" spans="1:47" x14ac:dyDescent="0.2">
      <c r="A81" s="528" t="s">
        <v>128</v>
      </c>
      <c r="B81" s="408"/>
      <c r="C81" s="408"/>
      <c r="D81" s="408"/>
      <c r="E81" s="408"/>
      <c r="F81" s="367"/>
    </row>
    <row r="82" spans="1:47" x14ac:dyDescent="0.2">
      <c r="A82" s="529" t="s">
        <v>129</v>
      </c>
      <c r="B82" s="408"/>
      <c r="C82" s="408"/>
      <c r="D82" s="408"/>
      <c r="E82" s="408"/>
      <c r="F82" s="367"/>
    </row>
    <row r="83" spans="1:47" x14ac:dyDescent="0.2">
      <c r="A83" s="528" t="s">
        <v>130</v>
      </c>
      <c r="B83" s="408"/>
      <c r="C83" s="408"/>
      <c r="D83" s="408"/>
      <c r="E83" s="408"/>
      <c r="F83" s="367"/>
    </row>
    <row r="84" spans="1:47" x14ac:dyDescent="0.2">
      <c r="A84" s="528" t="s">
        <v>131</v>
      </c>
      <c r="B84" s="408"/>
      <c r="C84" s="408"/>
      <c r="D84" s="408"/>
      <c r="E84" s="408"/>
      <c r="F84" s="367"/>
    </row>
    <row r="85" spans="1:47" x14ac:dyDescent="0.2">
      <c r="A85" s="528" t="s">
        <v>132</v>
      </c>
      <c r="B85" s="408"/>
      <c r="C85" s="408"/>
      <c r="D85" s="408"/>
      <c r="E85" s="408"/>
      <c r="F85" s="367"/>
    </row>
    <row r="86" spans="1:47" x14ac:dyDescent="0.2">
      <c r="A86" s="528" t="s">
        <v>133</v>
      </c>
      <c r="B86" s="408"/>
      <c r="C86" s="408"/>
      <c r="D86" s="408"/>
      <c r="E86" s="408"/>
      <c r="F86" s="367"/>
    </row>
    <row r="87" spans="1:47" x14ac:dyDescent="0.2">
      <c r="A87" s="530" t="s">
        <v>134</v>
      </c>
      <c r="B87" s="408"/>
      <c r="C87" s="411"/>
      <c r="D87" s="411"/>
      <c r="E87" s="411"/>
      <c r="F87" s="367"/>
    </row>
    <row r="88" spans="1:47" x14ac:dyDescent="0.2">
      <c r="A88" s="531" t="s">
        <v>135</v>
      </c>
      <c r="B88" s="408"/>
      <c r="C88" s="411"/>
      <c r="D88" s="411"/>
      <c r="E88" s="411"/>
      <c r="F88" s="367"/>
    </row>
    <row r="89" spans="1:47" x14ac:dyDescent="0.2">
      <c r="A89" s="532" t="s">
        <v>136</v>
      </c>
      <c r="B89" s="436"/>
      <c r="C89" s="411"/>
      <c r="D89" s="411"/>
      <c r="E89" s="411"/>
      <c r="F89" s="367"/>
    </row>
    <row r="90" spans="1:47" x14ac:dyDescent="0.2">
      <c r="A90" s="532" t="s">
        <v>137</v>
      </c>
      <c r="B90" s="408"/>
      <c r="C90" s="411"/>
      <c r="D90" s="411"/>
      <c r="E90" s="411"/>
      <c r="F90" s="367"/>
    </row>
    <row r="91" spans="1:47" x14ac:dyDescent="0.2">
      <c r="A91" s="533" t="s">
        <v>138</v>
      </c>
      <c r="B91" s="534"/>
      <c r="C91" s="425"/>
      <c r="D91" s="425"/>
      <c r="E91" s="425"/>
      <c r="F91" s="367"/>
    </row>
    <row r="92" spans="1:47" x14ac:dyDescent="0.2">
      <c r="A92" s="759" t="s">
        <v>1</v>
      </c>
      <c r="B92" s="520">
        <f>SUM(B77:B91)</f>
        <v>0</v>
      </c>
      <c r="C92" s="520">
        <f>SUM(C77:C91)</f>
        <v>0</v>
      </c>
      <c r="D92" s="520">
        <f>SUM(D77:D91)</f>
        <v>0</v>
      </c>
      <c r="E92" s="520">
        <f>SUM(E77:E91)</f>
        <v>0</v>
      </c>
      <c r="F92" s="367"/>
    </row>
    <row r="93" spans="1:47" x14ac:dyDescent="0.2">
      <c r="A93" s="536" t="s">
        <v>139</v>
      </c>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t="s">
        <v>49</v>
      </c>
      <c r="B94" s="526" t="s">
        <v>57</v>
      </c>
      <c r="C94" s="526" t="s">
        <v>58</v>
      </c>
      <c r="D94" s="526" t="s">
        <v>59</v>
      </c>
      <c r="E94" s="526" t="s">
        <v>13</v>
      </c>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t="s">
        <v>52</v>
      </c>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t="s">
        <v>53</v>
      </c>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t="s">
        <v>54</v>
      </c>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t="s">
        <v>55</v>
      </c>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t="s">
        <v>60</v>
      </c>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t="s">
        <v>1</v>
      </c>
      <c r="B100" s="520">
        <f>SUM(B95:B99)</f>
        <v>0</v>
      </c>
      <c r="C100" s="520">
        <f>SUM(C95:C99)</f>
        <v>0</v>
      </c>
      <c r="D100" s="520">
        <f>SUM(D95:D99)</f>
        <v>0</v>
      </c>
      <c r="E100" s="520">
        <f>SUM(E95:E99)</f>
        <v>0</v>
      </c>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t="s">
        <v>140</v>
      </c>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ht="21" x14ac:dyDescent="0.2">
      <c r="A102" s="538" t="s">
        <v>49</v>
      </c>
      <c r="B102" s="526" t="s">
        <v>57</v>
      </c>
      <c r="C102" s="526" t="s">
        <v>58</v>
      </c>
      <c r="D102" s="526" t="s">
        <v>59</v>
      </c>
      <c r="E102" s="526" t="s">
        <v>13</v>
      </c>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t="s">
        <v>52</v>
      </c>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t="s">
        <v>53</v>
      </c>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t="s">
        <v>54</v>
      </c>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t="s">
        <v>55</v>
      </c>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t="s">
        <v>60</v>
      </c>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t="s">
        <v>1</v>
      </c>
      <c r="B108" s="520">
        <f>SUM(B103:B107)</f>
        <v>0</v>
      </c>
      <c r="C108" s="520">
        <f>SUM(C103:C107)</f>
        <v>0</v>
      </c>
      <c r="D108" s="520">
        <f>SUM(D103:D107)</f>
        <v>0</v>
      </c>
      <c r="E108" s="520">
        <f>SUM(E103:E107)</f>
        <v>0</v>
      </c>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t="s">
        <v>141</v>
      </c>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907" t="s">
        <v>61</v>
      </c>
      <c r="B110" s="908"/>
      <c r="C110" s="911" t="s">
        <v>1</v>
      </c>
      <c r="D110" s="888" t="s">
        <v>33</v>
      </c>
      <c r="E110" s="894"/>
      <c r="F110" s="894"/>
      <c r="G110" s="895" t="s">
        <v>34</v>
      </c>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ht="21" x14ac:dyDescent="0.2">
      <c r="A111" s="909"/>
      <c r="B111" s="910"/>
      <c r="C111" s="912"/>
      <c r="D111" s="755" t="s">
        <v>35</v>
      </c>
      <c r="E111" s="755" t="s">
        <v>36</v>
      </c>
      <c r="F111" s="755" t="s">
        <v>37</v>
      </c>
      <c r="G111" s="897"/>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948" t="s">
        <v>62</v>
      </c>
      <c r="B112" s="949"/>
      <c r="C112" s="520">
        <f>SUM(D112:G112)</f>
        <v>0</v>
      </c>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85" x14ac:dyDescent="0.2">
      <c r="A113" s="946" t="s">
        <v>63</v>
      </c>
      <c r="B113" s="947"/>
      <c r="C113" s="380">
        <f>SUM(D113:G113)</f>
        <v>0</v>
      </c>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85" ht="15" x14ac:dyDescent="0.2">
      <c r="A114" s="521" t="s">
        <v>142</v>
      </c>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85" x14ac:dyDescent="0.2">
      <c r="A115" s="907" t="s">
        <v>64</v>
      </c>
      <c r="B115" s="919"/>
      <c r="C115" s="908"/>
      <c r="D115" s="911" t="s">
        <v>1</v>
      </c>
      <c r="E115" s="888" t="s">
        <v>33</v>
      </c>
      <c r="F115" s="894"/>
      <c r="G115" s="894"/>
      <c r="H115" s="895" t="s">
        <v>34</v>
      </c>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85" ht="31.5" x14ac:dyDescent="0.2">
      <c r="A116" s="909"/>
      <c r="B116" s="920"/>
      <c r="C116" s="910"/>
      <c r="D116" s="912"/>
      <c r="E116" s="755" t="s">
        <v>35</v>
      </c>
      <c r="F116" s="755" t="s">
        <v>36</v>
      </c>
      <c r="G116" s="755" t="s">
        <v>37</v>
      </c>
      <c r="H116" s="897"/>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85" x14ac:dyDescent="0.2">
      <c r="A117" s="548" t="s">
        <v>143</v>
      </c>
      <c r="B117" s="549"/>
      <c r="C117" s="550"/>
      <c r="D117" s="520">
        <f>SUM(E117:H117)</f>
        <v>0</v>
      </c>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85" x14ac:dyDescent="0.2">
      <c r="A118" s="548" t="s">
        <v>144</v>
      </c>
      <c r="B118" s="549"/>
      <c r="C118" s="550"/>
      <c r="D118" s="520">
        <f>SUM(E118:H118)</f>
        <v>0</v>
      </c>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85" x14ac:dyDescent="0.2">
      <c r="A119" s="373" t="s">
        <v>145</v>
      </c>
      <c r="B119" s="551"/>
      <c r="C119" s="552"/>
      <c r="D119" s="553"/>
      <c r="E119" s="554"/>
      <c r="F119" s="555"/>
      <c r="G119" s="556"/>
      <c r="H119" s="557"/>
      <c r="I119" s="558"/>
      <c r="J119" s="558"/>
      <c r="K119" s="558"/>
      <c r="L119" s="559"/>
    </row>
    <row r="120" spans="1:85" x14ac:dyDescent="0.2">
      <c r="A120" s="872" t="s">
        <v>65</v>
      </c>
      <c r="B120" s="895" t="s">
        <v>1</v>
      </c>
      <c r="C120" s="898" t="s">
        <v>66</v>
      </c>
      <c r="D120" s="898"/>
      <c r="E120" s="898"/>
      <c r="F120" s="898" t="s">
        <v>67</v>
      </c>
      <c r="G120" s="945" t="s">
        <v>68</v>
      </c>
      <c r="H120" s="889" t="s">
        <v>33</v>
      </c>
      <c r="I120" s="899"/>
      <c r="J120" s="899"/>
      <c r="K120" s="898" t="s">
        <v>13</v>
      </c>
      <c r="L120" s="941" t="s">
        <v>146</v>
      </c>
    </row>
    <row r="121" spans="1:85" ht="60.75" customHeight="1" x14ac:dyDescent="0.2">
      <c r="A121" s="921"/>
      <c r="B121" s="897"/>
      <c r="C121" s="562" t="s">
        <v>147</v>
      </c>
      <c r="D121" s="525" t="s">
        <v>148</v>
      </c>
      <c r="E121" s="753" t="s">
        <v>149</v>
      </c>
      <c r="F121" s="898"/>
      <c r="G121" s="945"/>
      <c r="H121" s="753" t="s">
        <v>35</v>
      </c>
      <c r="I121" s="755" t="s">
        <v>36</v>
      </c>
      <c r="J121" s="755" t="s">
        <v>37</v>
      </c>
      <c r="K121" s="898"/>
      <c r="L121" s="942"/>
    </row>
    <row r="122" spans="1:85" x14ac:dyDescent="0.2">
      <c r="A122" s="563" t="s">
        <v>104</v>
      </c>
      <c r="B122" s="564">
        <f>SUM(C122:G122)</f>
        <v>0</v>
      </c>
      <c r="C122" s="565"/>
      <c r="D122" s="566"/>
      <c r="E122" s="567"/>
      <c r="F122" s="566"/>
      <c r="G122" s="568"/>
      <c r="H122" s="567"/>
      <c r="I122" s="566"/>
      <c r="J122" s="566"/>
      <c r="K122" s="566"/>
      <c r="L122" s="567"/>
      <c r="M122" s="569"/>
      <c r="CA122" s="367" t="str">
        <f>IF(B122&lt;&gt;SUM(H122:K122),"Total personas  debe ser igual que según Tipo estrategia + otros","")</f>
        <v/>
      </c>
      <c r="CG122" s="367">
        <f>IF(B122&lt;&gt;SUM(H122:K122),1,0)</f>
        <v>0</v>
      </c>
    </row>
    <row r="123" spans="1:85" x14ac:dyDescent="0.2">
      <c r="A123" s="570" t="s">
        <v>114</v>
      </c>
      <c r="B123" s="392">
        <f>SUM(C123:G123)</f>
        <v>0</v>
      </c>
      <c r="C123" s="396"/>
      <c r="D123" s="408"/>
      <c r="E123" s="402"/>
      <c r="F123" s="408"/>
      <c r="G123" s="571"/>
      <c r="H123" s="402"/>
      <c r="I123" s="408"/>
      <c r="J123" s="408"/>
      <c r="K123" s="408"/>
      <c r="L123" s="402"/>
      <c r="M123" s="569"/>
      <c r="CA123" s="367" t="str">
        <f>IF(B123&lt;&gt;SUM(H123:K123),"Total personas  debe ser igual que según Tipo estrategia + otros","")</f>
        <v/>
      </c>
      <c r="CG123" s="367">
        <f>IF(B123&lt;&gt;SUM(H123:K123),1,0)</f>
        <v>0</v>
      </c>
    </row>
    <row r="124" spans="1:85" x14ac:dyDescent="0.2">
      <c r="A124" s="572" t="s">
        <v>116</v>
      </c>
      <c r="B124" s="417">
        <f>SUM(C124:G124)</f>
        <v>0</v>
      </c>
      <c r="C124" s="498"/>
      <c r="D124" s="425"/>
      <c r="E124" s="499"/>
      <c r="F124" s="425"/>
      <c r="G124" s="573"/>
      <c r="H124" s="499"/>
      <c r="I124" s="425"/>
      <c r="J124" s="425"/>
      <c r="K124" s="425"/>
      <c r="L124" s="499"/>
      <c r="M124" s="569"/>
      <c r="CA124" s="367" t="str">
        <f>IF(B124&lt;&gt;SUM(H124:K124),"Total personas  debe ser igual que según Tipo estrategia + otros","")</f>
        <v/>
      </c>
      <c r="CG124" s="367">
        <f>IF(B124&lt;&gt;SUM(H124:K124),1,0)</f>
        <v>0</v>
      </c>
    </row>
    <row r="125" spans="1:85" ht="15" x14ac:dyDescent="0.2">
      <c r="A125" s="536" t="s">
        <v>150</v>
      </c>
      <c r="B125" s="547"/>
      <c r="C125" s="547"/>
      <c r="D125" s="547"/>
      <c r="E125" s="547"/>
      <c r="F125" s="547"/>
      <c r="G125" s="547"/>
      <c r="H125" s="547"/>
      <c r="I125" s="547"/>
      <c r="J125" s="547"/>
      <c r="K125" s="547"/>
      <c r="L125" s="547"/>
    </row>
    <row r="126" spans="1:85" ht="15" x14ac:dyDescent="0.2">
      <c r="A126" s="872" t="s">
        <v>69</v>
      </c>
      <c r="B126" s="895" t="s">
        <v>70</v>
      </c>
      <c r="C126" s="886" t="s">
        <v>151</v>
      </c>
      <c r="D126" s="943"/>
      <c r="E126" s="944" t="s">
        <v>152</v>
      </c>
      <c r="F126" s="943"/>
      <c r="G126" s="944" t="s">
        <v>153</v>
      </c>
      <c r="H126" s="943"/>
      <c r="I126" s="944" t="s">
        <v>154</v>
      </c>
      <c r="J126" s="943"/>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85" ht="15" x14ac:dyDescent="0.2">
      <c r="A127" s="921"/>
      <c r="B127" s="897"/>
      <c r="C127" s="755" t="s">
        <v>155</v>
      </c>
      <c r="D127" s="574" t="s">
        <v>156</v>
      </c>
      <c r="E127" s="753" t="s">
        <v>155</v>
      </c>
      <c r="F127" s="757" t="s">
        <v>156</v>
      </c>
      <c r="G127" s="576" t="s">
        <v>155</v>
      </c>
      <c r="H127" s="574" t="s">
        <v>156</v>
      </c>
      <c r="I127" s="753" t="s">
        <v>155</v>
      </c>
      <c r="J127" s="574" t="s">
        <v>156</v>
      </c>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85" ht="18.75" customHeight="1" x14ac:dyDescent="0.2">
      <c r="A128" s="895" t="s">
        <v>157</v>
      </c>
      <c r="B128" s="563" t="s">
        <v>71</v>
      </c>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896"/>
      <c r="B129" s="570" t="s">
        <v>72</v>
      </c>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896"/>
      <c r="B130" s="570" t="s">
        <v>73</v>
      </c>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897"/>
      <c r="B131" s="570" t="s">
        <v>74</v>
      </c>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898" t="s">
        <v>75</v>
      </c>
      <c r="B132" s="563" t="s">
        <v>76</v>
      </c>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899"/>
      <c r="B133" s="570" t="s">
        <v>77</v>
      </c>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899"/>
      <c r="B134" s="570" t="s">
        <v>74</v>
      </c>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899"/>
      <c r="B135" s="585" t="s">
        <v>78</v>
      </c>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899"/>
      <c r="B136" s="572" t="s">
        <v>48</v>
      </c>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x14ac:dyDescent="0.2">
      <c r="A137" s="895" t="s">
        <v>79</v>
      </c>
      <c r="B137" s="563" t="s">
        <v>80</v>
      </c>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896"/>
      <c r="B138" s="570" t="s">
        <v>77</v>
      </c>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896"/>
      <c r="B139" s="570" t="s">
        <v>74</v>
      </c>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896"/>
      <c r="B140" s="585" t="s">
        <v>81</v>
      </c>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896"/>
      <c r="B141" s="585" t="s">
        <v>78</v>
      </c>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897"/>
      <c r="B142" s="572" t="s">
        <v>48</v>
      </c>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898" t="s">
        <v>82</v>
      </c>
      <c r="B143" s="563" t="s">
        <v>83</v>
      </c>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ht="21" x14ac:dyDescent="0.2">
      <c r="A144" s="899"/>
      <c r="B144" s="572" t="s">
        <v>84</v>
      </c>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t="s">
        <v>158</v>
      </c>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t="s">
        <v>159</v>
      </c>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900" t="s">
        <v>29</v>
      </c>
      <c r="B147" s="913" t="s">
        <v>1</v>
      </c>
      <c r="C147" s="914"/>
      <c r="D147" s="883"/>
      <c r="E147" s="880" t="s">
        <v>14</v>
      </c>
      <c r="F147" s="881"/>
      <c r="G147" s="881"/>
      <c r="H147" s="881"/>
      <c r="I147" s="881"/>
      <c r="J147" s="881"/>
      <c r="K147" s="881"/>
      <c r="L147" s="881"/>
      <c r="M147" s="881"/>
      <c r="N147" s="881"/>
      <c r="O147" s="881"/>
      <c r="P147" s="881"/>
      <c r="Q147" s="881"/>
      <c r="R147" s="881"/>
      <c r="S147" s="881"/>
      <c r="T147" s="881"/>
      <c r="U147" s="881"/>
      <c r="V147" s="881"/>
      <c r="W147" s="881"/>
      <c r="X147" s="881"/>
      <c r="Y147" s="881"/>
      <c r="Z147" s="881"/>
      <c r="AA147" s="881"/>
      <c r="AB147" s="881"/>
      <c r="AC147" s="881"/>
      <c r="AD147" s="881"/>
      <c r="AE147" s="881"/>
      <c r="AF147" s="881"/>
      <c r="AG147" s="881"/>
      <c r="AH147" s="881"/>
      <c r="AI147" s="881"/>
      <c r="AJ147" s="881"/>
      <c r="AK147" s="881"/>
      <c r="AL147" s="881"/>
      <c r="AM147" s="881"/>
      <c r="AN147" s="881"/>
      <c r="AO147" s="881"/>
      <c r="AP147" s="917"/>
      <c r="AQ147" s="890" t="s">
        <v>85</v>
      </c>
      <c r="AR147" s="890"/>
      <c r="AS147" s="891"/>
      <c r="BY147" s="366"/>
      <c r="BZ147" s="366"/>
      <c r="CA147" s="366"/>
      <c r="CB147" s="366"/>
      <c r="CC147" s="366"/>
      <c r="CD147" s="366"/>
      <c r="CE147" s="366"/>
      <c r="CF147" s="366"/>
      <c r="CG147" s="366"/>
    </row>
    <row r="148" spans="1:102" x14ac:dyDescent="0.2">
      <c r="A148" s="901"/>
      <c r="B148" s="915"/>
      <c r="C148" s="916"/>
      <c r="D148" s="885"/>
      <c r="E148" s="886" t="s">
        <v>19</v>
      </c>
      <c r="F148" s="887"/>
      <c r="G148" s="886" t="s">
        <v>20</v>
      </c>
      <c r="H148" s="887"/>
      <c r="I148" s="886" t="s">
        <v>21</v>
      </c>
      <c r="J148" s="887"/>
      <c r="K148" s="886" t="s">
        <v>22</v>
      </c>
      <c r="L148" s="887"/>
      <c r="M148" s="886" t="s">
        <v>23</v>
      </c>
      <c r="N148" s="887"/>
      <c r="O148" s="886" t="s">
        <v>24</v>
      </c>
      <c r="P148" s="887"/>
      <c r="Q148" s="886" t="s">
        <v>25</v>
      </c>
      <c r="R148" s="887"/>
      <c r="S148" s="886" t="s">
        <v>26</v>
      </c>
      <c r="T148" s="887"/>
      <c r="U148" s="886" t="s">
        <v>27</v>
      </c>
      <c r="V148" s="887"/>
      <c r="W148" s="886" t="s">
        <v>2</v>
      </c>
      <c r="X148" s="887"/>
      <c r="Y148" s="886" t="s">
        <v>3</v>
      </c>
      <c r="Z148" s="887"/>
      <c r="AA148" s="886" t="s">
        <v>28</v>
      </c>
      <c r="AB148" s="887"/>
      <c r="AC148" s="886" t="s">
        <v>4</v>
      </c>
      <c r="AD148" s="887"/>
      <c r="AE148" s="886" t="s">
        <v>5</v>
      </c>
      <c r="AF148" s="887"/>
      <c r="AG148" s="886" t="s">
        <v>6</v>
      </c>
      <c r="AH148" s="887"/>
      <c r="AI148" s="886" t="s">
        <v>7</v>
      </c>
      <c r="AJ148" s="887"/>
      <c r="AK148" s="886" t="s">
        <v>8</v>
      </c>
      <c r="AL148" s="887"/>
      <c r="AM148" s="886" t="s">
        <v>9</v>
      </c>
      <c r="AN148" s="887"/>
      <c r="AO148" s="888" t="s">
        <v>10</v>
      </c>
      <c r="AP148" s="918"/>
      <c r="AQ148" s="892" t="s">
        <v>160</v>
      </c>
      <c r="AR148" s="888" t="s">
        <v>161</v>
      </c>
      <c r="AS148" s="894"/>
      <c r="AT148" s="603"/>
      <c r="AU148" s="604"/>
    </row>
    <row r="149" spans="1:102" ht="31.5" x14ac:dyDescent="0.2">
      <c r="A149" s="902"/>
      <c r="B149" s="605" t="s">
        <v>94</v>
      </c>
      <c r="C149" s="606" t="s">
        <v>11</v>
      </c>
      <c r="D149" s="751" t="s">
        <v>12</v>
      </c>
      <c r="E149" s="608" t="s">
        <v>11</v>
      </c>
      <c r="F149" s="750" t="s">
        <v>12</v>
      </c>
      <c r="G149" s="608" t="s">
        <v>11</v>
      </c>
      <c r="H149" s="750" t="s">
        <v>12</v>
      </c>
      <c r="I149" s="608" t="s">
        <v>11</v>
      </c>
      <c r="J149" s="750" t="s">
        <v>12</v>
      </c>
      <c r="K149" s="608" t="s">
        <v>11</v>
      </c>
      <c r="L149" s="750" t="s">
        <v>12</v>
      </c>
      <c r="M149" s="608" t="s">
        <v>11</v>
      </c>
      <c r="N149" s="750" t="s">
        <v>12</v>
      </c>
      <c r="O149" s="608" t="s">
        <v>11</v>
      </c>
      <c r="P149" s="750" t="s">
        <v>12</v>
      </c>
      <c r="Q149" s="608" t="s">
        <v>11</v>
      </c>
      <c r="R149" s="750" t="s">
        <v>12</v>
      </c>
      <c r="S149" s="608" t="s">
        <v>11</v>
      </c>
      <c r="T149" s="750" t="s">
        <v>12</v>
      </c>
      <c r="U149" s="608" t="s">
        <v>11</v>
      </c>
      <c r="V149" s="750" t="s">
        <v>12</v>
      </c>
      <c r="W149" s="608" t="s">
        <v>11</v>
      </c>
      <c r="X149" s="750" t="s">
        <v>12</v>
      </c>
      <c r="Y149" s="608" t="s">
        <v>11</v>
      </c>
      <c r="Z149" s="750" t="s">
        <v>12</v>
      </c>
      <c r="AA149" s="608" t="s">
        <v>11</v>
      </c>
      <c r="AB149" s="750" t="s">
        <v>12</v>
      </c>
      <c r="AC149" s="608" t="s">
        <v>11</v>
      </c>
      <c r="AD149" s="750" t="s">
        <v>12</v>
      </c>
      <c r="AE149" s="608" t="s">
        <v>11</v>
      </c>
      <c r="AF149" s="750" t="s">
        <v>12</v>
      </c>
      <c r="AG149" s="608" t="s">
        <v>11</v>
      </c>
      <c r="AH149" s="750" t="s">
        <v>12</v>
      </c>
      <c r="AI149" s="608" t="s">
        <v>11</v>
      </c>
      <c r="AJ149" s="750" t="s">
        <v>12</v>
      </c>
      <c r="AK149" s="608" t="s">
        <v>11</v>
      </c>
      <c r="AL149" s="750" t="s">
        <v>12</v>
      </c>
      <c r="AM149" s="608" t="s">
        <v>11</v>
      </c>
      <c r="AN149" s="750" t="s">
        <v>12</v>
      </c>
      <c r="AO149" s="608" t="s">
        <v>11</v>
      </c>
      <c r="AP149" s="609" t="s">
        <v>12</v>
      </c>
      <c r="AQ149" s="893"/>
      <c r="AR149" s="755" t="s">
        <v>162</v>
      </c>
      <c r="AS149" s="753" t="s">
        <v>163</v>
      </c>
      <c r="AT149" s="443"/>
      <c r="AU149" s="610"/>
    </row>
    <row r="150" spans="1:102" x14ac:dyDescent="0.2">
      <c r="A150" s="611" t="s">
        <v>43</v>
      </c>
      <c r="B150" s="506">
        <f t="shared" ref="B150:B168" si="7">SUM(C150+D150)</f>
        <v>320</v>
      </c>
      <c r="C150" s="507">
        <f t="shared" ref="C150:C168" si="8">SUM(E150+G150+I150+K150+M150+O150+Q150+S150+U150+W150+Y150+AA150+AC150+AE150+AG150+AI150+AK150+AM150+AO150)</f>
        <v>148</v>
      </c>
      <c r="D150" s="612">
        <f t="shared" ref="D150:D168" si="9">SUM(F150+H150+J150+L150+N150+P150+R150+T150+V150+X150+Z150+AB150+AD150+AF150+AH150+AJ150+AL150+AN150+AP150)</f>
        <v>172</v>
      </c>
      <c r="E150" s="381">
        <v>16</v>
      </c>
      <c r="F150" s="382">
        <v>19</v>
      </c>
      <c r="G150" s="381">
        <v>7</v>
      </c>
      <c r="H150" s="383">
        <v>3</v>
      </c>
      <c r="I150" s="381">
        <v>3</v>
      </c>
      <c r="J150" s="383">
        <v>5</v>
      </c>
      <c r="K150" s="381">
        <v>2</v>
      </c>
      <c r="L150" s="383">
        <v>4</v>
      </c>
      <c r="M150" s="381">
        <v>2</v>
      </c>
      <c r="N150" s="383">
        <v>3</v>
      </c>
      <c r="O150" s="381">
        <v>2</v>
      </c>
      <c r="P150" s="383">
        <v>1</v>
      </c>
      <c r="Q150" s="381">
        <v>2</v>
      </c>
      <c r="R150" s="383"/>
      <c r="S150" s="381"/>
      <c r="T150" s="383"/>
      <c r="U150" s="381">
        <v>2</v>
      </c>
      <c r="V150" s="383">
        <v>2</v>
      </c>
      <c r="W150" s="381">
        <v>2</v>
      </c>
      <c r="X150" s="383">
        <v>6</v>
      </c>
      <c r="Y150" s="381">
        <v>5</v>
      </c>
      <c r="Z150" s="383">
        <v>6</v>
      </c>
      <c r="AA150" s="381">
        <v>2</v>
      </c>
      <c r="AB150" s="383">
        <v>6</v>
      </c>
      <c r="AC150" s="381">
        <v>10</v>
      </c>
      <c r="AD150" s="383">
        <v>13</v>
      </c>
      <c r="AE150" s="381">
        <v>4</v>
      </c>
      <c r="AF150" s="383">
        <v>10</v>
      </c>
      <c r="AG150" s="381">
        <v>14</v>
      </c>
      <c r="AH150" s="383">
        <v>9</v>
      </c>
      <c r="AI150" s="381">
        <v>16</v>
      </c>
      <c r="AJ150" s="383">
        <v>21</v>
      </c>
      <c r="AK150" s="381">
        <v>15</v>
      </c>
      <c r="AL150" s="383">
        <v>18</v>
      </c>
      <c r="AM150" s="381">
        <v>13</v>
      </c>
      <c r="AN150" s="383">
        <v>9</v>
      </c>
      <c r="AO150" s="384">
        <v>31</v>
      </c>
      <c r="AP150" s="613">
        <v>37</v>
      </c>
      <c r="AQ150" s="614">
        <v>113</v>
      </c>
      <c r="AR150" s="615">
        <v>42</v>
      </c>
      <c r="AS150" s="382">
        <v>165</v>
      </c>
      <c r="AT150" s="616" t="s">
        <v>120</v>
      </c>
      <c r="AU150" s="516"/>
      <c r="CA150" s="367" t="str">
        <f t="shared" ref="CA150:CA168" si="10">IF(B150&lt;&gt;SUM(AQ150+AR150+AS150)," El número de consultas según tipo atención NO puede ser diferente al Total.","")</f>
        <v/>
      </c>
      <c r="CB150" s="367"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67">
        <f t="shared" ref="CG150:CG168" si="11">IF(B150&lt;&gt;SUM(AQ150+AR150+AS150),1,0)</f>
        <v>0</v>
      </c>
    </row>
    <row r="151" spans="1:102" x14ac:dyDescent="0.2">
      <c r="A151" s="617" t="s">
        <v>30</v>
      </c>
      <c r="B151" s="618">
        <f t="shared" si="7"/>
        <v>0</v>
      </c>
      <c r="C151" s="619">
        <f t="shared" si="8"/>
        <v>0</v>
      </c>
      <c r="D151" s="620">
        <f t="shared" si="9"/>
        <v>0</v>
      </c>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CA151" s="367" t="str">
        <f t="shared" si="10"/>
        <v/>
      </c>
      <c r="CG151" s="367">
        <f t="shared" si="11"/>
        <v>0</v>
      </c>
    </row>
    <row r="152" spans="1:102" ht="21.75" x14ac:dyDescent="0.2">
      <c r="A152" s="623" t="s">
        <v>164</v>
      </c>
      <c r="B152" s="624">
        <f t="shared" si="7"/>
        <v>0</v>
      </c>
      <c r="C152" s="625">
        <f t="shared" si="8"/>
        <v>0</v>
      </c>
      <c r="D152" s="626">
        <f t="shared" si="9"/>
        <v>0</v>
      </c>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CA152" s="367" t="str">
        <f t="shared" si="10"/>
        <v/>
      </c>
      <c r="CG152" s="367">
        <f t="shared" si="11"/>
        <v>0</v>
      </c>
    </row>
    <row r="153" spans="1:102" x14ac:dyDescent="0.2">
      <c r="A153" s="628" t="s">
        <v>165</v>
      </c>
      <c r="B153" s="629">
        <f t="shared" si="7"/>
        <v>0</v>
      </c>
      <c r="C153" s="630">
        <f t="shared" si="8"/>
        <v>0</v>
      </c>
      <c r="D153" s="631">
        <f t="shared" si="9"/>
        <v>0</v>
      </c>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CA153" s="367" t="str">
        <f t="shared" si="10"/>
        <v/>
      </c>
      <c r="CG153" s="367">
        <f t="shared" si="11"/>
        <v>0</v>
      </c>
    </row>
    <row r="154" spans="1:102" x14ac:dyDescent="0.2">
      <c r="A154" s="628" t="s">
        <v>166</v>
      </c>
      <c r="B154" s="629">
        <f t="shared" si="7"/>
        <v>32</v>
      </c>
      <c r="C154" s="630">
        <f t="shared" si="8"/>
        <v>22</v>
      </c>
      <c r="D154" s="631">
        <f t="shared" si="9"/>
        <v>10</v>
      </c>
      <c r="E154" s="396"/>
      <c r="F154" s="402"/>
      <c r="G154" s="396"/>
      <c r="H154" s="402"/>
      <c r="I154" s="396"/>
      <c r="J154" s="402"/>
      <c r="K154" s="396"/>
      <c r="L154" s="397"/>
      <c r="M154" s="396"/>
      <c r="N154" s="397"/>
      <c r="O154" s="396"/>
      <c r="P154" s="397"/>
      <c r="Q154" s="396"/>
      <c r="R154" s="397"/>
      <c r="S154" s="396"/>
      <c r="T154" s="397"/>
      <c r="U154" s="396"/>
      <c r="V154" s="397"/>
      <c r="W154" s="396"/>
      <c r="X154" s="397"/>
      <c r="Y154" s="396">
        <v>1</v>
      </c>
      <c r="Z154" s="397">
        <v>1</v>
      </c>
      <c r="AA154" s="396"/>
      <c r="AB154" s="402"/>
      <c r="AC154" s="396"/>
      <c r="AD154" s="402">
        <v>2</v>
      </c>
      <c r="AE154" s="396">
        <v>2</v>
      </c>
      <c r="AF154" s="397">
        <v>1</v>
      </c>
      <c r="AG154" s="396">
        <v>3</v>
      </c>
      <c r="AH154" s="397"/>
      <c r="AI154" s="396">
        <v>5</v>
      </c>
      <c r="AJ154" s="397">
        <v>1</v>
      </c>
      <c r="AK154" s="396">
        <v>1</v>
      </c>
      <c r="AL154" s="397">
        <v>1</v>
      </c>
      <c r="AM154" s="396">
        <v>5</v>
      </c>
      <c r="AN154" s="397">
        <v>2</v>
      </c>
      <c r="AO154" s="398">
        <v>5</v>
      </c>
      <c r="AP154" s="632">
        <v>2</v>
      </c>
      <c r="AQ154" s="494">
        <v>16</v>
      </c>
      <c r="AR154" s="408">
        <v>1</v>
      </c>
      <c r="AS154" s="402">
        <v>15</v>
      </c>
      <c r="AT154" s="616"/>
      <c r="AU154" s="516"/>
      <c r="CA154" s="367" t="str">
        <f t="shared" si="10"/>
        <v/>
      </c>
      <c r="CG154" s="367">
        <f t="shared" si="11"/>
        <v>0</v>
      </c>
    </row>
    <row r="155" spans="1:102" x14ac:dyDescent="0.2">
      <c r="A155" s="628" t="s">
        <v>167</v>
      </c>
      <c r="B155" s="629">
        <f t="shared" si="7"/>
        <v>0</v>
      </c>
      <c r="C155" s="630">
        <f t="shared" si="8"/>
        <v>0</v>
      </c>
      <c r="D155" s="631">
        <f t="shared" si="9"/>
        <v>0</v>
      </c>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CA155" s="367" t="str">
        <f t="shared" si="10"/>
        <v/>
      </c>
      <c r="CG155" s="367">
        <f t="shared" si="11"/>
        <v>0</v>
      </c>
    </row>
    <row r="156" spans="1:102" x14ac:dyDescent="0.2">
      <c r="A156" s="628" t="s">
        <v>168</v>
      </c>
      <c r="B156" s="629">
        <f t="shared" si="7"/>
        <v>0</v>
      </c>
      <c r="C156" s="630">
        <f t="shared" si="8"/>
        <v>0</v>
      </c>
      <c r="D156" s="631">
        <f t="shared" si="9"/>
        <v>0</v>
      </c>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CA156" s="367" t="str">
        <f t="shared" si="10"/>
        <v/>
      </c>
      <c r="CG156" s="367">
        <f t="shared" si="11"/>
        <v>0</v>
      </c>
    </row>
    <row r="157" spans="1:102" x14ac:dyDescent="0.2">
      <c r="A157" s="628" t="s">
        <v>169</v>
      </c>
      <c r="B157" s="629">
        <f t="shared" si="7"/>
        <v>1</v>
      </c>
      <c r="C157" s="630">
        <f t="shared" si="8"/>
        <v>1</v>
      </c>
      <c r="D157" s="631">
        <f t="shared" si="9"/>
        <v>0</v>
      </c>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v>1</v>
      </c>
      <c r="AP157" s="632"/>
      <c r="AQ157" s="494"/>
      <c r="AR157" s="408"/>
      <c r="AS157" s="402">
        <v>1</v>
      </c>
      <c r="AT157" s="616"/>
      <c r="AU157" s="516"/>
      <c r="CA157" s="367" t="str">
        <f t="shared" si="10"/>
        <v/>
      </c>
      <c r="CG157" s="367">
        <f t="shared" si="11"/>
        <v>0</v>
      </c>
    </row>
    <row r="158" spans="1:102" x14ac:dyDescent="0.2">
      <c r="A158" s="628" t="s">
        <v>170</v>
      </c>
      <c r="B158" s="629">
        <f t="shared" si="7"/>
        <v>0</v>
      </c>
      <c r="C158" s="630">
        <f t="shared" si="8"/>
        <v>0</v>
      </c>
      <c r="D158" s="631">
        <f t="shared" si="9"/>
        <v>0</v>
      </c>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CA158" s="367" t="str">
        <f t="shared" si="10"/>
        <v/>
      </c>
      <c r="CG158" s="367">
        <f t="shared" si="11"/>
        <v>0</v>
      </c>
    </row>
    <row r="159" spans="1:102" x14ac:dyDescent="0.2">
      <c r="A159" s="628" t="s">
        <v>171</v>
      </c>
      <c r="B159" s="629">
        <f t="shared" si="7"/>
        <v>0</v>
      </c>
      <c r="C159" s="630">
        <f t="shared" si="8"/>
        <v>0</v>
      </c>
      <c r="D159" s="631">
        <f t="shared" si="9"/>
        <v>0</v>
      </c>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CA159" s="367" t="str">
        <f t="shared" si="10"/>
        <v/>
      </c>
      <c r="CG159" s="367">
        <f t="shared" si="11"/>
        <v>0</v>
      </c>
    </row>
    <row r="160" spans="1:102" x14ac:dyDescent="0.2">
      <c r="A160" s="628" t="s">
        <v>172</v>
      </c>
      <c r="B160" s="629">
        <f t="shared" si="7"/>
        <v>76</v>
      </c>
      <c r="C160" s="630">
        <f t="shared" si="8"/>
        <v>28</v>
      </c>
      <c r="D160" s="631">
        <f t="shared" si="9"/>
        <v>48</v>
      </c>
      <c r="E160" s="396"/>
      <c r="F160" s="402"/>
      <c r="G160" s="396"/>
      <c r="H160" s="402"/>
      <c r="I160" s="396"/>
      <c r="J160" s="402"/>
      <c r="K160" s="396">
        <v>1</v>
      </c>
      <c r="L160" s="397">
        <v>1</v>
      </c>
      <c r="M160" s="396">
        <v>2</v>
      </c>
      <c r="N160" s="397">
        <v>2</v>
      </c>
      <c r="O160" s="396">
        <v>1</v>
      </c>
      <c r="P160" s="397">
        <v>1</v>
      </c>
      <c r="Q160" s="396">
        <v>1</v>
      </c>
      <c r="R160" s="397"/>
      <c r="S160" s="396"/>
      <c r="T160" s="397"/>
      <c r="U160" s="396">
        <v>2</v>
      </c>
      <c r="V160" s="397">
        <v>2</v>
      </c>
      <c r="W160" s="396">
        <v>2</v>
      </c>
      <c r="X160" s="397">
        <v>3</v>
      </c>
      <c r="Y160" s="396">
        <v>2</v>
      </c>
      <c r="Z160" s="397">
        <v>3</v>
      </c>
      <c r="AA160" s="396">
        <v>2</v>
      </c>
      <c r="AB160" s="402">
        <v>4</v>
      </c>
      <c r="AC160" s="396">
        <v>7</v>
      </c>
      <c r="AD160" s="402">
        <v>8</v>
      </c>
      <c r="AE160" s="396">
        <v>1</v>
      </c>
      <c r="AF160" s="397">
        <v>4</v>
      </c>
      <c r="AG160" s="396">
        <v>3</v>
      </c>
      <c r="AH160" s="397">
        <v>3</v>
      </c>
      <c r="AI160" s="396"/>
      <c r="AJ160" s="397">
        <v>6</v>
      </c>
      <c r="AK160" s="396">
        <v>2</v>
      </c>
      <c r="AL160" s="397">
        <v>7</v>
      </c>
      <c r="AM160" s="396"/>
      <c r="AN160" s="397"/>
      <c r="AO160" s="398">
        <v>2</v>
      </c>
      <c r="AP160" s="632">
        <v>4</v>
      </c>
      <c r="AQ160" s="494">
        <v>73</v>
      </c>
      <c r="AR160" s="408"/>
      <c r="AS160" s="402">
        <v>3</v>
      </c>
      <c r="AT160" s="616"/>
      <c r="AU160" s="516"/>
      <c r="CA160" s="367" t="str">
        <f t="shared" si="10"/>
        <v/>
      </c>
      <c r="CG160" s="367">
        <f t="shared" si="11"/>
        <v>0</v>
      </c>
    </row>
    <row r="161" spans="1:85" x14ac:dyDescent="0.2">
      <c r="A161" s="628" t="s">
        <v>173</v>
      </c>
      <c r="B161" s="629">
        <f t="shared" si="7"/>
        <v>0</v>
      </c>
      <c r="C161" s="630">
        <f t="shared" si="8"/>
        <v>0</v>
      </c>
      <c r="D161" s="631">
        <f t="shared" si="9"/>
        <v>0</v>
      </c>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CA161" s="367" t="str">
        <f t="shared" si="10"/>
        <v/>
      </c>
      <c r="CG161" s="367">
        <f t="shared" si="11"/>
        <v>0</v>
      </c>
    </row>
    <row r="162" spans="1:85" x14ac:dyDescent="0.2">
      <c r="A162" s="628" t="s">
        <v>174</v>
      </c>
      <c r="B162" s="629">
        <f t="shared" si="7"/>
        <v>0</v>
      </c>
      <c r="C162" s="630">
        <f t="shared" si="8"/>
        <v>0</v>
      </c>
      <c r="D162" s="631">
        <f t="shared" si="9"/>
        <v>0</v>
      </c>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CA162" s="367" t="str">
        <f t="shared" si="10"/>
        <v/>
      </c>
      <c r="CG162" s="367">
        <f t="shared" si="11"/>
        <v>0</v>
      </c>
    </row>
    <row r="163" spans="1:85" x14ac:dyDescent="0.2">
      <c r="A163" s="628" t="s">
        <v>175</v>
      </c>
      <c r="B163" s="629">
        <f t="shared" si="7"/>
        <v>0</v>
      </c>
      <c r="C163" s="630">
        <f t="shared" si="8"/>
        <v>0</v>
      </c>
      <c r="D163" s="631">
        <f t="shared" si="9"/>
        <v>0</v>
      </c>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CA163" s="367" t="str">
        <f t="shared" si="10"/>
        <v/>
      </c>
      <c r="CG163" s="367">
        <f t="shared" si="11"/>
        <v>0</v>
      </c>
    </row>
    <row r="164" spans="1:85" x14ac:dyDescent="0.2">
      <c r="A164" s="628" t="s">
        <v>176</v>
      </c>
      <c r="B164" s="629">
        <f t="shared" si="7"/>
        <v>159</v>
      </c>
      <c r="C164" s="630">
        <f t="shared" si="8"/>
        <v>69</v>
      </c>
      <c r="D164" s="631">
        <f t="shared" si="9"/>
        <v>90</v>
      </c>
      <c r="E164" s="396">
        <v>16</v>
      </c>
      <c r="F164" s="402">
        <v>19</v>
      </c>
      <c r="G164" s="396">
        <v>7</v>
      </c>
      <c r="H164" s="402">
        <v>3</v>
      </c>
      <c r="I164" s="396">
        <v>2</v>
      </c>
      <c r="J164" s="402">
        <v>5</v>
      </c>
      <c r="K164" s="396">
        <v>1</v>
      </c>
      <c r="L164" s="397">
        <v>3</v>
      </c>
      <c r="M164" s="396"/>
      <c r="N164" s="397"/>
      <c r="O164" s="396"/>
      <c r="P164" s="397"/>
      <c r="Q164" s="396">
        <v>1</v>
      </c>
      <c r="R164" s="397"/>
      <c r="S164" s="396"/>
      <c r="T164" s="397"/>
      <c r="U164" s="396"/>
      <c r="V164" s="397"/>
      <c r="W164" s="396"/>
      <c r="X164" s="397"/>
      <c r="Y164" s="396">
        <v>1</v>
      </c>
      <c r="Z164" s="397">
        <v>1</v>
      </c>
      <c r="AA164" s="396"/>
      <c r="AB164" s="402">
        <v>2</v>
      </c>
      <c r="AC164" s="396">
        <v>1</v>
      </c>
      <c r="AD164" s="402">
        <v>3</v>
      </c>
      <c r="AE164" s="396">
        <v>1</v>
      </c>
      <c r="AF164" s="397">
        <v>4</v>
      </c>
      <c r="AG164" s="396">
        <v>3</v>
      </c>
      <c r="AH164" s="397">
        <v>4</v>
      </c>
      <c r="AI164" s="396">
        <v>5</v>
      </c>
      <c r="AJ164" s="397">
        <v>8</v>
      </c>
      <c r="AK164" s="396">
        <v>5</v>
      </c>
      <c r="AL164" s="397">
        <v>6</v>
      </c>
      <c r="AM164" s="396">
        <v>7</v>
      </c>
      <c r="AN164" s="397">
        <v>5</v>
      </c>
      <c r="AO164" s="398">
        <v>19</v>
      </c>
      <c r="AP164" s="632">
        <v>27</v>
      </c>
      <c r="AQ164" s="494">
        <v>15</v>
      </c>
      <c r="AR164" s="408">
        <v>26</v>
      </c>
      <c r="AS164" s="402">
        <v>118</v>
      </c>
      <c r="AT164" s="616"/>
      <c r="AU164" s="516"/>
      <c r="CA164" s="367" t="str">
        <f t="shared" si="10"/>
        <v/>
      </c>
      <c r="CG164" s="367">
        <f t="shared" si="11"/>
        <v>0</v>
      </c>
    </row>
    <row r="165" spans="1:85" x14ac:dyDescent="0.2">
      <c r="A165" s="628" t="s">
        <v>177</v>
      </c>
      <c r="B165" s="629">
        <f t="shared" si="7"/>
        <v>0</v>
      </c>
      <c r="C165" s="630">
        <f t="shared" si="8"/>
        <v>0</v>
      </c>
      <c r="D165" s="631">
        <f t="shared" si="9"/>
        <v>0</v>
      </c>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CA165" s="367" t="str">
        <f t="shared" si="10"/>
        <v/>
      </c>
      <c r="CG165" s="367">
        <f t="shared" si="11"/>
        <v>0</v>
      </c>
    </row>
    <row r="166" spans="1:85" x14ac:dyDescent="0.2">
      <c r="A166" s="628" t="s">
        <v>178</v>
      </c>
      <c r="B166" s="629">
        <f t="shared" si="7"/>
        <v>0</v>
      </c>
      <c r="C166" s="630">
        <f t="shared" si="8"/>
        <v>0</v>
      </c>
      <c r="D166" s="631">
        <f t="shared" si="9"/>
        <v>0</v>
      </c>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CA166" s="367" t="str">
        <f t="shared" si="10"/>
        <v/>
      </c>
      <c r="CG166" s="367">
        <f t="shared" si="11"/>
        <v>0</v>
      </c>
    </row>
    <row r="167" spans="1:85" x14ac:dyDescent="0.2">
      <c r="A167" s="628" t="s">
        <v>179</v>
      </c>
      <c r="B167" s="629">
        <f t="shared" si="7"/>
        <v>6</v>
      </c>
      <c r="C167" s="630">
        <f t="shared" si="8"/>
        <v>2</v>
      </c>
      <c r="D167" s="631">
        <f t="shared" si="9"/>
        <v>4</v>
      </c>
      <c r="E167" s="396"/>
      <c r="F167" s="402"/>
      <c r="G167" s="396"/>
      <c r="H167" s="402"/>
      <c r="I167" s="396"/>
      <c r="J167" s="402"/>
      <c r="K167" s="396"/>
      <c r="L167" s="397"/>
      <c r="M167" s="396"/>
      <c r="N167" s="397"/>
      <c r="O167" s="396"/>
      <c r="P167" s="397"/>
      <c r="Q167" s="396"/>
      <c r="R167" s="397"/>
      <c r="S167" s="396"/>
      <c r="T167" s="397"/>
      <c r="U167" s="396"/>
      <c r="V167" s="397"/>
      <c r="W167" s="396"/>
      <c r="X167" s="397">
        <v>1</v>
      </c>
      <c r="Y167" s="396"/>
      <c r="Z167" s="397"/>
      <c r="AA167" s="396"/>
      <c r="AB167" s="402"/>
      <c r="AC167" s="396"/>
      <c r="AD167" s="402"/>
      <c r="AE167" s="396"/>
      <c r="AF167" s="397"/>
      <c r="AG167" s="396">
        <v>1</v>
      </c>
      <c r="AH167" s="397"/>
      <c r="AI167" s="396">
        <v>1</v>
      </c>
      <c r="AJ167" s="397">
        <v>1</v>
      </c>
      <c r="AK167" s="396"/>
      <c r="AL167" s="397"/>
      <c r="AM167" s="396"/>
      <c r="AN167" s="397">
        <v>2</v>
      </c>
      <c r="AO167" s="398"/>
      <c r="AP167" s="632"/>
      <c r="AQ167" s="494"/>
      <c r="AR167" s="408">
        <v>6</v>
      </c>
      <c r="AS167" s="402"/>
      <c r="AT167" s="569"/>
      <c r="CA167" s="367" t="str">
        <f t="shared" si="10"/>
        <v/>
      </c>
      <c r="CG167" s="367">
        <f t="shared" si="11"/>
        <v>0</v>
      </c>
    </row>
    <row r="168" spans="1:85" x14ac:dyDescent="0.2">
      <c r="A168" s="633" t="s">
        <v>13</v>
      </c>
      <c r="B168" s="634">
        <f t="shared" si="7"/>
        <v>46</v>
      </c>
      <c r="C168" s="635">
        <f t="shared" si="8"/>
        <v>26</v>
      </c>
      <c r="D168" s="636">
        <f t="shared" si="9"/>
        <v>20</v>
      </c>
      <c r="E168" s="404"/>
      <c r="F168" s="405"/>
      <c r="G168" s="404"/>
      <c r="H168" s="406"/>
      <c r="I168" s="404">
        <v>1</v>
      </c>
      <c r="J168" s="406"/>
      <c r="K168" s="404"/>
      <c r="L168" s="406"/>
      <c r="M168" s="404"/>
      <c r="N168" s="406">
        <v>1</v>
      </c>
      <c r="O168" s="404">
        <v>1</v>
      </c>
      <c r="P168" s="406"/>
      <c r="Q168" s="404"/>
      <c r="R168" s="406"/>
      <c r="S168" s="404"/>
      <c r="T168" s="406"/>
      <c r="U168" s="404"/>
      <c r="V168" s="406"/>
      <c r="W168" s="404"/>
      <c r="X168" s="406">
        <v>2</v>
      </c>
      <c r="Y168" s="404">
        <v>1</v>
      </c>
      <c r="Z168" s="406">
        <v>1</v>
      </c>
      <c r="AA168" s="404"/>
      <c r="AB168" s="406"/>
      <c r="AC168" s="404">
        <v>2</v>
      </c>
      <c r="AD168" s="406"/>
      <c r="AE168" s="404"/>
      <c r="AF168" s="406">
        <v>1</v>
      </c>
      <c r="AG168" s="404">
        <v>4</v>
      </c>
      <c r="AH168" s="406">
        <v>2</v>
      </c>
      <c r="AI168" s="404">
        <v>5</v>
      </c>
      <c r="AJ168" s="406">
        <v>5</v>
      </c>
      <c r="AK168" s="404">
        <v>7</v>
      </c>
      <c r="AL168" s="406">
        <v>4</v>
      </c>
      <c r="AM168" s="404">
        <v>1</v>
      </c>
      <c r="AN168" s="406"/>
      <c r="AO168" s="407">
        <v>4</v>
      </c>
      <c r="AP168" s="637">
        <v>4</v>
      </c>
      <c r="AQ168" s="638">
        <v>3</v>
      </c>
      <c r="AR168" s="411">
        <v>15</v>
      </c>
      <c r="AS168" s="405">
        <v>28</v>
      </c>
      <c r="AT168" s="569"/>
      <c r="CA168" s="367" t="str">
        <f t="shared" si="10"/>
        <v/>
      </c>
      <c r="CG168" s="367">
        <f t="shared" si="11"/>
        <v>0</v>
      </c>
    </row>
    <row r="169" spans="1:85" x14ac:dyDescent="0.2">
      <c r="A169" s="639" t="s">
        <v>98</v>
      </c>
      <c r="B169" s="506">
        <f t="shared" ref="B169:AS169" si="12">SUM(B170:B174)</f>
        <v>164</v>
      </c>
      <c r="C169" s="507">
        <f t="shared" si="12"/>
        <v>71</v>
      </c>
      <c r="D169" s="612">
        <f t="shared" si="12"/>
        <v>93</v>
      </c>
      <c r="E169" s="640">
        <f t="shared" si="12"/>
        <v>16</v>
      </c>
      <c r="F169" s="641">
        <f t="shared" si="12"/>
        <v>16</v>
      </c>
      <c r="G169" s="641">
        <f t="shared" si="12"/>
        <v>5</v>
      </c>
      <c r="H169" s="428">
        <f t="shared" si="12"/>
        <v>4</v>
      </c>
      <c r="I169" s="426">
        <f t="shared" si="12"/>
        <v>4</v>
      </c>
      <c r="J169" s="428">
        <f t="shared" si="12"/>
        <v>5</v>
      </c>
      <c r="K169" s="426">
        <f t="shared" si="12"/>
        <v>0</v>
      </c>
      <c r="L169" s="428">
        <f t="shared" si="12"/>
        <v>5</v>
      </c>
      <c r="M169" s="426">
        <f t="shared" si="12"/>
        <v>1</v>
      </c>
      <c r="N169" s="428">
        <f t="shared" si="12"/>
        <v>2</v>
      </c>
      <c r="O169" s="426">
        <f t="shared" si="12"/>
        <v>2</v>
      </c>
      <c r="P169" s="428">
        <f t="shared" si="12"/>
        <v>1</v>
      </c>
      <c r="Q169" s="426">
        <f t="shared" si="12"/>
        <v>1</v>
      </c>
      <c r="R169" s="428">
        <f t="shared" si="12"/>
        <v>0</v>
      </c>
      <c r="S169" s="426">
        <f t="shared" si="12"/>
        <v>0</v>
      </c>
      <c r="T169" s="428">
        <f t="shared" si="12"/>
        <v>0</v>
      </c>
      <c r="U169" s="426">
        <f t="shared" si="12"/>
        <v>1</v>
      </c>
      <c r="V169" s="428">
        <f t="shared" si="12"/>
        <v>2</v>
      </c>
      <c r="W169" s="426">
        <f t="shared" si="12"/>
        <v>0</v>
      </c>
      <c r="X169" s="428">
        <f t="shared" si="12"/>
        <v>0</v>
      </c>
      <c r="Y169" s="426">
        <f t="shared" si="12"/>
        <v>1</v>
      </c>
      <c r="Z169" s="428">
        <f t="shared" si="12"/>
        <v>3</v>
      </c>
      <c r="AA169" s="426">
        <f t="shared" si="12"/>
        <v>2</v>
      </c>
      <c r="AB169" s="428">
        <f t="shared" si="12"/>
        <v>0</v>
      </c>
      <c r="AC169" s="426">
        <f t="shared" si="12"/>
        <v>0</v>
      </c>
      <c r="AD169" s="428">
        <f t="shared" si="12"/>
        <v>8</v>
      </c>
      <c r="AE169" s="426">
        <f t="shared" si="12"/>
        <v>2</v>
      </c>
      <c r="AF169" s="428">
        <f t="shared" si="12"/>
        <v>4</v>
      </c>
      <c r="AG169" s="426">
        <f t="shared" si="12"/>
        <v>2</v>
      </c>
      <c r="AH169" s="428">
        <f t="shared" si="12"/>
        <v>4</v>
      </c>
      <c r="AI169" s="426">
        <f t="shared" si="12"/>
        <v>6</v>
      </c>
      <c r="AJ169" s="428">
        <f t="shared" si="12"/>
        <v>13</v>
      </c>
      <c r="AK169" s="426">
        <f t="shared" si="12"/>
        <v>5</v>
      </c>
      <c r="AL169" s="428">
        <f t="shared" si="12"/>
        <v>9</v>
      </c>
      <c r="AM169" s="426">
        <f t="shared" si="12"/>
        <v>7</v>
      </c>
      <c r="AN169" s="428">
        <f t="shared" si="12"/>
        <v>6</v>
      </c>
      <c r="AO169" s="429">
        <f t="shared" si="12"/>
        <v>16</v>
      </c>
      <c r="AP169" s="642">
        <f t="shared" si="12"/>
        <v>11</v>
      </c>
      <c r="AQ169" s="643">
        <f t="shared" si="12"/>
        <v>32</v>
      </c>
      <c r="AR169" s="380">
        <f t="shared" si="12"/>
        <v>43</v>
      </c>
      <c r="AS169" s="427">
        <f t="shared" si="12"/>
        <v>91</v>
      </c>
      <c r="AT169" s="569"/>
    </row>
    <row r="170" spans="1:85" x14ac:dyDescent="0.2">
      <c r="A170" s="385" t="s">
        <v>38</v>
      </c>
      <c r="B170" s="644">
        <f>SUM(C170+D170)</f>
        <v>127</v>
      </c>
      <c r="C170" s="644">
        <f t="shared" ref="C170:D174" si="13">SUM(E170+G170+I170+K170+M170+O170+Q170+S170+U170+W170+Y170+AA170+AC170+AE170+AG170+AI170+AK170+AM170+AO170)</f>
        <v>58</v>
      </c>
      <c r="D170" s="645">
        <f t="shared" si="13"/>
        <v>69</v>
      </c>
      <c r="E170" s="413">
        <v>14</v>
      </c>
      <c r="F170" s="389">
        <v>14</v>
      </c>
      <c r="G170" s="413">
        <v>4</v>
      </c>
      <c r="H170" s="410">
        <v>3</v>
      </c>
      <c r="I170" s="413">
        <v>4</v>
      </c>
      <c r="J170" s="410">
        <v>4</v>
      </c>
      <c r="K170" s="413"/>
      <c r="L170" s="410">
        <v>3</v>
      </c>
      <c r="M170" s="413">
        <v>1</v>
      </c>
      <c r="N170" s="410">
        <v>2</v>
      </c>
      <c r="O170" s="413">
        <v>2</v>
      </c>
      <c r="P170" s="410">
        <v>1</v>
      </c>
      <c r="Q170" s="413">
        <v>1</v>
      </c>
      <c r="R170" s="410"/>
      <c r="S170" s="413"/>
      <c r="T170" s="410"/>
      <c r="U170" s="413">
        <v>1</v>
      </c>
      <c r="V170" s="410">
        <v>2</v>
      </c>
      <c r="W170" s="413"/>
      <c r="X170" s="410"/>
      <c r="Y170" s="413">
        <v>1</v>
      </c>
      <c r="Z170" s="410">
        <v>3</v>
      </c>
      <c r="AA170" s="413">
        <v>2</v>
      </c>
      <c r="AB170" s="410"/>
      <c r="AC170" s="413"/>
      <c r="AD170" s="410">
        <v>7</v>
      </c>
      <c r="AE170" s="413">
        <v>2</v>
      </c>
      <c r="AF170" s="410">
        <v>4</v>
      </c>
      <c r="AG170" s="413">
        <v>1</v>
      </c>
      <c r="AH170" s="410">
        <v>1</v>
      </c>
      <c r="AI170" s="413">
        <v>4</v>
      </c>
      <c r="AJ170" s="410">
        <v>7</v>
      </c>
      <c r="AK170" s="413">
        <v>5</v>
      </c>
      <c r="AL170" s="410">
        <v>5</v>
      </c>
      <c r="AM170" s="413">
        <v>5</v>
      </c>
      <c r="AN170" s="410">
        <v>5</v>
      </c>
      <c r="AO170" s="435">
        <v>11</v>
      </c>
      <c r="AP170" s="646">
        <v>8</v>
      </c>
      <c r="AQ170" s="434">
        <v>32</v>
      </c>
      <c r="AR170" s="410">
        <v>20</v>
      </c>
      <c r="AS170" s="410">
        <v>77</v>
      </c>
      <c r="AT170" s="569"/>
    </row>
    <row r="171" spans="1:85" x14ac:dyDescent="0.2">
      <c r="A171" s="391" t="s">
        <v>39</v>
      </c>
      <c r="B171" s="630">
        <f>SUM(C171+D171)</f>
        <v>2</v>
      </c>
      <c r="C171" s="630">
        <f t="shared" si="13"/>
        <v>1</v>
      </c>
      <c r="D171" s="631">
        <f t="shared" si="13"/>
        <v>1</v>
      </c>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v>1</v>
      </c>
      <c r="AO171" s="398">
        <v>1</v>
      </c>
      <c r="AP171" s="632"/>
      <c r="AQ171" s="402"/>
      <c r="AR171" s="397"/>
      <c r="AS171" s="414">
        <v>2</v>
      </c>
      <c r="AT171" s="647"/>
    </row>
    <row r="172" spans="1:85" x14ac:dyDescent="0.2">
      <c r="A172" s="433" t="s">
        <v>40</v>
      </c>
      <c r="B172" s="630">
        <f>SUM(C172+D172)</f>
        <v>8</v>
      </c>
      <c r="C172" s="630">
        <f t="shared" si="13"/>
        <v>3</v>
      </c>
      <c r="D172" s="631">
        <f t="shared" si="13"/>
        <v>5</v>
      </c>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v>1</v>
      </c>
      <c r="AI172" s="413">
        <v>1</v>
      </c>
      <c r="AJ172" s="410"/>
      <c r="AK172" s="413"/>
      <c r="AL172" s="410">
        <v>2</v>
      </c>
      <c r="AM172" s="413"/>
      <c r="AN172" s="410"/>
      <c r="AO172" s="435">
        <v>2</v>
      </c>
      <c r="AP172" s="646">
        <v>2</v>
      </c>
      <c r="AQ172" s="434"/>
      <c r="AR172" s="410">
        <v>2</v>
      </c>
      <c r="AS172" s="410">
        <v>6</v>
      </c>
      <c r="AT172" s="569"/>
    </row>
    <row r="173" spans="1:85" x14ac:dyDescent="0.2">
      <c r="A173" s="648" t="s">
        <v>86</v>
      </c>
      <c r="B173" s="630">
        <f>SUM(C173+D173)</f>
        <v>0</v>
      </c>
      <c r="C173" s="630">
        <f t="shared" si="13"/>
        <v>0</v>
      </c>
      <c r="D173" s="649">
        <f t="shared" si="13"/>
        <v>0</v>
      </c>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85" x14ac:dyDescent="0.2">
      <c r="A174" s="650" t="s">
        <v>13</v>
      </c>
      <c r="B174" s="651">
        <f>SUM(C174+D174)</f>
        <v>27</v>
      </c>
      <c r="C174" s="652">
        <f t="shared" si="13"/>
        <v>9</v>
      </c>
      <c r="D174" s="653">
        <f t="shared" si="13"/>
        <v>18</v>
      </c>
      <c r="E174" s="498">
        <v>2</v>
      </c>
      <c r="F174" s="423">
        <v>2</v>
      </c>
      <c r="G174" s="422">
        <v>1</v>
      </c>
      <c r="H174" s="423">
        <v>1</v>
      </c>
      <c r="I174" s="422"/>
      <c r="J174" s="423">
        <v>1</v>
      </c>
      <c r="K174" s="422"/>
      <c r="L174" s="423">
        <v>2</v>
      </c>
      <c r="M174" s="422"/>
      <c r="N174" s="423"/>
      <c r="O174" s="422"/>
      <c r="P174" s="423"/>
      <c r="Q174" s="422"/>
      <c r="R174" s="423"/>
      <c r="S174" s="422"/>
      <c r="T174" s="423"/>
      <c r="U174" s="422"/>
      <c r="V174" s="423"/>
      <c r="W174" s="422"/>
      <c r="X174" s="423"/>
      <c r="Y174" s="422"/>
      <c r="Z174" s="423"/>
      <c r="AA174" s="422"/>
      <c r="AB174" s="423"/>
      <c r="AC174" s="422"/>
      <c r="AD174" s="423">
        <v>1</v>
      </c>
      <c r="AE174" s="422"/>
      <c r="AF174" s="423"/>
      <c r="AG174" s="422">
        <v>1</v>
      </c>
      <c r="AH174" s="423">
        <v>2</v>
      </c>
      <c r="AI174" s="422">
        <v>1</v>
      </c>
      <c r="AJ174" s="423">
        <v>6</v>
      </c>
      <c r="AK174" s="422"/>
      <c r="AL174" s="423">
        <v>2</v>
      </c>
      <c r="AM174" s="422">
        <v>2</v>
      </c>
      <c r="AN174" s="423"/>
      <c r="AO174" s="424">
        <v>2</v>
      </c>
      <c r="AP174" s="621">
        <v>1</v>
      </c>
      <c r="AQ174" s="441"/>
      <c r="AR174" s="423">
        <v>21</v>
      </c>
      <c r="AS174" s="423">
        <v>6</v>
      </c>
      <c r="AT174" s="569"/>
    </row>
    <row r="175" spans="1:85" x14ac:dyDescent="0.2">
      <c r="A175" s="480" t="s">
        <v>180</v>
      </c>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85" ht="21" customHeight="1" x14ac:dyDescent="0.2">
      <c r="A176" s="872" t="s">
        <v>49</v>
      </c>
      <c r="B176" s="875" t="s">
        <v>50</v>
      </c>
      <c r="C176" s="876"/>
      <c r="D176" s="877"/>
      <c r="E176" s="880" t="s">
        <v>14</v>
      </c>
      <c r="F176" s="881"/>
      <c r="G176" s="881"/>
      <c r="H176" s="881"/>
      <c r="I176" s="881"/>
      <c r="J176" s="881"/>
      <c r="K176" s="881"/>
      <c r="L176" s="881"/>
      <c r="M176" s="881"/>
      <c r="N176" s="881"/>
      <c r="O176" s="881"/>
      <c r="P176" s="881"/>
      <c r="Q176" s="881"/>
      <c r="R176" s="881"/>
      <c r="S176" s="881"/>
      <c r="T176" s="881"/>
      <c r="U176" s="881"/>
      <c r="V176" s="881"/>
      <c r="W176" s="881"/>
      <c r="X176" s="881"/>
      <c r="Y176" s="881"/>
      <c r="Z176" s="881"/>
      <c r="AA176" s="881"/>
      <c r="AB176" s="881"/>
      <c r="AC176" s="881"/>
      <c r="AD176" s="881"/>
      <c r="AE176" s="881"/>
      <c r="AF176" s="881"/>
      <c r="AG176" s="881"/>
      <c r="AH176" s="881"/>
      <c r="AI176" s="881"/>
      <c r="AJ176" s="881"/>
      <c r="AK176" s="881"/>
      <c r="AL176" s="881"/>
      <c r="AM176" s="881"/>
      <c r="AN176" s="881"/>
      <c r="AO176" s="881"/>
      <c r="AP176" s="882"/>
      <c r="AQ176" s="883" t="s">
        <v>119</v>
      </c>
      <c r="AR176" s="883" t="s">
        <v>87</v>
      </c>
      <c r="AS176" s="516"/>
      <c r="AT176" s="516"/>
      <c r="AU176" s="516"/>
    </row>
    <row r="177" spans="1:86" ht="21.75" customHeight="1" x14ac:dyDescent="0.2">
      <c r="A177" s="873"/>
      <c r="B177" s="878"/>
      <c r="C177" s="879"/>
      <c r="D177" s="879"/>
      <c r="E177" s="886" t="s">
        <v>19</v>
      </c>
      <c r="F177" s="887"/>
      <c r="G177" s="886" t="s">
        <v>20</v>
      </c>
      <c r="H177" s="887"/>
      <c r="I177" s="886" t="s">
        <v>21</v>
      </c>
      <c r="J177" s="887"/>
      <c r="K177" s="886" t="s">
        <v>22</v>
      </c>
      <c r="L177" s="887"/>
      <c r="M177" s="886" t="s">
        <v>23</v>
      </c>
      <c r="N177" s="887"/>
      <c r="O177" s="886" t="s">
        <v>24</v>
      </c>
      <c r="P177" s="887"/>
      <c r="Q177" s="886" t="s">
        <v>25</v>
      </c>
      <c r="R177" s="887"/>
      <c r="S177" s="886" t="s">
        <v>26</v>
      </c>
      <c r="T177" s="887"/>
      <c r="U177" s="886" t="s">
        <v>27</v>
      </c>
      <c r="V177" s="887"/>
      <c r="W177" s="886" t="s">
        <v>2</v>
      </c>
      <c r="X177" s="887"/>
      <c r="Y177" s="886" t="s">
        <v>3</v>
      </c>
      <c r="Z177" s="887"/>
      <c r="AA177" s="886" t="s">
        <v>28</v>
      </c>
      <c r="AB177" s="887"/>
      <c r="AC177" s="886" t="s">
        <v>4</v>
      </c>
      <c r="AD177" s="887"/>
      <c r="AE177" s="886" t="s">
        <v>5</v>
      </c>
      <c r="AF177" s="887"/>
      <c r="AG177" s="886" t="s">
        <v>6</v>
      </c>
      <c r="AH177" s="887"/>
      <c r="AI177" s="886" t="s">
        <v>7</v>
      </c>
      <c r="AJ177" s="887"/>
      <c r="AK177" s="886" t="s">
        <v>8</v>
      </c>
      <c r="AL177" s="887"/>
      <c r="AM177" s="886" t="s">
        <v>9</v>
      </c>
      <c r="AN177" s="887"/>
      <c r="AO177" s="888" t="s">
        <v>10</v>
      </c>
      <c r="AP177" s="889"/>
      <c r="AQ177" s="884"/>
      <c r="AR177" s="884"/>
      <c r="AS177" s="516"/>
      <c r="AT177" s="516"/>
      <c r="AU177" s="516"/>
    </row>
    <row r="178" spans="1:86" ht="13.5" customHeight="1" x14ac:dyDescent="0.2">
      <c r="A178" s="874"/>
      <c r="B178" s="756" t="s">
        <v>94</v>
      </c>
      <c r="C178" s="755" t="s">
        <v>11</v>
      </c>
      <c r="D178" s="755" t="s">
        <v>12</v>
      </c>
      <c r="E178" s="378" t="s">
        <v>11</v>
      </c>
      <c r="F178" s="753" t="s">
        <v>12</v>
      </c>
      <c r="G178" s="378" t="s">
        <v>11</v>
      </c>
      <c r="H178" s="753" t="s">
        <v>12</v>
      </c>
      <c r="I178" s="378" t="s">
        <v>11</v>
      </c>
      <c r="J178" s="753" t="s">
        <v>12</v>
      </c>
      <c r="K178" s="378" t="s">
        <v>11</v>
      </c>
      <c r="L178" s="753" t="s">
        <v>12</v>
      </c>
      <c r="M178" s="378" t="s">
        <v>11</v>
      </c>
      <c r="N178" s="753" t="s">
        <v>12</v>
      </c>
      <c r="O178" s="378" t="s">
        <v>11</v>
      </c>
      <c r="P178" s="753" t="s">
        <v>12</v>
      </c>
      <c r="Q178" s="378" t="s">
        <v>11</v>
      </c>
      <c r="R178" s="753" t="s">
        <v>12</v>
      </c>
      <c r="S178" s="378" t="s">
        <v>11</v>
      </c>
      <c r="T178" s="753" t="s">
        <v>12</v>
      </c>
      <c r="U178" s="378" t="s">
        <v>11</v>
      </c>
      <c r="V178" s="753" t="s">
        <v>12</v>
      </c>
      <c r="W178" s="378" t="s">
        <v>11</v>
      </c>
      <c r="X178" s="753" t="s">
        <v>12</v>
      </c>
      <c r="Y178" s="378" t="s">
        <v>11</v>
      </c>
      <c r="Z178" s="753" t="s">
        <v>12</v>
      </c>
      <c r="AA178" s="378" t="s">
        <v>11</v>
      </c>
      <c r="AB178" s="753" t="s">
        <v>12</v>
      </c>
      <c r="AC178" s="378" t="s">
        <v>11</v>
      </c>
      <c r="AD178" s="753" t="s">
        <v>12</v>
      </c>
      <c r="AE178" s="378" t="s">
        <v>11</v>
      </c>
      <c r="AF178" s="753" t="s">
        <v>12</v>
      </c>
      <c r="AG178" s="378" t="s">
        <v>11</v>
      </c>
      <c r="AH178" s="753" t="s">
        <v>12</v>
      </c>
      <c r="AI178" s="378" t="s">
        <v>11</v>
      </c>
      <c r="AJ178" s="753" t="s">
        <v>12</v>
      </c>
      <c r="AK178" s="378" t="s">
        <v>11</v>
      </c>
      <c r="AL178" s="753" t="s">
        <v>12</v>
      </c>
      <c r="AM178" s="378" t="s">
        <v>11</v>
      </c>
      <c r="AN178" s="753" t="s">
        <v>12</v>
      </c>
      <c r="AO178" s="378" t="s">
        <v>11</v>
      </c>
      <c r="AP178" s="753" t="s">
        <v>12</v>
      </c>
      <c r="AQ178" s="885"/>
      <c r="AR178" s="885"/>
      <c r="AS178" s="656"/>
      <c r="AT178" s="516"/>
    </row>
    <row r="179" spans="1:86" x14ac:dyDescent="0.2">
      <c r="A179" s="438" t="s">
        <v>52</v>
      </c>
      <c r="B179" s="644">
        <f>SUM(C179+D179)</f>
        <v>111</v>
      </c>
      <c r="C179" s="644">
        <f t="shared" ref="C179:D183" si="14">SUM(E179+G179+I179+K179+M179+O179+Q179+S179+U179+W179+Y179+AA179+AC179+AE179+AG179+AI179+AK179+AM179+AO179)</f>
        <v>46</v>
      </c>
      <c r="D179" s="645">
        <f t="shared" si="14"/>
        <v>65</v>
      </c>
      <c r="E179" s="387"/>
      <c r="F179" s="388"/>
      <c r="G179" s="387"/>
      <c r="H179" s="389"/>
      <c r="I179" s="387"/>
      <c r="J179" s="389"/>
      <c r="K179" s="387">
        <v>1</v>
      </c>
      <c r="L179" s="389">
        <v>1</v>
      </c>
      <c r="M179" s="387">
        <v>2</v>
      </c>
      <c r="N179" s="389">
        <v>2</v>
      </c>
      <c r="O179" s="387">
        <v>1</v>
      </c>
      <c r="P179" s="389">
        <v>1</v>
      </c>
      <c r="Q179" s="387">
        <v>1</v>
      </c>
      <c r="R179" s="389"/>
      <c r="S179" s="387"/>
      <c r="T179" s="389"/>
      <c r="U179" s="387">
        <v>2</v>
      </c>
      <c r="V179" s="389">
        <v>2</v>
      </c>
      <c r="W179" s="387">
        <v>2</v>
      </c>
      <c r="X179" s="389">
        <v>4</v>
      </c>
      <c r="Y179" s="390">
        <v>3</v>
      </c>
      <c r="Z179" s="389">
        <v>3</v>
      </c>
      <c r="AA179" s="390">
        <v>2</v>
      </c>
      <c r="AB179" s="389">
        <v>4</v>
      </c>
      <c r="AC179" s="390">
        <v>7</v>
      </c>
      <c r="AD179" s="389">
        <v>10</v>
      </c>
      <c r="AE179" s="390">
        <v>3</v>
      </c>
      <c r="AF179" s="389">
        <v>5</v>
      </c>
      <c r="AG179" s="390">
        <v>4</v>
      </c>
      <c r="AH179" s="389">
        <v>4</v>
      </c>
      <c r="AI179" s="390">
        <v>4</v>
      </c>
      <c r="AJ179" s="389">
        <v>10</v>
      </c>
      <c r="AK179" s="390">
        <v>2</v>
      </c>
      <c r="AL179" s="389">
        <v>9</v>
      </c>
      <c r="AM179" s="390">
        <v>4</v>
      </c>
      <c r="AN179" s="389">
        <v>3</v>
      </c>
      <c r="AO179" s="390">
        <v>8</v>
      </c>
      <c r="AP179" s="389">
        <v>7</v>
      </c>
      <c r="AQ179" s="657">
        <v>111</v>
      </c>
      <c r="AR179" s="658">
        <v>209</v>
      </c>
      <c r="AS179" s="659" t="s">
        <v>120</v>
      </c>
      <c r="AT179" s="516"/>
      <c r="CA179" s="367" t="str">
        <f>IF(B179=0,"",IF(AQ179="",IF(B179="",""," No olvide escribir la columna Beneficiarios."),""))</f>
        <v/>
      </c>
      <c r="CB179" s="367" t="str">
        <f>IF(B179&lt;AQ179," El número de Beneficiarios NO puede ser mayor que el Total.","")</f>
        <v/>
      </c>
      <c r="CG179" s="367">
        <f>IF(B179&lt;AQ179,1,0)</f>
        <v>0</v>
      </c>
      <c r="CH179" s="367">
        <f>IF(B179=0,"",IF(AQ179="",IF(B179="","",1),0))</f>
        <v>0</v>
      </c>
    </row>
    <row r="180" spans="1:86" x14ac:dyDescent="0.2">
      <c r="A180" s="438" t="s">
        <v>53</v>
      </c>
      <c r="B180" s="630">
        <f>SUM(C180+D180)</f>
        <v>0</v>
      </c>
      <c r="C180" s="630">
        <f t="shared" si="14"/>
        <v>0</v>
      </c>
      <c r="D180" s="631">
        <f t="shared" si="14"/>
        <v>0</v>
      </c>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t="s">
        <v>120</v>
      </c>
      <c r="AT180" s="516"/>
      <c r="CA180" s="367" t="str">
        <f>IF(B180=0,"",IF(AQ180="",IF(B180="",""," No olvide escribir la columna Beneficiarios."),""))</f>
        <v/>
      </c>
      <c r="CB180" s="367" t="str">
        <f>IF(B180&lt;AQ180," El número de Beneficiarios NO puede ser mayor que el Total.","")</f>
        <v/>
      </c>
      <c r="CG180" s="367">
        <f>IF(B180&lt;AQ180,1,0)</f>
        <v>0</v>
      </c>
      <c r="CH180" s="367" t="str">
        <f>IF(B180=0,"",IF(AQ180="",IF(B180="","",1),0))</f>
        <v/>
      </c>
    </row>
    <row r="181" spans="1:86" x14ac:dyDescent="0.2">
      <c r="A181" s="438" t="s">
        <v>54</v>
      </c>
      <c r="B181" s="630">
        <f>SUM(C181+D181)</f>
        <v>0</v>
      </c>
      <c r="C181" s="630">
        <f t="shared" si="14"/>
        <v>0</v>
      </c>
      <c r="D181" s="631">
        <f t="shared" si="14"/>
        <v>0</v>
      </c>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t="s">
        <v>120</v>
      </c>
      <c r="AT181" s="516"/>
      <c r="CA181" s="367" t="str">
        <f>IF(B181=0,"",IF(AQ181="",IF(B181="",""," No olvide escribir la columna Beneficiarios."),""))</f>
        <v/>
      </c>
      <c r="CB181" s="367" t="str">
        <f>IF(B181&lt;AQ181," El número de Beneficiarios NO puede ser mayor que el Total.","")</f>
        <v/>
      </c>
      <c r="CG181" s="367">
        <f>IF(B181&lt;AQ181,1,0)</f>
        <v>0</v>
      </c>
      <c r="CH181" s="367" t="str">
        <f>IF(B181=0,"",IF(AQ181="",IF(B181="","",1),0))</f>
        <v/>
      </c>
    </row>
    <row r="182" spans="1:86" x14ac:dyDescent="0.2">
      <c r="A182" s="661" t="s">
        <v>55</v>
      </c>
      <c r="B182" s="630">
        <f>SUM(C182+D182)</f>
        <v>0</v>
      </c>
      <c r="C182" s="630">
        <f t="shared" si="14"/>
        <v>0</v>
      </c>
      <c r="D182" s="649">
        <f t="shared" si="14"/>
        <v>0</v>
      </c>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t="s">
        <v>120</v>
      </c>
      <c r="AT182" s="516"/>
      <c r="CA182" s="367" t="str">
        <f>IF(B182=0,"",IF(AQ182="",IF(B182="",""," No olvide escribir la columna Beneficiarios."),""))</f>
        <v/>
      </c>
      <c r="CB182" s="367" t="str">
        <f>IF(B182&lt;AQ182," El número de Beneficiarios NO puede ser mayor que el Total.","")</f>
        <v/>
      </c>
      <c r="CG182" s="367">
        <f>IF(B182&lt;AQ182,1,0)</f>
        <v>0</v>
      </c>
      <c r="CH182" s="367" t="str">
        <f>IF(B182=0,"",IF(AQ182="",IF(B182="","",1),0))</f>
        <v/>
      </c>
    </row>
    <row r="183" spans="1:86" x14ac:dyDescent="0.2">
      <c r="A183" s="662" t="s">
        <v>60</v>
      </c>
      <c r="B183" s="651">
        <f>SUM(C183+D183)</f>
        <v>0</v>
      </c>
      <c r="C183" s="652">
        <f t="shared" si="14"/>
        <v>0</v>
      </c>
      <c r="D183" s="653">
        <f t="shared" si="14"/>
        <v>0</v>
      </c>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t="s">
        <v>120</v>
      </c>
      <c r="AT183" s="516"/>
      <c r="CA183" s="367" t="str">
        <f>IF(B183=0,"",IF(AQ183="",IF(B183="",""," No olvide escribir la columna Beneficiarios."),""))</f>
        <v/>
      </c>
      <c r="CB183" s="367" t="str">
        <f>IF(B183&lt;AQ183," El número de Beneficiarios NO puede ser mayor que el Total.","")</f>
        <v/>
      </c>
      <c r="CG183" s="367">
        <f>IF(B183&lt;AQ183,1,0)</f>
        <v>0</v>
      </c>
      <c r="CH183" s="367" t="str">
        <f>IF(B183=0,"",IF(AQ183="",IF(B183="","",1),0))</f>
        <v/>
      </c>
    </row>
    <row r="184" spans="1:86" x14ac:dyDescent="0.2">
      <c r="A184" s="611" t="s">
        <v>1</v>
      </c>
      <c r="B184" s="426">
        <f t="shared" ref="B184:AR184" si="15">SUM(B179:B183)</f>
        <v>111</v>
      </c>
      <c r="C184" s="426">
        <f t="shared" si="15"/>
        <v>46</v>
      </c>
      <c r="D184" s="426">
        <f t="shared" si="15"/>
        <v>65</v>
      </c>
      <c r="E184" s="426">
        <f t="shared" si="15"/>
        <v>0</v>
      </c>
      <c r="F184" s="427">
        <f t="shared" si="15"/>
        <v>0</v>
      </c>
      <c r="G184" s="426">
        <f t="shared" si="15"/>
        <v>0</v>
      </c>
      <c r="H184" s="428">
        <f t="shared" si="15"/>
        <v>0</v>
      </c>
      <c r="I184" s="426">
        <f t="shared" si="15"/>
        <v>0</v>
      </c>
      <c r="J184" s="428">
        <f t="shared" si="15"/>
        <v>0</v>
      </c>
      <c r="K184" s="426">
        <f t="shared" si="15"/>
        <v>1</v>
      </c>
      <c r="L184" s="428">
        <f t="shared" si="15"/>
        <v>1</v>
      </c>
      <c r="M184" s="426">
        <f t="shared" si="15"/>
        <v>2</v>
      </c>
      <c r="N184" s="428">
        <f t="shared" si="15"/>
        <v>2</v>
      </c>
      <c r="O184" s="426">
        <f t="shared" si="15"/>
        <v>1</v>
      </c>
      <c r="P184" s="428">
        <f t="shared" si="15"/>
        <v>1</v>
      </c>
      <c r="Q184" s="426">
        <f t="shared" si="15"/>
        <v>1</v>
      </c>
      <c r="R184" s="428">
        <f t="shared" si="15"/>
        <v>0</v>
      </c>
      <c r="S184" s="426">
        <f t="shared" si="15"/>
        <v>0</v>
      </c>
      <c r="T184" s="428">
        <f t="shared" si="15"/>
        <v>0</v>
      </c>
      <c r="U184" s="426">
        <f t="shared" si="15"/>
        <v>2</v>
      </c>
      <c r="V184" s="428">
        <f t="shared" si="15"/>
        <v>2</v>
      </c>
      <c r="W184" s="426">
        <f t="shared" si="15"/>
        <v>2</v>
      </c>
      <c r="X184" s="428">
        <f t="shared" si="15"/>
        <v>4</v>
      </c>
      <c r="Y184" s="426">
        <f t="shared" si="15"/>
        <v>3</v>
      </c>
      <c r="Z184" s="428">
        <f t="shared" si="15"/>
        <v>3</v>
      </c>
      <c r="AA184" s="426">
        <f t="shared" si="15"/>
        <v>2</v>
      </c>
      <c r="AB184" s="428">
        <f t="shared" si="15"/>
        <v>4</v>
      </c>
      <c r="AC184" s="426">
        <f t="shared" si="15"/>
        <v>7</v>
      </c>
      <c r="AD184" s="428">
        <f t="shared" si="15"/>
        <v>10</v>
      </c>
      <c r="AE184" s="426">
        <f t="shared" si="15"/>
        <v>3</v>
      </c>
      <c r="AF184" s="428">
        <f t="shared" si="15"/>
        <v>5</v>
      </c>
      <c r="AG184" s="426">
        <f t="shared" si="15"/>
        <v>4</v>
      </c>
      <c r="AH184" s="428">
        <f t="shared" si="15"/>
        <v>4</v>
      </c>
      <c r="AI184" s="426">
        <f t="shared" si="15"/>
        <v>4</v>
      </c>
      <c r="AJ184" s="428">
        <f t="shared" si="15"/>
        <v>10</v>
      </c>
      <c r="AK184" s="426">
        <f t="shared" si="15"/>
        <v>2</v>
      </c>
      <c r="AL184" s="428">
        <f t="shared" si="15"/>
        <v>9</v>
      </c>
      <c r="AM184" s="426">
        <f t="shared" si="15"/>
        <v>4</v>
      </c>
      <c r="AN184" s="428">
        <f t="shared" si="15"/>
        <v>3</v>
      </c>
      <c r="AO184" s="429">
        <f t="shared" si="15"/>
        <v>8</v>
      </c>
      <c r="AP184" s="428">
        <f t="shared" si="15"/>
        <v>7</v>
      </c>
      <c r="AQ184" s="643">
        <f t="shared" si="15"/>
        <v>111</v>
      </c>
      <c r="AR184" s="665">
        <f t="shared" si="15"/>
        <v>209</v>
      </c>
      <c r="AS184" s="659"/>
      <c r="AT184" s="516"/>
    </row>
    <row r="185" spans="1:86" x14ac:dyDescent="0.2">
      <c r="A185" s="666" t="s">
        <v>181</v>
      </c>
      <c r="B185" s="374"/>
    </row>
    <row r="186" spans="1:86" x14ac:dyDescent="0.2">
      <c r="A186" s="756" t="s">
        <v>49</v>
      </c>
      <c r="B186" s="667" t="s">
        <v>50</v>
      </c>
      <c r="C186" s="367"/>
    </row>
    <row r="187" spans="1:86" x14ac:dyDescent="0.2">
      <c r="A187" s="517" t="s">
        <v>52</v>
      </c>
      <c r="B187" s="566">
        <v>273</v>
      </c>
      <c r="C187" s="367"/>
    </row>
    <row r="188" spans="1:86" x14ac:dyDescent="0.2">
      <c r="A188" s="438" t="s">
        <v>53</v>
      </c>
      <c r="B188" s="408"/>
      <c r="C188" s="367"/>
    </row>
    <row r="189" spans="1:86" x14ac:dyDescent="0.2">
      <c r="A189" s="438" t="s">
        <v>54</v>
      </c>
      <c r="B189" s="408"/>
      <c r="C189" s="367"/>
    </row>
    <row r="190" spans="1:86" x14ac:dyDescent="0.2">
      <c r="A190" s="495" t="s">
        <v>55</v>
      </c>
      <c r="B190" s="425"/>
      <c r="C190" s="367"/>
    </row>
    <row r="191" spans="1:86" x14ac:dyDescent="0.2">
      <c r="A191" s="611" t="s">
        <v>1</v>
      </c>
      <c r="B191" s="417">
        <f>SUM(B187:B190)</f>
        <v>273</v>
      </c>
      <c r="C191" s="367"/>
    </row>
    <row r="192" spans="1:86" x14ac:dyDescent="0.2">
      <c r="A192" s="515" t="s">
        <v>182</v>
      </c>
      <c r="B192" s="515"/>
      <c r="C192" s="367"/>
    </row>
    <row r="193" spans="1:3" x14ac:dyDescent="0.2">
      <c r="A193" s="756" t="s">
        <v>49</v>
      </c>
      <c r="B193" s="445" t="s">
        <v>50</v>
      </c>
      <c r="C193" s="367"/>
    </row>
    <row r="194" spans="1:3" x14ac:dyDescent="0.2">
      <c r="A194" s="517" t="s">
        <v>52</v>
      </c>
      <c r="B194" s="518">
        <v>1105</v>
      </c>
      <c r="C194" s="367"/>
    </row>
    <row r="195" spans="1:3" x14ac:dyDescent="0.2">
      <c r="A195" s="438" t="s">
        <v>53</v>
      </c>
      <c r="B195" s="408"/>
      <c r="C195" s="367"/>
    </row>
    <row r="196" spans="1:3" x14ac:dyDescent="0.2">
      <c r="A196" s="438" t="s">
        <v>54</v>
      </c>
      <c r="B196" s="408"/>
      <c r="C196" s="367"/>
    </row>
    <row r="197" spans="1:3" x14ac:dyDescent="0.2">
      <c r="A197" s="495" t="s">
        <v>55</v>
      </c>
      <c r="B197" s="425"/>
      <c r="C197" s="367"/>
    </row>
    <row r="198" spans="1:3" x14ac:dyDescent="0.2">
      <c r="A198" s="611" t="s">
        <v>1</v>
      </c>
      <c r="B198" s="417">
        <f>SUM(B194:B197)</f>
        <v>1105</v>
      </c>
      <c r="C198" s="367"/>
    </row>
    <row r="199" spans="1:3" x14ac:dyDescent="0.2">
      <c r="A199" s="372" t="s">
        <v>183</v>
      </c>
      <c r="B199" s="610"/>
      <c r="C199" s="367"/>
    </row>
    <row r="200" spans="1:3" x14ac:dyDescent="0.2">
      <c r="A200" s="668" t="s">
        <v>88</v>
      </c>
      <c r="B200" s="445" t="s">
        <v>50</v>
      </c>
      <c r="C200" s="367"/>
    </row>
    <row r="201" spans="1:3" x14ac:dyDescent="0.2">
      <c r="A201" s="669" t="s">
        <v>89</v>
      </c>
      <c r="B201" s="518"/>
      <c r="C201" s="367"/>
    </row>
    <row r="202" spans="1:3" x14ac:dyDescent="0.2">
      <c r="A202" s="670" t="s">
        <v>90</v>
      </c>
      <c r="B202" s="408"/>
      <c r="C202" s="367"/>
    </row>
    <row r="203" spans="1:3" x14ac:dyDescent="0.2">
      <c r="A203" s="671" t="s">
        <v>91</v>
      </c>
      <c r="B203" s="425"/>
      <c r="C203" s="367"/>
    </row>
    <row r="204" spans="1:3" x14ac:dyDescent="0.2">
      <c r="A204" s="672" t="s">
        <v>184</v>
      </c>
      <c r="B204" s="442"/>
      <c r="C204" s="367"/>
    </row>
    <row r="205" spans="1:3" x14ac:dyDescent="0.2">
      <c r="A205" s="752" t="s">
        <v>56</v>
      </c>
      <c r="B205" s="445" t="s">
        <v>1</v>
      </c>
      <c r="C205" s="367"/>
    </row>
    <row r="206" spans="1:3" x14ac:dyDescent="0.2">
      <c r="A206" s="673" t="s">
        <v>124</v>
      </c>
      <c r="B206" s="566">
        <v>422</v>
      </c>
      <c r="C206" s="367"/>
    </row>
    <row r="207" spans="1:3" x14ac:dyDescent="0.2">
      <c r="A207" s="674" t="s">
        <v>135</v>
      </c>
      <c r="B207" s="518"/>
      <c r="C207" s="367"/>
    </row>
    <row r="208" spans="1:3" x14ac:dyDescent="0.2">
      <c r="A208" s="529" t="s">
        <v>125</v>
      </c>
      <c r="B208" s="408">
        <v>1059</v>
      </c>
      <c r="C208" s="367"/>
    </row>
    <row r="209" spans="1:3" x14ac:dyDescent="0.2">
      <c r="A209" s="529" t="s">
        <v>185</v>
      </c>
      <c r="B209" s="408">
        <v>79</v>
      </c>
      <c r="C209" s="367"/>
    </row>
    <row r="210" spans="1:3" x14ac:dyDescent="0.2">
      <c r="A210" s="675" t="s">
        <v>186</v>
      </c>
      <c r="B210" s="408">
        <v>2792</v>
      </c>
      <c r="C210" s="367"/>
    </row>
    <row r="211" spans="1:3" x14ac:dyDescent="0.2">
      <c r="A211" s="529" t="s">
        <v>187</v>
      </c>
      <c r="B211" s="408"/>
      <c r="C211" s="367"/>
    </row>
    <row r="212" spans="1:3" x14ac:dyDescent="0.2">
      <c r="A212" s="529" t="s">
        <v>188</v>
      </c>
      <c r="B212" s="408"/>
      <c r="C212" s="367"/>
    </row>
    <row r="213" spans="1:3" x14ac:dyDescent="0.2">
      <c r="A213" s="529" t="s">
        <v>189</v>
      </c>
      <c r="B213" s="408"/>
      <c r="C213" s="367"/>
    </row>
    <row r="214" spans="1:3" x14ac:dyDescent="0.2">
      <c r="A214" s="529" t="s">
        <v>190</v>
      </c>
      <c r="B214" s="408"/>
      <c r="C214" s="367"/>
    </row>
    <row r="215" spans="1:3" x14ac:dyDescent="0.2">
      <c r="A215" s="676" t="s">
        <v>127</v>
      </c>
      <c r="B215" s="408">
        <v>1220</v>
      </c>
      <c r="C215" s="367"/>
    </row>
    <row r="216" spans="1:3" x14ac:dyDescent="0.2">
      <c r="A216" s="675" t="s">
        <v>191</v>
      </c>
      <c r="B216" s="408"/>
      <c r="C216" s="367"/>
    </row>
    <row r="217" spans="1:3" x14ac:dyDescent="0.2">
      <c r="A217" s="675" t="s">
        <v>192</v>
      </c>
      <c r="B217" s="408"/>
      <c r="C217" s="367"/>
    </row>
    <row r="218" spans="1:3" x14ac:dyDescent="0.2">
      <c r="A218" s="529" t="s">
        <v>193</v>
      </c>
      <c r="B218" s="408"/>
      <c r="C218" s="367"/>
    </row>
    <row r="219" spans="1:3" x14ac:dyDescent="0.2">
      <c r="A219" s="676" t="s">
        <v>194</v>
      </c>
      <c r="B219" s="408"/>
      <c r="C219" s="367"/>
    </row>
    <row r="220" spans="1:3" ht="21.75" x14ac:dyDescent="0.2">
      <c r="A220" s="675" t="s">
        <v>195</v>
      </c>
      <c r="B220" s="408"/>
      <c r="C220" s="367"/>
    </row>
    <row r="221" spans="1:3" x14ac:dyDescent="0.2">
      <c r="A221" s="676" t="s">
        <v>196</v>
      </c>
      <c r="B221" s="408"/>
      <c r="C221" s="367"/>
    </row>
    <row r="222" spans="1:3" x14ac:dyDescent="0.2">
      <c r="A222" s="677" t="s">
        <v>197</v>
      </c>
      <c r="B222" s="408"/>
      <c r="C222" s="367"/>
    </row>
    <row r="223" spans="1:3" x14ac:dyDescent="0.2">
      <c r="A223" s="529" t="s">
        <v>129</v>
      </c>
      <c r="B223" s="408"/>
      <c r="C223" s="367"/>
    </row>
    <row r="224" spans="1:3" ht="21.75" x14ac:dyDescent="0.2">
      <c r="A224" s="675" t="s">
        <v>198</v>
      </c>
      <c r="B224" s="408"/>
      <c r="C224" s="367"/>
    </row>
    <row r="225" spans="1:3" x14ac:dyDescent="0.2">
      <c r="A225" s="529" t="s">
        <v>199</v>
      </c>
      <c r="B225" s="408"/>
      <c r="C225" s="367"/>
    </row>
    <row r="226" spans="1:3" x14ac:dyDescent="0.2">
      <c r="A226" s="675" t="s">
        <v>200</v>
      </c>
      <c r="B226" s="408"/>
      <c r="C226" s="367"/>
    </row>
    <row r="227" spans="1:3" x14ac:dyDescent="0.2">
      <c r="A227" s="529" t="s">
        <v>132</v>
      </c>
      <c r="B227" s="408"/>
      <c r="C227" s="367"/>
    </row>
    <row r="228" spans="1:3" x14ac:dyDescent="0.2">
      <c r="A228" s="529" t="s">
        <v>133</v>
      </c>
      <c r="B228" s="408"/>
      <c r="C228" s="367"/>
    </row>
    <row r="229" spans="1:3" x14ac:dyDescent="0.2">
      <c r="A229" s="676" t="s">
        <v>201</v>
      </c>
      <c r="B229" s="408"/>
      <c r="C229" s="367"/>
    </row>
    <row r="230" spans="1:3" x14ac:dyDescent="0.2">
      <c r="A230" s="678" t="s">
        <v>202</v>
      </c>
      <c r="B230" s="425"/>
      <c r="C230" s="367"/>
    </row>
    <row r="231" spans="1:3" x14ac:dyDescent="0.2">
      <c r="A231" s="611" t="s">
        <v>1</v>
      </c>
      <c r="B231" s="417">
        <f>SUM(B206:B230)</f>
        <v>5572</v>
      </c>
      <c r="C231" s="367"/>
    </row>
    <row r="295" spans="1:2" x14ac:dyDescent="0.2">
      <c r="A295" s="679">
        <f>SUM(B13:B27,D30,B60,B67,B74,B92:E92,B100:E100,B108:E108,C112:C113,D117:D118,B122:B124,B150,B170:B174,B184,B191,B198,B231,C128:J144,B169:AS169,D31:D50,B201:B203,B151,B152:B168)</f>
        <v>8523</v>
      </c>
      <c r="B295" s="679">
        <f>SUM(CG6:CT241)</f>
        <v>0</v>
      </c>
    </row>
  </sheetData>
  <mergeCells count="158">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 ref="B42:C42"/>
    <mergeCell ref="B43:C43"/>
    <mergeCell ref="B44:C44"/>
    <mergeCell ref="B45:C45"/>
    <mergeCell ref="A44:A46"/>
    <mergeCell ref="B46:C46"/>
    <mergeCell ref="A47:A49"/>
    <mergeCell ref="B47:C47"/>
    <mergeCell ref="B48:C48"/>
    <mergeCell ref="B49:C49"/>
    <mergeCell ref="B33:C33"/>
    <mergeCell ref="B34:C34"/>
    <mergeCell ref="B35:C35"/>
    <mergeCell ref="B36:C36"/>
    <mergeCell ref="B37:C37"/>
    <mergeCell ref="B38:C38"/>
    <mergeCell ref="B39:C39"/>
    <mergeCell ref="B40:C40"/>
    <mergeCell ref="B41:C41"/>
    <mergeCell ref="A6:N6"/>
    <mergeCell ref="A10:A12"/>
    <mergeCell ref="B10:D11"/>
    <mergeCell ref="E10:AP10"/>
    <mergeCell ref="AG11:AH11"/>
    <mergeCell ref="AI11:AJ11"/>
    <mergeCell ref="AK11:AL11"/>
    <mergeCell ref="AM11:AN11"/>
    <mergeCell ref="AO11:AP11"/>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126:A127"/>
    <mergeCell ref="B126:B127"/>
    <mergeCell ref="C126:D126"/>
    <mergeCell ref="E126:F126"/>
    <mergeCell ref="G126:H126"/>
    <mergeCell ref="I126:J126"/>
    <mergeCell ref="K120:K121"/>
    <mergeCell ref="A128:A131"/>
    <mergeCell ref="A132:A136"/>
    <mergeCell ref="AI148:AJ148"/>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M148:AN14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s>
  <dataValidations count="2">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tabSelected="1" workbookViewId="0">
      <selection sqref="A1:XFD1048576"/>
    </sheetView>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102" width="11.42578125" style="367"/>
    <col min="103" max="16384" width="11.42578125" style="366"/>
  </cols>
  <sheetData>
    <row r="1" spans="1:47" x14ac:dyDescent="0.2">
      <c r="A1" s="365" t="s">
        <v>0</v>
      </c>
    </row>
    <row r="2" spans="1:47" x14ac:dyDescent="0.2">
      <c r="A2" s="365" t="str">
        <f>CONCATENATE("COMUNA: ",[8]NOMBRE!B2," - ","( ",[8]NOMBRE!C2,[8]NOMBRE!D2,[8]NOMBRE!E2,[8]NOMBRE!F2,[8]NOMBRE!G2," )")</f>
        <v>COMUNA: Linares - ( 07401 )</v>
      </c>
    </row>
    <row r="3" spans="1:47" x14ac:dyDescent="0.2">
      <c r="A3" s="365" t="str">
        <f>CONCATENATE("ESTABLECIMIENTO/ESTRATEGIA: ",[8]NOMBRE!B3," - ","( ",[8]NOMBRE!C3,[8]NOMBRE!D3,[8]NOMBRE!E3,[8]NOMBRE!F3,[8]NOMBRE!G3,[8]NOMBRE!H3," )")</f>
        <v>ESTABLECIMIENTO/ESTRATEGIA: Hospital Presidente Carlos Ibañez del Campo - ( 116108 )</v>
      </c>
    </row>
    <row r="4" spans="1:47" x14ac:dyDescent="0.2">
      <c r="A4" s="365" t="str">
        <f>CONCATENATE("MES: ",[8]NOMBRE!B6," - ","( ",[8]NOMBRE!C6,[8]NOMBRE!D6," )")</f>
        <v>MES: AGOSTO - ( 08 )</v>
      </c>
    </row>
    <row r="5" spans="1:47" x14ac:dyDescent="0.2">
      <c r="A5" s="365" t="str">
        <f>CONCATENATE("AÑO: ",[8]NOMBRE!B7)</f>
        <v>AÑO: 2017</v>
      </c>
    </row>
    <row r="6" spans="1:47" ht="15" x14ac:dyDescent="0.2">
      <c r="A6" s="927" t="s">
        <v>92</v>
      </c>
      <c r="B6" s="927"/>
      <c r="C6" s="927"/>
      <c r="D6" s="927"/>
      <c r="E6" s="927"/>
      <c r="F6" s="927"/>
      <c r="G6" s="927"/>
      <c r="H6" s="927"/>
      <c r="I6" s="927"/>
      <c r="J6" s="927"/>
      <c r="K6" s="927"/>
      <c r="L6" s="927"/>
      <c r="M6" s="927"/>
      <c r="N6" s="927"/>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t="s">
        <v>15</v>
      </c>
      <c r="B8" s="371"/>
      <c r="C8" s="371"/>
      <c r="D8" s="371"/>
      <c r="E8" s="371"/>
    </row>
    <row r="9" spans="1:47" x14ac:dyDescent="0.2">
      <c r="A9" s="373" t="s">
        <v>93</v>
      </c>
      <c r="B9" s="373"/>
      <c r="C9" s="374"/>
      <c r="AQ9" s="375"/>
      <c r="AR9" s="375"/>
      <c r="AS9" s="375"/>
      <c r="AT9" s="375"/>
      <c r="AU9" s="376"/>
    </row>
    <row r="10" spans="1:47" ht="14.25" customHeight="1" x14ac:dyDescent="0.2">
      <c r="A10" s="895" t="s">
        <v>16</v>
      </c>
      <c r="B10" s="913" t="s">
        <v>1</v>
      </c>
      <c r="C10" s="914"/>
      <c r="D10" s="883"/>
      <c r="E10" s="888" t="s">
        <v>17</v>
      </c>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c r="AJ10" s="894"/>
      <c r="AK10" s="894"/>
      <c r="AL10" s="894"/>
      <c r="AM10" s="894"/>
      <c r="AN10" s="894"/>
      <c r="AO10" s="894"/>
      <c r="AP10" s="889"/>
      <c r="AQ10" s="888" t="s">
        <v>33</v>
      </c>
      <c r="AR10" s="894"/>
      <c r="AS10" s="894"/>
      <c r="AT10" s="895" t="s">
        <v>13</v>
      </c>
      <c r="AU10" s="377"/>
    </row>
    <row r="11" spans="1:47" x14ac:dyDescent="0.2">
      <c r="A11" s="896"/>
      <c r="B11" s="932"/>
      <c r="C11" s="933"/>
      <c r="D11" s="884"/>
      <c r="E11" s="886" t="s">
        <v>19</v>
      </c>
      <c r="F11" s="887"/>
      <c r="G11" s="886" t="s">
        <v>20</v>
      </c>
      <c r="H11" s="887"/>
      <c r="I11" s="886" t="s">
        <v>21</v>
      </c>
      <c r="J11" s="887"/>
      <c r="K11" s="886" t="s">
        <v>22</v>
      </c>
      <c r="L11" s="887"/>
      <c r="M11" s="886" t="s">
        <v>23</v>
      </c>
      <c r="N11" s="887"/>
      <c r="O11" s="886" t="s">
        <v>24</v>
      </c>
      <c r="P11" s="887"/>
      <c r="Q11" s="886" t="s">
        <v>25</v>
      </c>
      <c r="R11" s="887"/>
      <c r="S11" s="886" t="s">
        <v>26</v>
      </c>
      <c r="T11" s="887"/>
      <c r="U11" s="886" t="s">
        <v>27</v>
      </c>
      <c r="V11" s="887"/>
      <c r="W11" s="886" t="s">
        <v>2</v>
      </c>
      <c r="X11" s="887"/>
      <c r="Y11" s="886" t="s">
        <v>3</v>
      </c>
      <c r="Z11" s="887"/>
      <c r="AA11" s="886" t="s">
        <v>28</v>
      </c>
      <c r="AB11" s="887"/>
      <c r="AC11" s="886" t="s">
        <v>4</v>
      </c>
      <c r="AD11" s="887"/>
      <c r="AE11" s="886" t="s">
        <v>5</v>
      </c>
      <c r="AF11" s="887"/>
      <c r="AG11" s="886" t="s">
        <v>6</v>
      </c>
      <c r="AH11" s="887"/>
      <c r="AI11" s="886" t="s">
        <v>7</v>
      </c>
      <c r="AJ11" s="887"/>
      <c r="AK11" s="886" t="s">
        <v>8</v>
      </c>
      <c r="AL11" s="887"/>
      <c r="AM11" s="886" t="s">
        <v>9</v>
      </c>
      <c r="AN11" s="887"/>
      <c r="AO11" s="888" t="s">
        <v>10</v>
      </c>
      <c r="AP11" s="889"/>
      <c r="AQ11" s="903" t="s">
        <v>35</v>
      </c>
      <c r="AR11" s="905" t="s">
        <v>36</v>
      </c>
      <c r="AS11" s="925" t="s">
        <v>37</v>
      </c>
      <c r="AT11" s="896"/>
    </row>
    <row r="12" spans="1:47" ht="21" customHeight="1" x14ac:dyDescent="0.2">
      <c r="A12" s="897"/>
      <c r="B12" s="763" t="s">
        <v>94</v>
      </c>
      <c r="C12" s="763" t="s">
        <v>11</v>
      </c>
      <c r="D12" s="763" t="s">
        <v>12</v>
      </c>
      <c r="E12" s="378" t="s">
        <v>11</v>
      </c>
      <c r="F12" s="765" t="s">
        <v>12</v>
      </c>
      <c r="G12" s="378" t="s">
        <v>11</v>
      </c>
      <c r="H12" s="765" t="s">
        <v>12</v>
      </c>
      <c r="I12" s="378" t="s">
        <v>11</v>
      </c>
      <c r="J12" s="765" t="s">
        <v>12</v>
      </c>
      <c r="K12" s="378" t="s">
        <v>11</v>
      </c>
      <c r="L12" s="765" t="s">
        <v>12</v>
      </c>
      <c r="M12" s="378" t="s">
        <v>11</v>
      </c>
      <c r="N12" s="765" t="s">
        <v>12</v>
      </c>
      <c r="O12" s="378" t="s">
        <v>11</v>
      </c>
      <c r="P12" s="765" t="s">
        <v>12</v>
      </c>
      <c r="Q12" s="378" t="s">
        <v>11</v>
      </c>
      <c r="R12" s="765" t="s">
        <v>12</v>
      </c>
      <c r="S12" s="378" t="s">
        <v>11</v>
      </c>
      <c r="T12" s="765" t="s">
        <v>12</v>
      </c>
      <c r="U12" s="378" t="s">
        <v>11</v>
      </c>
      <c r="V12" s="765" t="s">
        <v>12</v>
      </c>
      <c r="W12" s="378" t="s">
        <v>11</v>
      </c>
      <c r="X12" s="765" t="s">
        <v>12</v>
      </c>
      <c r="Y12" s="378" t="s">
        <v>11</v>
      </c>
      <c r="Z12" s="765" t="s">
        <v>12</v>
      </c>
      <c r="AA12" s="378" t="s">
        <v>11</v>
      </c>
      <c r="AB12" s="765" t="s">
        <v>12</v>
      </c>
      <c r="AC12" s="378" t="s">
        <v>11</v>
      </c>
      <c r="AD12" s="765" t="s">
        <v>12</v>
      </c>
      <c r="AE12" s="378" t="s">
        <v>11</v>
      </c>
      <c r="AF12" s="765" t="s">
        <v>12</v>
      </c>
      <c r="AG12" s="378" t="s">
        <v>11</v>
      </c>
      <c r="AH12" s="765" t="s">
        <v>12</v>
      </c>
      <c r="AI12" s="378" t="s">
        <v>11</v>
      </c>
      <c r="AJ12" s="765" t="s">
        <v>12</v>
      </c>
      <c r="AK12" s="378" t="s">
        <v>11</v>
      </c>
      <c r="AL12" s="765" t="s">
        <v>12</v>
      </c>
      <c r="AM12" s="378" t="s">
        <v>11</v>
      </c>
      <c r="AN12" s="765" t="s">
        <v>12</v>
      </c>
      <c r="AO12" s="378" t="s">
        <v>11</v>
      </c>
      <c r="AP12" s="765" t="s">
        <v>12</v>
      </c>
      <c r="AQ12" s="904"/>
      <c r="AR12" s="906"/>
      <c r="AS12" s="926"/>
      <c r="AT12" s="897"/>
    </row>
    <row r="13" spans="1:47" x14ac:dyDescent="0.2">
      <c r="A13" s="380" t="s">
        <v>29</v>
      </c>
      <c r="B13" s="380">
        <f t="shared" ref="B13:B27" si="0">SUM(C13+D13)</f>
        <v>0</v>
      </c>
      <c r="C13" s="380">
        <f t="shared" ref="C13:D19" si="1">SUM(E13+G13+I13+K13+M13+O13+Q13+S13+U13+W13+Y13+AA13+AC13+AE13+AG13+AI13+AK13+AM13+AO13)</f>
        <v>0</v>
      </c>
      <c r="D13" s="380">
        <f t="shared" si="1"/>
        <v>0</v>
      </c>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t="s">
        <v>30</v>
      </c>
      <c r="B14" s="385">
        <f t="shared" si="0"/>
        <v>0</v>
      </c>
      <c r="C14" s="385">
        <f t="shared" si="1"/>
        <v>0</v>
      </c>
      <c r="D14" s="386">
        <f t="shared" si="1"/>
        <v>0</v>
      </c>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ht="21" x14ac:dyDescent="0.2">
      <c r="A15" s="391" t="s">
        <v>95</v>
      </c>
      <c r="B15" s="391">
        <f t="shared" si="0"/>
        <v>0</v>
      </c>
      <c r="C15" s="391">
        <f t="shared" si="1"/>
        <v>0</v>
      </c>
      <c r="D15" s="392">
        <f t="shared" si="1"/>
        <v>0</v>
      </c>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t="s">
        <v>31</v>
      </c>
      <c r="B16" s="399">
        <f t="shared" si="0"/>
        <v>0</v>
      </c>
      <c r="C16" s="400">
        <f t="shared" si="1"/>
        <v>0</v>
      </c>
      <c r="D16" s="401">
        <f t="shared" si="1"/>
        <v>0</v>
      </c>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88" x14ac:dyDescent="0.2">
      <c r="A17" s="399" t="s">
        <v>32</v>
      </c>
      <c r="B17" s="403">
        <f t="shared" si="0"/>
        <v>0</v>
      </c>
      <c r="C17" s="400">
        <f t="shared" si="1"/>
        <v>0</v>
      </c>
      <c r="D17" s="401">
        <f t="shared" si="1"/>
        <v>0</v>
      </c>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88" x14ac:dyDescent="0.2">
      <c r="A18" s="391" t="s">
        <v>96</v>
      </c>
      <c r="B18" s="400">
        <f t="shared" si="0"/>
        <v>0</v>
      </c>
      <c r="C18" s="400">
        <f t="shared" si="1"/>
        <v>0</v>
      </c>
      <c r="D18" s="392">
        <f t="shared" si="1"/>
        <v>0</v>
      </c>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88" x14ac:dyDescent="0.2">
      <c r="A19" s="391" t="s">
        <v>97</v>
      </c>
      <c r="B19" s="400">
        <f t="shared" si="0"/>
        <v>0</v>
      </c>
      <c r="C19" s="399">
        <f t="shared" si="1"/>
        <v>0</v>
      </c>
      <c r="D19" s="412">
        <f t="shared" si="1"/>
        <v>0</v>
      </c>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88" x14ac:dyDescent="0.2">
      <c r="A20" s="391" t="s">
        <v>18</v>
      </c>
      <c r="B20" s="415">
        <f t="shared" si="0"/>
        <v>0</v>
      </c>
      <c r="C20" s="416">
        <f>SUM(O20+Q20+S20+U20+W20+Y20+AA20+AC20+AE20+AG20+AI20+AK20+AM20+AO20)</f>
        <v>0</v>
      </c>
      <c r="D20" s="417">
        <f>SUM(P20+R20+T20+V20+X20+Z20+AB20+AD20+AF20+AH20+AJ20+AL20+AN20+AP20)</f>
        <v>0</v>
      </c>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88" x14ac:dyDescent="0.2">
      <c r="A21" s="380" t="s">
        <v>98</v>
      </c>
      <c r="B21" s="415">
        <f t="shared" si="0"/>
        <v>0</v>
      </c>
      <c r="C21" s="415">
        <f>SUM(C22+C23+C24+C25)</f>
        <v>0</v>
      </c>
      <c r="D21" s="380">
        <f>SUM(D22+D23+D24+D25)</f>
        <v>0</v>
      </c>
      <c r="E21" s="426">
        <f t="shared" ref="E21:AT21" si="2">SUM(E22:E25)</f>
        <v>0</v>
      </c>
      <c r="F21" s="427">
        <f t="shared" si="2"/>
        <v>0</v>
      </c>
      <c r="G21" s="426">
        <f t="shared" si="2"/>
        <v>0</v>
      </c>
      <c r="H21" s="428">
        <f t="shared" si="2"/>
        <v>0</v>
      </c>
      <c r="I21" s="426">
        <f t="shared" si="2"/>
        <v>0</v>
      </c>
      <c r="J21" s="428">
        <f t="shared" si="2"/>
        <v>0</v>
      </c>
      <c r="K21" s="426">
        <f t="shared" si="2"/>
        <v>0</v>
      </c>
      <c r="L21" s="428">
        <f t="shared" si="2"/>
        <v>0</v>
      </c>
      <c r="M21" s="426">
        <f t="shared" si="2"/>
        <v>0</v>
      </c>
      <c r="N21" s="428">
        <f t="shared" si="2"/>
        <v>0</v>
      </c>
      <c r="O21" s="426">
        <f t="shared" si="2"/>
        <v>0</v>
      </c>
      <c r="P21" s="428">
        <f t="shared" si="2"/>
        <v>0</v>
      </c>
      <c r="Q21" s="426">
        <f t="shared" si="2"/>
        <v>0</v>
      </c>
      <c r="R21" s="428">
        <f t="shared" si="2"/>
        <v>0</v>
      </c>
      <c r="S21" s="426">
        <f t="shared" si="2"/>
        <v>0</v>
      </c>
      <c r="T21" s="428">
        <f t="shared" si="2"/>
        <v>0</v>
      </c>
      <c r="U21" s="426">
        <f t="shared" si="2"/>
        <v>0</v>
      </c>
      <c r="V21" s="428">
        <f t="shared" si="2"/>
        <v>0</v>
      </c>
      <c r="W21" s="426">
        <f t="shared" si="2"/>
        <v>0</v>
      </c>
      <c r="X21" s="428">
        <f t="shared" si="2"/>
        <v>0</v>
      </c>
      <c r="Y21" s="426">
        <f t="shared" si="2"/>
        <v>0</v>
      </c>
      <c r="Z21" s="428">
        <f t="shared" si="2"/>
        <v>0</v>
      </c>
      <c r="AA21" s="426">
        <f t="shared" si="2"/>
        <v>0</v>
      </c>
      <c r="AB21" s="428">
        <f t="shared" si="2"/>
        <v>0</v>
      </c>
      <c r="AC21" s="426">
        <f t="shared" si="2"/>
        <v>0</v>
      </c>
      <c r="AD21" s="428">
        <f t="shared" si="2"/>
        <v>0</v>
      </c>
      <c r="AE21" s="426">
        <f t="shared" si="2"/>
        <v>0</v>
      </c>
      <c r="AF21" s="428">
        <f t="shared" si="2"/>
        <v>0</v>
      </c>
      <c r="AG21" s="426">
        <f t="shared" si="2"/>
        <v>0</v>
      </c>
      <c r="AH21" s="428">
        <f t="shared" si="2"/>
        <v>0</v>
      </c>
      <c r="AI21" s="426">
        <f t="shared" si="2"/>
        <v>0</v>
      </c>
      <c r="AJ21" s="428">
        <f t="shared" si="2"/>
        <v>0</v>
      </c>
      <c r="AK21" s="426">
        <f t="shared" si="2"/>
        <v>0</v>
      </c>
      <c r="AL21" s="428">
        <f t="shared" si="2"/>
        <v>0</v>
      </c>
      <c r="AM21" s="426">
        <f t="shared" si="2"/>
        <v>0</v>
      </c>
      <c r="AN21" s="428">
        <f t="shared" si="2"/>
        <v>0</v>
      </c>
      <c r="AO21" s="429">
        <f t="shared" si="2"/>
        <v>0</v>
      </c>
      <c r="AP21" s="428">
        <f t="shared" si="2"/>
        <v>0</v>
      </c>
      <c r="AQ21" s="426">
        <f t="shared" si="2"/>
        <v>0</v>
      </c>
      <c r="AR21" s="428">
        <f t="shared" si="2"/>
        <v>0</v>
      </c>
      <c r="AS21" s="428">
        <f t="shared" si="2"/>
        <v>0</v>
      </c>
      <c r="AT21" s="428">
        <f t="shared" si="2"/>
        <v>0</v>
      </c>
      <c r="AU21" s="367"/>
    </row>
    <row r="22" spans="1:88" x14ac:dyDescent="0.2">
      <c r="A22" s="430" t="s">
        <v>38</v>
      </c>
      <c r="B22" s="400">
        <f t="shared" si="0"/>
        <v>0</v>
      </c>
      <c r="C22" s="400">
        <f t="shared" ref="C22:D27" si="3">SUM(E22+G22+I22+K22+M22+O22+Q22+S22+U22+W22+Y22+AA22+AC22+AE22+AG22+AI22+AK22+AM22+AO22)</f>
        <v>0</v>
      </c>
      <c r="D22" s="431">
        <f t="shared" si="3"/>
        <v>0</v>
      </c>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88" x14ac:dyDescent="0.2">
      <c r="A23" s="391" t="s">
        <v>39</v>
      </c>
      <c r="B23" s="399">
        <f t="shared" si="0"/>
        <v>0</v>
      </c>
      <c r="C23" s="399">
        <f t="shared" si="3"/>
        <v>0</v>
      </c>
      <c r="D23" s="392">
        <f t="shared" si="3"/>
        <v>0</v>
      </c>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88" x14ac:dyDescent="0.2">
      <c r="A24" s="433" t="s">
        <v>40</v>
      </c>
      <c r="B24" s="403">
        <f t="shared" si="0"/>
        <v>0</v>
      </c>
      <c r="C24" s="403">
        <f t="shared" si="3"/>
        <v>0</v>
      </c>
      <c r="D24" s="412">
        <f t="shared" si="3"/>
        <v>0</v>
      </c>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88" x14ac:dyDescent="0.2">
      <c r="A25" s="437" t="s">
        <v>203</v>
      </c>
      <c r="B25" s="399">
        <f t="shared" si="0"/>
        <v>0</v>
      </c>
      <c r="C25" s="399">
        <f t="shared" si="3"/>
        <v>0</v>
      </c>
      <c r="D25" s="392">
        <f t="shared" si="3"/>
        <v>0</v>
      </c>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88" x14ac:dyDescent="0.2">
      <c r="A26" s="438" t="s">
        <v>99</v>
      </c>
      <c r="B26" s="399">
        <f t="shared" si="0"/>
        <v>0</v>
      </c>
      <c r="C26" s="399">
        <f t="shared" si="3"/>
        <v>0</v>
      </c>
      <c r="D26" s="392">
        <f t="shared" si="3"/>
        <v>0</v>
      </c>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88" x14ac:dyDescent="0.2">
      <c r="A27" s="439" t="s">
        <v>100</v>
      </c>
      <c r="B27" s="415">
        <f t="shared" si="0"/>
        <v>0</v>
      </c>
      <c r="C27" s="415">
        <f t="shared" si="3"/>
        <v>0</v>
      </c>
      <c r="D27" s="440">
        <f t="shared" si="3"/>
        <v>0</v>
      </c>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88" x14ac:dyDescent="0.2">
      <c r="A28" s="442" t="s">
        <v>101</v>
      </c>
      <c r="B28" s="442"/>
      <c r="C28" s="443"/>
      <c r="D28" s="442"/>
      <c r="E28" s="442"/>
      <c r="F28" s="443"/>
      <c r="G28" s="443"/>
      <c r="H28" s="443"/>
      <c r="I28" s="443"/>
    </row>
    <row r="29" spans="1:88" ht="31.5" x14ac:dyDescent="0.2">
      <c r="A29" s="764" t="s">
        <v>102</v>
      </c>
      <c r="B29" s="886" t="s">
        <v>41</v>
      </c>
      <c r="C29" s="887"/>
      <c r="D29" s="761" t="s">
        <v>1</v>
      </c>
      <c r="E29" s="445" t="s">
        <v>35</v>
      </c>
      <c r="F29" s="445" t="s">
        <v>42</v>
      </c>
      <c r="G29" s="445" t="s">
        <v>37</v>
      </c>
      <c r="H29" s="771" t="s">
        <v>13</v>
      </c>
      <c r="I29" s="767" t="s">
        <v>98</v>
      </c>
    </row>
    <row r="30" spans="1:88" x14ac:dyDescent="0.2">
      <c r="A30" s="934" t="s">
        <v>43</v>
      </c>
      <c r="B30" s="935"/>
      <c r="C30" s="936"/>
      <c r="D30" s="447">
        <f t="shared" ref="D30:D50" si="4">SUM(E30:H30)</f>
        <v>0</v>
      </c>
      <c r="E30" s="448"/>
      <c r="F30" s="449"/>
      <c r="G30" s="450"/>
      <c r="H30" s="451"/>
      <c r="I30" s="452"/>
      <c r="J30" s="453" t="s">
        <v>103</v>
      </c>
      <c r="CA30" s="367" t="str">
        <f>IF(E30&lt;MAX(E31:E49),"EN RBC existen patologías que son mayores a los Ingresos-personas","")</f>
        <v/>
      </c>
      <c r="CB30" s="367" t="str">
        <f>IF(F30&lt;MAX(F31:F49),"EN RI existen patologías que son mayores a los Ingresos-personas","")</f>
        <v/>
      </c>
      <c r="CC30" s="367" t="str">
        <f>IF(G30&lt;MAX(G31:G49),"EN RR existen patologías que son mayores a los Ingresos-personas","")</f>
        <v/>
      </c>
      <c r="CD30" s="367" t="str">
        <f>IF(H30&lt;MAX(H31:H49),"EN Otros existen patologías que son mayores a los Ingresos-personas","")</f>
        <v/>
      </c>
      <c r="CG30" s="367" t="str">
        <f>IF(E30&lt;MAX(E31:E49),1,"")</f>
        <v/>
      </c>
      <c r="CH30" s="367" t="str">
        <f>IF(F30&lt;MAX(F31:F49),1,"")</f>
        <v/>
      </c>
      <c r="CI30" s="367" t="str">
        <f>IF(G30&lt;MAX(G31:G49),1,"")</f>
        <v/>
      </c>
      <c r="CJ30" s="367" t="str">
        <f>IF(H30&lt;MAX(H31:H49),1,"")</f>
        <v/>
      </c>
    </row>
    <row r="31" spans="1:88" ht="14.25" customHeight="1" x14ac:dyDescent="0.2">
      <c r="A31" s="872" t="s">
        <v>104</v>
      </c>
      <c r="B31" s="923" t="s">
        <v>105</v>
      </c>
      <c r="C31" s="924"/>
      <c r="D31" s="454">
        <f t="shared" si="4"/>
        <v>0</v>
      </c>
      <c r="E31" s="455"/>
      <c r="F31" s="456"/>
      <c r="G31" s="457"/>
      <c r="H31" s="458"/>
      <c r="I31" s="458"/>
      <c r="J31" s="453"/>
      <c r="CA31" s="367" t="str">
        <f>IF(D30&lt;&gt;B13,"EL NÚMERO DE INGRESOS NO PUEDE SER DISTINTO AL TOTAL DE INGRESOS DE LA SECCION A.1","")</f>
        <v/>
      </c>
      <c r="CG31" s="367" t="str">
        <f>IF(D30&lt;&gt;B13,1,"")</f>
        <v/>
      </c>
    </row>
    <row r="32" spans="1:88" ht="14.25" customHeight="1" x14ac:dyDescent="0.2">
      <c r="A32" s="873"/>
      <c r="B32" s="928" t="s">
        <v>106</v>
      </c>
      <c r="C32" s="929"/>
      <c r="D32" s="459">
        <f t="shared" si="4"/>
        <v>0</v>
      </c>
      <c r="E32" s="455"/>
      <c r="F32" s="456"/>
      <c r="G32" s="457"/>
      <c r="H32" s="458"/>
      <c r="I32" s="458"/>
      <c r="J32" s="453"/>
    </row>
    <row r="33" spans="1:87" ht="14.25" customHeight="1" x14ac:dyDescent="0.2">
      <c r="A33" s="873"/>
      <c r="B33" s="930" t="s">
        <v>44</v>
      </c>
      <c r="C33" s="931"/>
      <c r="D33" s="459">
        <f t="shared" si="4"/>
        <v>0</v>
      </c>
      <c r="E33" s="455"/>
      <c r="F33" s="456"/>
      <c r="G33" s="457"/>
      <c r="H33" s="458"/>
      <c r="I33" s="458"/>
      <c r="J33" s="453"/>
    </row>
    <row r="34" spans="1:87" ht="14.25" customHeight="1" x14ac:dyDescent="0.2">
      <c r="A34" s="873"/>
      <c r="B34" s="928" t="s">
        <v>107</v>
      </c>
      <c r="C34" s="929"/>
      <c r="D34" s="459">
        <f t="shared" si="4"/>
        <v>0</v>
      </c>
      <c r="E34" s="455"/>
      <c r="F34" s="456"/>
      <c r="G34" s="457"/>
      <c r="H34" s="458"/>
      <c r="I34" s="458"/>
      <c r="J34" s="453"/>
    </row>
    <row r="35" spans="1:87" ht="14.25" customHeight="1" x14ac:dyDescent="0.2">
      <c r="A35" s="873"/>
      <c r="B35" s="928" t="s">
        <v>108</v>
      </c>
      <c r="C35" s="929"/>
      <c r="D35" s="459">
        <f t="shared" si="4"/>
        <v>0</v>
      </c>
      <c r="E35" s="455"/>
      <c r="F35" s="456"/>
      <c r="G35" s="457"/>
      <c r="H35" s="458"/>
      <c r="I35" s="458"/>
      <c r="J35" s="453"/>
    </row>
    <row r="36" spans="1:87" ht="14.25" customHeight="1" x14ac:dyDescent="0.2">
      <c r="A36" s="873"/>
      <c r="B36" s="928" t="s">
        <v>109</v>
      </c>
      <c r="C36" s="929"/>
      <c r="D36" s="459">
        <f t="shared" si="4"/>
        <v>0</v>
      </c>
      <c r="E36" s="455"/>
      <c r="F36" s="456"/>
      <c r="G36" s="457"/>
      <c r="H36" s="458"/>
      <c r="I36" s="458"/>
      <c r="J36" s="453"/>
    </row>
    <row r="37" spans="1:87" ht="14.25" customHeight="1" x14ac:dyDescent="0.2">
      <c r="A37" s="873"/>
      <c r="B37" s="928" t="s">
        <v>45</v>
      </c>
      <c r="C37" s="929"/>
      <c r="D37" s="459">
        <f t="shared" si="4"/>
        <v>0</v>
      </c>
      <c r="E37" s="455"/>
      <c r="F37" s="456"/>
      <c r="G37" s="457"/>
      <c r="H37" s="458"/>
      <c r="I37" s="458"/>
      <c r="J37" s="453"/>
    </row>
    <row r="38" spans="1:87" ht="14.25" customHeight="1" x14ac:dyDescent="0.2">
      <c r="A38" s="873"/>
      <c r="B38" s="928" t="s">
        <v>46</v>
      </c>
      <c r="C38" s="929"/>
      <c r="D38" s="459">
        <f t="shared" si="4"/>
        <v>0</v>
      </c>
      <c r="E38" s="455"/>
      <c r="F38" s="456"/>
      <c r="G38" s="457"/>
      <c r="H38" s="458"/>
      <c r="I38" s="458"/>
      <c r="J38" s="453"/>
    </row>
    <row r="39" spans="1:87" ht="25.5" customHeight="1" x14ac:dyDescent="0.2">
      <c r="A39" s="873"/>
      <c r="B39" s="928" t="s">
        <v>110</v>
      </c>
      <c r="C39" s="929"/>
      <c r="D39" s="459">
        <f t="shared" si="4"/>
        <v>0</v>
      </c>
      <c r="E39" s="455"/>
      <c r="F39" s="456"/>
      <c r="G39" s="457"/>
      <c r="H39" s="458"/>
      <c r="I39" s="458"/>
      <c r="J39" s="453"/>
    </row>
    <row r="40" spans="1:87" ht="27.75" customHeight="1" x14ac:dyDescent="0.2">
      <c r="A40" s="873"/>
      <c r="B40" s="928" t="s">
        <v>111</v>
      </c>
      <c r="C40" s="929"/>
      <c r="D40" s="459">
        <f t="shared" si="4"/>
        <v>0</v>
      </c>
      <c r="E40" s="455"/>
      <c r="F40" s="456"/>
      <c r="G40" s="457"/>
      <c r="H40" s="458"/>
      <c r="I40" s="458"/>
      <c r="J40" s="453"/>
    </row>
    <row r="41" spans="1:87" ht="26.25" customHeight="1" x14ac:dyDescent="0.2">
      <c r="A41" s="873"/>
      <c r="B41" s="928" t="s">
        <v>112</v>
      </c>
      <c r="C41" s="929"/>
      <c r="D41" s="459">
        <f t="shared" si="4"/>
        <v>0</v>
      </c>
      <c r="E41" s="455"/>
      <c r="F41" s="456"/>
      <c r="G41" s="457"/>
      <c r="H41" s="458"/>
      <c r="I41" s="458"/>
      <c r="J41" s="453"/>
    </row>
    <row r="42" spans="1:87" x14ac:dyDescent="0.2">
      <c r="A42" s="873"/>
      <c r="B42" s="928" t="s">
        <v>113</v>
      </c>
      <c r="C42" s="929"/>
      <c r="D42" s="459">
        <f t="shared" si="4"/>
        <v>0</v>
      </c>
      <c r="E42" s="455"/>
      <c r="F42" s="456"/>
      <c r="G42" s="457"/>
      <c r="H42" s="458"/>
      <c r="I42" s="458"/>
      <c r="J42" s="453"/>
      <c r="CG42" s="367">
        <v>0</v>
      </c>
      <c r="CH42" s="367">
        <v>0</v>
      </c>
      <c r="CI42" s="367">
        <v>0</v>
      </c>
    </row>
    <row r="43" spans="1:87" x14ac:dyDescent="0.2">
      <c r="A43" s="921"/>
      <c r="B43" s="937" t="s">
        <v>13</v>
      </c>
      <c r="C43" s="938"/>
      <c r="D43" s="459">
        <f t="shared" si="4"/>
        <v>0</v>
      </c>
      <c r="E43" s="460"/>
      <c r="F43" s="461"/>
      <c r="G43" s="462"/>
      <c r="H43" s="463"/>
      <c r="I43" s="463"/>
      <c r="J43" s="453"/>
    </row>
    <row r="44" spans="1:87" x14ac:dyDescent="0.2">
      <c r="A44" s="872" t="s">
        <v>114</v>
      </c>
      <c r="B44" s="923" t="s">
        <v>115</v>
      </c>
      <c r="C44" s="924"/>
      <c r="D44" s="454">
        <f t="shared" si="4"/>
        <v>0</v>
      </c>
      <c r="E44" s="464"/>
      <c r="F44" s="465"/>
      <c r="G44" s="466"/>
      <c r="H44" s="467"/>
      <c r="I44" s="467"/>
      <c r="J44" s="453"/>
    </row>
    <row r="45" spans="1:87" x14ac:dyDescent="0.2">
      <c r="A45" s="873"/>
      <c r="B45" s="928" t="s">
        <v>47</v>
      </c>
      <c r="C45" s="929"/>
      <c r="D45" s="459">
        <f t="shared" si="4"/>
        <v>0</v>
      </c>
      <c r="E45" s="455"/>
      <c r="F45" s="456"/>
      <c r="G45" s="457"/>
      <c r="H45" s="458"/>
      <c r="I45" s="458"/>
      <c r="J45" s="453"/>
    </row>
    <row r="46" spans="1:87" x14ac:dyDescent="0.2">
      <c r="A46" s="873"/>
      <c r="B46" s="939" t="s">
        <v>13</v>
      </c>
      <c r="C46" s="940"/>
      <c r="D46" s="468">
        <f t="shared" si="4"/>
        <v>0</v>
      </c>
      <c r="E46" s="455"/>
      <c r="F46" s="456"/>
      <c r="G46" s="457"/>
      <c r="H46" s="458"/>
      <c r="I46" s="458"/>
      <c r="J46" s="453"/>
    </row>
    <row r="47" spans="1:87" x14ac:dyDescent="0.2">
      <c r="A47" s="872" t="s">
        <v>116</v>
      </c>
      <c r="B47" s="923" t="s">
        <v>115</v>
      </c>
      <c r="C47" s="924"/>
      <c r="D47" s="454">
        <f t="shared" si="4"/>
        <v>0</v>
      </c>
      <c r="E47" s="464"/>
      <c r="F47" s="465"/>
      <c r="G47" s="466"/>
      <c r="H47" s="467"/>
      <c r="I47" s="467"/>
      <c r="J47" s="453"/>
    </row>
    <row r="48" spans="1:87" x14ac:dyDescent="0.2">
      <c r="A48" s="873"/>
      <c r="B48" s="928" t="s">
        <v>47</v>
      </c>
      <c r="C48" s="929"/>
      <c r="D48" s="459">
        <f t="shared" si="4"/>
        <v>0</v>
      </c>
      <c r="E48" s="455"/>
      <c r="F48" s="456"/>
      <c r="G48" s="457"/>
      <c r="H48" s="458"/>
      <c r="I48" s="458"/>
      <c r="J48" s="453"/>
    </row>
    <row r="49" spans="1:86" x14ac:dyDescent="0.2">
      <c r="A49" s="921"/>
      <c r="B49" s="937" t="s">
        <v>13</v>
      </c>
      <c r="C49" s="938"/>
      <c r="D49" s="468">
        <f t="shared" si="4"/>
        <v>0</v>
      </c>
      <c r="E49" s="469"/>
      <c r="F49" s="470"/>
      <c r="G49" s="471"/>
      <c r="H49" s="472"/>
      <c r="I49" s="472"/>
      <c r="J49" s="453"/>
    </row>
    <row r="50" spans="1:86" x14ac:dyDescent="0.2">
      <c r="A50" s="760" t="s">
        <v>117</v>
      </c>
      <c r="B50" s="950" t="s">
        <v>48</v>
      </c>
      <c r="C50" s="951"/>
      <c r="D50" s="474">
        <f t="shared" si="4"/>
        <v>0</v>
      </c>
      <c r="E50" s="475"/>
      <c r="F50" s="476"/>
      <c r="G50" s="477"/>
      <c r="H50" s="478"/>
      <c r="I50" s="478"/>
      <c r="J50" s="453"/>
    </row>
    <row r="51" spans="1:86" x14ac:dyDescent="0.2">
      <c r="A51" s="479" t="s">
        <v>118</v>
      </c>
      <c r="B51" s="480"/>
      <c r="C51" s="480"/>
      <c r="D51" s="480"/>
      <c r="E51" s="480"/>
      <c r="F51" s="480"/>
      <c r="G51" s="480"/>
      <c r="H51" s="443"/>
      <c r="I51" s="443"/>
    </row>
    <row r="52" spans="1:86" x14ac:dyDescent="0.2">
      <c r="A52" s="872" t="s">
        <v>49</v>
      </c>
      <c r="B52" s="875" t="s">
        <v>50</v>
      </c>
      <c r="C52" s="876"/>
      <c r="D52" s="876"/>
      <c r="E52" s="880" t="s">
        <v>14</v>
      </c>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c r="AH52" s="881"/>
      <c r="AI52" s="881"/>
      <c r="AJ52" s="881"/>
      <c r="AK52" s="881"/>
      <c r="AL52" s="881"/>
      <c r="AM52" s="881"/>
      <c r="AN52" s="881"/>
      <c r="AO52" s="881"/>
      <c r="AP52" s="882"/>
      <c r="AQ52" s="895" t="s">
        <v>119</v>
      </c>
      <c r="AR52" s="888" t="s">
        <v>33</v>
      </c>
      <c r="AS52" s="894"/>
      <c r="AT52" s="889"/>
      <c r="AU52" s="883" t="s">
        <v>13</v>
      </c>
    </row>
    <row r="53" spans="1:86" x14ac:dyDescent="0.2">
      <c r="A53" s="873"/>
      <c r="B53" s="878"/>
      <c r="C53" s="879"/>
      <c r="D53" s="879"/>
      <c r="E53" s="886" t="s">
        <v>19</v>
      </c>
      <c r="F53" s="887"/>
      <c r="G53" s="886" t="s">
        <v>20</v>
      </c>
      <c r="H53" s="887"/>
      <c r="I53" s="886" t="s">
        <v>21</v>
      </c>
      <c r="J53" s="887"/>
      <c r="K53" s="886" t="s">
        <v>22</v>
      </c>
      <c r="L53" s="887"/>
      <c r="M53" s="886" t="s">
        <v>23</v>
      </c>
      <c r="N53" s="887"/>
      <c r="O53" s="886" t="s">
        <v>24</v>
      </c>
      <c r="P53" s="887"/>
      <c r="Q53" s="886" t="s">
        <v>25</v>
      </c>
      <c r="R53" s="887"/>
      <c r="S53" s="886" t="s">
        <v>26</v>
      </c>
      <c r="T53" s="887"/>
      <c r="U53" s="886" t="s">
        <v>27</v>
      </c>
      <c r="V53" s="887"/>
      <c r="W53" s="886" t="s">
        <v>2</v>
      </c>
      <c r="X53" s="887"/>
      <c r="Y53" s="886" t="s">
        <v>3</v>
      </c>
      <c r="Z53" s="887"/>
      <c r="AA53" s="886" t="s">
        <v>28</v>
      </c>
      <c r="AB53" s="922"/>
      <c r="AC53" s="886" t="s">
        <v>4</v>
      </c>
      <c r="AD53" s="887"/>
      <c r="AE53" s="886" t="s">
        <v>5</v>
      </c>
      <c r="AF53" s="887"/>
      <c r="AG53" s="886" t="s">
        <v>6</v>
      </c>
      <c r="AH53" s="887"/>
      <c r="AI53" s="886" t="s">
        <v>7</v>
      </c>
      <c r="AJ53" s="887"/>
      <c r="AK53" s="886" t="s">
        <v>8</v>
      </c>
      <c r="AL53" s="887"/>
      <c r="AM53" s="886" t="s">
        <v>9</v>
      </c>
      <c r="AN53" s="887"/>
      <c r="AO53" s="894" t="s">
        <v>10</v>
      </c>
      <c r="AP53" s="889"/>
      <c r="AQ53" s="896"/>
      <c r="AR53" s="903" t="s">
        <v>35</v>
      </c>
      <c r="AS53" s="905" t="s">
        <v>36</v>
      </c>
      <c r="AT53" s="905" t="s">
        <v>37</v>
      </c>
      <c r="AU53" s="884"/>
    </row>
    <row r="54" spans="1:86" x14ac:dyDescent="0.2">
      <c r="A54" s="952"/>
      <c r="B54" s="764" t="s">
        <v>94</v>
      </c>
      <c r="C54" s="764" t="s">
        <v>11</v>
      </c>
      <c r="D54" s="481" t="s">
        <v>12</v>
      </c>
      <c r="E54" s="762" t="s">
        <v>11</v>
      </c>
      <c r="F54" s="483" t="s">
        <v>12</v>
      </c>
      <c r="G54" s="762" t="s">
        <v>11</v>
      </c>
      <c r="H54" s="483" t="s">
        <v>12</v>
      </c>
      <c r="I54" s="762" t="s">
        <v>11</v>
      </c>
      <c r="J54" s="483" t="s">
        <v>12</v>
      </c>
      <c r="K54" s="762" t="s">
        <v>11</v>
      </c>
      <c r="L54" s="483" t="s">
        <v>12</v>
      </c>
      <c r="M54" s="378" t="s">
        <v>11</v>
      </c>
      <c r="N54" s="765" t="s">
        <v>12</v>
      </c>
      <c r="O54" s="762" t="s">
        <v>11</v>
      </c>
      <c r="P54" s="483" t="s">
        <v>12</v>
      </c>
      <c r="Q54" s="378" t="s">
        <v>11</v>
      </c>
      <c r="R54" s="765" t="s">
        <v>12</v>
      </c>
      <c r="S54" s="378" t="s">
        <v>11</v>
      </c>
      <c r="T54" s="765" t="s">
        <v>12</v>
      </c>
      <c r="U54" s="762" t="s">
        <v>11</v>
      </c>
      <c r="V54" s="765" t="s">
        <v>12</v>
      </c>
      <c r="W54" s="762" t="s">
        <v>11</v>
      </c>
      <c r="X54" s="483" t="s">
        <v>12</v>
      </c>
      <c r="Y54" s="378" t="s">
        <v>11</v>
      </c>
      <c r="Z54" s="765" t="s">
        <v>12</v>
      </c>
      <c r="AA54" s="762" t="s">
        <v>11</v>
      </c>
      <c r="AB54" s="484" t="s">
        <v>12</v>
      </c>
      <c r="AC54" s="762" t="s">
        <v>11</v>
      </c>
      <c r="AD54" s="483" t="s">
        <v>12</v>
      </c>
      <c r="AE54" s="762" t="s">
        <v>11</v>
      </c>
      <c r="AF54" s="483" t="s">
        <v>12</v>
      </c>
      <c r="AG54" s="762" t="s">
        <v>11</v>
      </c>
      <c r="AH54" s="483" t="s">
        <v>12</v>
      </c>
      <c r="AI54" s="378" t="s">
        <v>11</v>
      </c>
      <c r="AJ54" s="765" t="s">
        <v>12</v>
      </c>
      <c r="AK54" s="762" t="s">
        <v>11</v>
      </c>
      <c r="AL54" s="483" t="s">
        <v>12</v>
      </c>
      <c r="AM54" s="378" t="s">
        <v>11</v>
      </c>
      <c r="AN54" s="765" t="s">
        <v>12</v>
      </c>
      <c r="AO54" s="485" t="s">
        <v>11</v>
      </c>
      <c r="AP54" s="765" t="s">
        <v>12</v>
      </c>
      <c r="AQ54" s="897"/>
      <c r="AR54" s="904"/>
      <c r="AS54" s="906"/>
      <c r="AT54" s="906"/>
      <c r="AU54" s="885"/>
    </row>
    <row r="55" spans="1:86" x14ac:dyDescent="0.2">
      <c r="A55" s="438" t="s">
        <v>51</v>
      </c>
      <c r="B55" s="486">
        <f>SUM(C55+D55)</f>
        <v>0</v>
      </c>
      <c r="C55" s="486">
        <f t="shared" ref="C55:D59" si="5">SUM(E55+G55+I55+K55+M55+O55+Q55+S55+U55+W55+Y55+AA55+AC55+AE55+AG55+AI55+AK55+AM55+AO55)</f>
        <v>0</v>
      </c>
      <c r="D55" s="487">
        <f t="shared" si="5"/>
        <v>0</v>
      </c>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t="s">
        <v>120</v>
      </c>
      <c r="CA55" s="367" t="str">
        <f>IF(B55=0,"",IF(AQ55="",IF(B55="",""," No olvide escribir la columna Beneficiarios.-"),""))</f>
        <v/>
      </c>
      <c r="CB55" s="367" t="str">
        <f>IF(B55&lt;AQ55," El número de Beneficiarios NO puede ser mayor que el Total.-","")</f>
        <v/>
      </c>
      <c r="CG55" s="367">
        <f>IF(B55&lt;AQ55,1,0)</f>
        <v>0</v>
      </c>
      <c r="CH55" s="367" t="str">
        <f>IF(B55=0,"",IF(AQ55="",IF(B55="","",1),0))</f>
        <v/>
      </c>
    </row>
    <row r="56" spans="1:86" x14ac:dyDescent="0.2">
      <c r="A56" s="438" t="s">
        <v>52</v>
      </c>
      <c r="B56" s="492">
        <f>SUM(C56+D56)</f>
        <v>0</v>
      </c>
      <c r="C56" s="492">
        <f t="shared" si="5"/>
        <v>0</v>
      </c>
      <c r="D56" s="493">
        <f t="shared" si="5"/>
        <v>0</v>
      </c>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t="s">
        <v>120</v>
      </c>
      <c r="CA56" s="367" t="str">
        <f>IF(B56=0,"",IF(AQ56="",IF(B56="",""," No olvide escribir la columna Beneficiarios.-"),""))</f>
        <v/>
      </c>
      <c r="CB56" s="367" t="str">
        <f>IF(B56&lt;AQ56," El número de Beneficiarios NO puede ser mayor que el Total.-","")</f>
        <v/>
      </c>
      <c r="CG56" s="367">
        <f>IF(B56&lt;AQ56,1,0)</f>
        <v>0</v>
      </c>
      <c r="CH56" s="367" t="str">
        <f>IF(B56=0,"",IF(AQ56="",IF(B56="","",1),0))</f>
        <v/>
      </c>
    </row>
    <row r="57" spans="1:86" x14ac:dyDescent="0.2">
      <c r="A57" s="438" t="s">
        <v>53</v>
      </c>
      <c r="B57" s="492">
        <f>SUM(C57+D57)</f>
        <v>0</v>
      </c>
      <c r="C57" s="492">
        <f t="shared" si="5"/>
        <v>0</v>
      </c>
      <c r="D57" s="493">
        <f t="shared" si="5"/>
        <v>0</v>
      </c>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t="s">
        <v>120</v>
      </c>
      <c r="CA57" s="367" t="str">
        <f>IF(B57=0,"",IF(AQ57="",IF(B57="",""," No olvide escribir la columna Beneficiarios.-"),""))</f>
        <v/>
      </c>
      <c r="CB57" s="367" t="str">
        <f>IF(B57&lt;AQ57," El número de Beneficiarios NO puede ser mayor que el Total.-","")</f>
        <v/>
      </c>
      <c r="CG57" s="367">
        <f>IF(B57&lt;AQ57,1,0)</f>
        <v>0</v>
      </c>
      <c r="CH57" s="367" t="str">
        <f>IF(B57=0,"",IF(AQ57="",IF(B57="","",1),0))</f>
        <v/>
      </c>
    </row>
    <row r="58" spans="1:86" x14ac:dyDescent="0.2">
      <c r="A58" s="438" t="s">
        <v>54</v>
      </c>
      <c r="B58" s="492">
        <f>SUM(C58+D58)</f>
        <v>0</v>
      </c>
      <c r="C58" s="492">
        <f t="shared" si="5"/>
        <v>0</v>
      </c>
      <c r="D58" s="493">
        <f t="shared" si="5"/>
        <v>0</v>
      </c>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t="s">
        <v>120</v>
      </c>
      <c r="CA58" s="367" t="str">
        <f>IF(B58=0,"",IF(AQ58="",IF(B58="",""," No olvide escribir la columna Beneficiarios.-"),""))</f>
        <v/>
      </c>
      <c r="CB58" s="367" t="str">
        <f>IF(B58&lt;AQ58," El número de Beneficiarios NO puede ser mayor que el Total.-","")</f>
        <v/>
      </c>
      <c r="CG58" s="367">
        <f>IF(B58&lt;AQ58,1,0)</f>
        <v>0</v>
      </c>
      <c r="CH58" s="367" t="str">
        <f>IF(B58=0,"",IF(AQ58="",IF(B58="","",1),0))</f>
        <v/>
      </c>
    </row>
    <row r="59" spans="1:86" x14ac:dyDescent="0.2">
      <c r="A59" s="495" t="s">
        <v>55</v>
      </c>
      <c r="B59" s="496">
        <f>SUM(C59+D59)</f>
        <v>0</v>
      </c>
      <c r="C59" s="496">
        <f t="shared" si="5"/>
        <v>0</v>
      </c>
      <c r="D59" s="497">
        <f t="shared" si="5"/>
        <v>0</v>
      </c>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t="s">
        <v>120</v>
      </c>
      <c r="CA59" s="367" t="str">
        <f>IF(B59=0,"",IF(AQ59="",IF(B59="",""," No olvide escribir la columna Beneficiarios.-"),""))</f>
        <v/>
      </c>
      <c r="CB59" s="367" t="str">
        <f>IF(B59&lt;AQ59," El número de Beneficiarios NO puede ser mayor que el Total.-","")</f>
        <v/>
      </c>
      <c r="CG59" s="367">
        <f>IF(B59&lt;AQ59,1,0)</f>
        <v>0</v>
      </c>
      <c r="CH59" s="367" t="str">
        <f>IF(B59=0,"",IF(AQ59="",IF(B59="","",1),0))</f>
        <v/>
      </c>
    </row>
    <row r="60" spans="1:86" x14ac:dyDescent="0.2">
      <c r="A60" s="505" t="s">
        <v>1</v>
      </c>
      <c r="B60" s="506">
        <f t="shared" ref="B60:AU60" si="6">SUM(B55:B59)</f>
        <v>0</v>
      </c>
      <c r="C60" s="507">
        <f t="shared" si="6"/>
        <v>0</v>
      </c>
      <c r="D60" s="507">
        <f t="shared" si="6"/>
        <v>0</v>
      </c>
      <c r="E60" s="508">
        <f t="shared" si="6"/>
        <v>0</v>
      </c>
      <c r="F60" s="509">
        <f t="shared" si="6"/>
        <v>0</v>
      </c>
      <c r="G60" s="508">
        <f t="shared" si="6"/>
        <v>0</v>
      </c>
      <c r="H60" s="510">
        <f t="shared" si="6"/>
        <v>0</v>
      </c>
      <c r="I60" s="508">
        <f t="shared" si="6"/>
        <v>0</v>
      </c>
      <c r="J60" s="510">
        <f t="shared" si="6"/>
        <v>0</v>
      </c>
      <c r="K60" s="508">
        <f t="shared" si="6"/>
        <v>0</v>
      </c>
      <c r="L60" s="510">
        <f t="shared" si="6"/>
        <v>0</v>
      </c>
      <c r="M60" s="508">
        <f t="shared" si="6"/>
        <v>0</v>
      </c>
      <c r="N60" s="510">
        <f t="shared" si="6"/>
        <v>0</v>
      </c>
      <c r="O60" s="508">
        <f t="shared" si="6"/>
        <v>0</v>
      </c>
      <c r="P60" s="510">
        <f t="shared" si="6"/>
        <v>0</v>
      </c>
      <c r="Q60" s="508">
        <f t="shared" si="6"/>
        <v>0</v>
      </c>
      <c r="R60" s="510">
        <f t="shared" si="6"/>
        <v>0</v>
      </c>
      <c r="S60" s="508">
        <f t="shared" si="6"/>
        <v>0</v>
      </c>
      <c r="T60" s="510">
        <f t="shared" si="6"/>
        <v>0</v>
      </c>
      <c r="U60" s="508">
        <f t="shared" si="6"/>
        <v>0</v>
      </c>
      <c r="V60" s="510">
        <f t="shared" si="6"/>
        <v>0</v>
      </c>
      <c r="W60" s="508">
        <f t="shared" si="6"/>
        <v>0</v>
      </c>
      <c r="X60" s="510">
        <f t="shared" si="6"/>
        <v>0</v>
      </c>
      <c r="Y60" s="511">
        <f t="shared" si="6"/>
        <v>0</v>
      </c>
      <c r="Z60" s="510">
        <f t="shared" si="6"/>
        <v>0</v>
      </c>
      <c r="AA60" s="512">
        <f t="shared" si="6"/>
        <v>0</v>
      </c>
      <c r="AB60" s="513">
        <f t="shared" si="6"/>
        <v>0</v>
      </c>
      <c r="AC60" s="511">
        <f t="shared" si="6"/>
        <v>0</v>
      </c>
      <c r="AD60" s="510">
        <f t="shared" si="6"/>
        <v>0</v>
      </c>
      <c r="AE60" s="511">
        <f t="shared" si="6"/>
        <v>0</v>
      </c>
      <c r="AF60" s="510">
        <f t="shared" si="6"/>
        <v>0</v>
      </c>
      <c r="AG60" s="511">
        <f t="shared" si="6"/>
        <v>0</v>
      </c>
      <c r="AH60" s="510">
        <f t="shared" si="6"/>
        <v>0</v>
      </c>
      <c r="AI60" s="511">
        <f t="shared" si="6"/>
        <v>0</v>
      </c>
      <c r="AJ60" s="510">
        <f t="shared" si="6"/>
        <v>0</v>
      </c>
      <c r="AK60" s="511">
        <f t="shared" si="6"/>
        <v>0</v>
      </c>
      <c r="AL60" s="510">
        <f t="shared" si="6"/>
        <v>0</v>
      </c>
      <c r="AM60" s="511">
        <f t="shared" si="6"/>
        <v>0</v>
      </c>
      <c r="AN60" s="510">
        <f t="shared" si="6"/>
        <v>0</v>
      </c>
      <c r="AO60" s="512">
        <f t="shared" si="6"/>
        <v>0</v>
      </c>
      <c r="AP60" s="513">
        <f t="shared" si="6"/>
        <v>0</v>
      </c>
      <c r="AQ60" s="514">
        <f t="shared" si="6"/>
        <v>0</v>
      </c>
      <c r="AR60" s="514">
        <f t="shared" si="6"/>
        <v>0</v>
      </c>
      <c r="AS60" s="514">
        <f t="shared" si="6"/>
        <v>0</v>
      </c>
      <c r="AT60" s="514">
        <f t="shared" si="6"/>
        <v>0</v>
      </c>
      <c r="AU60" s="514">
        <f t="shared" si="6"/>
        <v>0</v>
      </c>
      <c r="AV60" s="453"/>
    </row>
    <row r="61" spans="1:86" x14ac:dyDescent="0.2">
      <c r="A61" s="515" t="s">
        <v>121</v>
      </c>
      <c r="B61" s="374"/>
      <c r="C61" s="480"/>
      <c r="D61" s="480"/>
      <c r="E61" s="480"/>
      <c r="F61" s="480"/>
      <c r="G61" s="480"/>
      <c r="H61" s="480"/>
      <c r="I61" s="480"/>
      <c r="J61" s="480"/>
      <c r="K61" s="480"/>
    </row>
    <row r="62" spans="1:86" x14ac:dyDescent="0.2">
      <c r="A62" s="764" t="s">
        <v>49</v>
      </c>
      <c r="B62" s="445" t="s">
        <v>50</v>
      </c>
      <c r="C62" s="516"/>
      <c r="D62" s="516"/>
      <c r="E62" s="516"/>
      <c r="F62" s="516"/>
      <c r="G62" s="516"/>
      <c r="H62" s="516"/>
      <c r="I62" s="516"/>
      <c r="J62" s="516"/>
      <c r="K62" s="516"/>
    </row>
    <row r="63" spans="1:86" x14ac:dyDescent="0.2">
      <c r="A63" s="517" t="s">
        <v>52</v>
      </c>
      <c r="B63" s="518"/>
      <c r="C63" s="519"/>
      <c r="D63" s="516"/>
      <c r="E63" s="516"/>
      <c r="F63" s="516"/>
      <c r="G63" s="516"/>
      <c r="H63" s="516"/>
      <c r="I63" s="516"/>
      <c r="J63" s="516"/>
      <c r="K63" s="516"/>
    </row>
    <row r="64" spans="1:86" x14ac:dyDescent="0.2">
      <c r="A64" s="438" t="s">
        <v>53</v>
      </c>
      <c r="B64" s="408"/>
      <c r="C64" s="519"/>
      <c r="D64" s="516"/>
      <c r="E64" s="516"/>
      <c r="F64" s="516"/>
      <c r="G64" s="516"/>
      <c r="H64" s="516"/>
      <c r="I64" s="516"/>
      <c r="J64" s="516"/>
      <c r="K64" s="516"/>
    </row>
    <row r="65" spans="1:11" x14ac:dyDescent="0.2">
      <c r="A65" s="438" t="s">
        <v>54</v>
      </c>
      <c r="B65" s="408"/>
      <c r="C65" s="519"/>
      <c r="D65" s="516"/>
      <c r="E65" s="516"/>
      <c r="F65" s="516"/>
      <c r="G65" s="516"/>
      <c r="H65" s="516"/>
      <c r="I65" s="516"/>
      <c r="J65" s="516"/>
      <c r="K65" s="516"/>
    </row>
    <row r="66" spans="1:11" x14ac:dyDescent="0.2">
      <c r="A66" s="495" t="s">
        <v>55</v>
      </c>
      <c r="B66" s="425"/>
      <c r="C66" s="519"/>
      <c r="D66" s="516"/>
      <c r="E66" s="516"/>
      <c r="F66" s="516"/>
      <c r="G66" s="516"/>
      <c r="H66" s="516"/>
      <c r="I66" s="516"/>
      <c r="J66" s="516"/>
      <c r="K66" s="516"/>
    </row>
    <row r="67" spans="1:11" x14ac:dyDescent="0.2">
      <c r="A67" s="505" t="s">
        <v>1</v>
      </c>
      <c r="B67" s="520">
        <f>SUM(B63:B66)</f>
        <v>0</v>
      </c>
      <c r="C67" s="519"/>
      <c r="D67" s="516"/>
      <c r="E67" s="516"/>
      <c r="F67" s="516"/>
      <c r="G67" s="516"/>
      <c r="H67" s="516"/>
      <c r="I67" s="516"/>
      <c r="J67" s="516"/>
      <c r="K67" s="516"/>
    </row>
    <row r="68" spans="1:11" x14ac:dyDescent="0.2">
      <c r="A68" s="515" t="s">
        <v>122</v>
      </c>
      <c r="B68" s="515"/>
      <c r="C68" s="516"/>
      <c r="D68" s="516"/>
      <c r="E68" s="516"/>
      <c r="F68" s="516"/>
      <c r="G68" s="516"/>
      <c r="H68" s="516"/>
      <c r="I68" s="516"/>
      <c r="J68" s="516"/>
      <c r="K68" s="516"/>
    </row>
    <row r="69" spans="1:11" x14ac:dyDescent="0.2">
      <c r="A69" s="764" t="s">
        <v>49</v>
      </c>
      <c r="B69" s="445" t="s">
        <v>50</v>
      </c>
      <c r="C69" s="516"/>
      <c r="D69" s="516"/>
      <c r="E69" s="516"/>
      <c r="F69" s="516"/>
      <c r="G69" s="516"/>
      <c r="H69" s="516"/>
      <c r="I69" s="516"/>
      <c r="J69" s="516"/>
      <c r="K69" s="516"/>
    </row>
    <row r="70" spans="1:11" x14ac:dyDescent="0.2">
      <c r="A70" s="517" t="s">
        <v>52</v>
      </c>
      <c r="B70" s="518"/>
      <c r="C70" s="519"/>
      <c r="D70" s="516"/>
      <c r="E70" s="516"/>
      <c r="F70" s="516"/>
      <c r="G70" s="516"/>
      <c r="H70" s="516"/>
      <c r="I70" s="516"/>
      <c r="J70" s="516"/>
      <c r="K70" s="516"/>
    </row>
    <row r="71" spans="1:11" x14ac:dyDescent="0.2">
      <c r="A71" s="438" t="s">
        <v>53</v>
      </c>
      <c r="B71" s="408"/>
      <c r="C71" s="519"/>
      <c r="D71" s="516"/>
      <c r="E71" s="516"/>
      <c r="F71" s="516"/>
      <c r="G71" s="516"/>
      <c r="H71" s="516"/>
      <c r="I71" s="516"/>
      <c r="J71" s="516"/>
      <c r="K71" s="516"/>
    </row>
    <row r="72" spans="1:11" x14ac:dyDescent="0.2">
      <c r="A72" s="438" t="s">
        <v>54</v>
      </c>
      <c r="B72" s="408"/>
      <c r="C72" s="519"/>
      <c r="D72" s="516"/>
      <c r="E72" s="516"/>
      <c r="F72" s="516"/>
      <c r="G72" s="516"/>
      <c r="H72" s="516"/>
      <c r="I72" s="516"/>
      <c r="J72" s="516"/>
      <c r="K72" s="516"/>
    </row>
    <row r="73" spans="1:11" x14ac:dyDescent="0.2">
      <c r="A73" s="495" t="s">
        <v>55</v>
      </c>
      <c r="B73" s="425"/>
      <c r="C73" s="519"/>
      <c r="D73" s="516"/>
      <c r="E73" s="516"/>
      <c r="F73" s="516"/>
      <c r="G73" s="516"/>
      <c r="H73" s="516"/>
      <c r="I73" s="516"/>
      <c r="J73" s="516"/>
      <c r="K73" s="516"/>
    </row>
    <row r="74" spans="1:11" x14ac:dyDescent="0.2">
      <c r="A74" s="505" t="s">
        <v>1</v>
      </c>
      <c r="B74" s="520">
        <f>SUM(B70:B73)</f>
        <v>0</v>
      </c>
      <c r="C74" s="519"/>
      <c r="D74" s="516"/>
      <c r="E74" s="516"/>
      <c r="F74" s="516"/>
      <c r="G74" s="516"/>
      <c r="H74" s="516"/>
      <c r="I74" s="516"/>
      <c r="J74" s="516"/>
      <c r="K74" s="516"/>
    </row>
    <row r="75" spans="1:11" x14ac:dyDescent="0.2">
      <c r="A75" s="521" t="s">
        <v>123</v>
      </c>
      <c r="B75" s="522"/>
      <c r="C75" s="523"/>
      <c r="D75" s="443"/>
    </row>
    <row r="76" spans="1:11" ht="21" x14ac:dyDescent="0.2">
      <c r="A76" s="770" t="s">
        <v>56</v>
      </c>
      <c r="B76" s="525" t="s">
        <v>57</v>
      </c>
      <c r="C76" s="526" t="s">
        <v>58</v>
      </c>
      <c r="D76" s="526" t="s">
        <v>59</v>
      </c>
      <c r="E76" s="526" t="s">
        <v>13</v>
      </c>
    </row>
    <row r="77" spans="1:11" x14ac:dyDescent="0.2">
      <c r="A77" s="527" t="s">
        <v>124</v>
      </c>
      <c r="B77" s="518"/>
      <c r="C77" s="518"/>
      <c r="D77" s="518"/>
      <c r="E77" s="518"/>
      <c r="F77" s="367"/>
    </row>
    <row r="78" spans="1:11" x14ac:dyDescent="0.2">
      <c r="A78" s="528" t="s">
        <v>125</v>
      </c>
      <c r="B78" s="408"/>
      <c r="C78" s="408"/>
      <c r="D78" s="408"/>
      <c r="E78" s="408"/>
      <c r="F78" s="367"/>
    </row>
    <row r="79" spans="1:11" x14ac:dyDescent="0.2">
      <c r="A79" s="528" t="s">
        <v>126</v>
      </c>
      <c r="B79" s="408"/>
      <c r="C79" s="408"/>
      <c r="D79" s="408"/>
      <c r="E79" s="408"/>
      <c r="F79" s="367"/>
    </row>
    <row r="80" spans="1:11" x14ac:dyDescent="0.2">
      <c r="A80" s="528" t="s">
        <v>127</v>
      </c>
      <c r="B80" s="408"/>
      <c r="C80" s="408"/>
      <c r="D80" s="408"/>
      <c r="E80" s="408"/>
      <c r="F80" s="367"/>
    </row>
    <row r="81" spans="1:47" x14ac:dyDescent="0.2">
      <c r="A81" s="528" t="s">
        <v>128</v>
      </c>
      <c r="B81" s="408"/>
      <c r="C81" s="408"/>
      <c r="D81" s="408"/>
      <c r="E81" s="408"/>
      <c r="F81" s="367"/>
    </row>
    <row r="82" spans="1:47" x14ac:dyDescent="0.2">
      <c r="A82" s="529" t="s">
        <v>129</v>
      </c>
      <c r="B82" s="408"/>
      <c r="C82" s="408"/>
      <c r="D82" s="408"/>
      <c r="E82" s="408"/>
      <c r="F82" s="367"/>
    </row>
    <row r="83" spans="1:47" x14ac:dyDescent="0.2">
      <c r="A83" s="528" t="s">
        <v>130</v>
      </c>
      <c r="B83" s="408"/>
      <c r="C83" s="408"/>
      <c r="D83" s="408"/>
      <c r="E83" s="408"/>
      <c r="F83" s="367"/>
    </row>
    <row r="84" spans="1:47" x14ac:dyDescent="0.2">
      <c r="A84" s="528" t="s">
        <v>131</v>
      </c>
      <c r="B84" s="408"/>
      <c r="C84" s="408"/>
      <c r="D84" s="408"/>
      <c r="E84" s="408"/>
      <c r="F84" s="367"/>
    </row>
    <row r="85" spans="1:47" x14ac:dyDescent="0.2">
      <c r="A85" s="528" t="s">
        <v>132</v>
      </c>
      <c r="B85" s="408"/>
      <c r="C85" s="408"/>
      <c r="D85" s="408"/>
      <c r="E85" s="408"/>
      <c r="F85" s="367"/>
    </row>
    <row r="86" spans="1:47" x14ac:dyDescent="0.2">
      <c r="A86" s="528" t="s">
        <v>133</v>
      </c>
      <c r="B86" s="408"/>
      <c r="C86" s="408"/>
      <c r="D86" s="408"/>
      <c r="E86" s="408"/>
      <c r="F86" s="367"/>
    </row>
    <row r="87" spans="1:47" x14ac:dyDescent="0.2">
      <c r="A87" s="530" t="s">
        <v>134</v>
      </c>
      <c r="B87" s="408"/>
      <c r="C87" s="411"/>
      <c r="D87" s="411"/>
      <c r="E87" s="411"/>
      <c r="F87" s="367"/>
    </row>
    <row r="88" spans="1:47" x14ac:dyDescent="0.2">
      <c r="A88" s="531" t="s">
        <v>135</v>
      </c>
      <c r="B88" s="408"/>
      <c r="C88" s="411"/>
      <c r="D88" s="411"/>
      <c r="E88" s="411"/>
      <c r="F88" s="367"/>
    </row>
    <row r="89" spans="1:47" x14ac:dyDescent="0.2">
      <c r="A89" s="532" t="s">
        <v>136</v>
      </c>
      <c r="B89" s="436"/>
      <c r="C89" s="411"/>
      <c r="D89" s="411"/>
      <c r="E89" s="411"/>
      <c r="F89" s="367"/>
    </row>
    <row r="90" spans="1:47" x14ac:dyDescent="0.2">
      <c r="A90" s="532" t="s">
        <v>137</v>
      </c>
      <c r="B90" s="408"/>
      <c r="C90" s="411"/>
      <c r="D90" s="411"/>
      <c r="E90" s="411"/>
      <c r="F90" s="367"/>
    </row>
    <row r="91" spans="1:47" x14ac:dyDescent="0.2">
      <c r="A91" s="533" t="s">
        <v>138</v>
      </c>
      <c r="B91" s="534"/>
      <c r="C91" s="425"/>
      <c r="D91" s="425"/>
      <c r="E91" s="425"/>
      <c r="F91" s="367"/>
    </row>
    <row r="92" spans="1:47" x14ac:dyDescent="0.2">
      <c r="A92" s="769" t="s">
        <v>1</v>
      </c>
      <c r="B92" s="520">
        <f>SUM(B77:B91)</f>
        <v>0</v>
      </c>
      <c r="C92" s="520">
        <f>SUM(C77:C91)</f>
        <v>0</v>
      </c>
      <c r="D92" s="520">
        <f>SUM(D77:D91)</f>
        <v>0</v>
      </c>
      <c r="E92" s="520">
        <f>SUM(E77:E91)</f>
        <v>0</v>
      </c>
      <c r="F92" s="367"/>
    </row>
    <row r="93" spans="1:47" x14ac:dyDescent="0.2">
      <c r="A93" s="536" t="s">
        <v>139</v>
      </c>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t="s">
        <v>49</v>
      </c>
      <c r="B94" s="526" t="s">
        <v>57</v>
      </c>
      <c r="C94" s="526" t="s">
        <v>58</v>
      </c>
      <c r="D94" s="526" t="s">
        <v>59</v>
      </c>
      <c r="E94" s="526" t="s">
        <v>13</v>
      </c>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t="s">
        <v>52</v>
      </c>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t="s">
        <v>53</v>
      </c>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t="s">
        <v>54</v>
      </c>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t="s">
        <v>55</v>
      </c>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t="s">
        <v>60</v>
      </c>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t="s">
        <v>1</v>
      </c>
      <c r="B100" s="520">
        <f>SUM(B95:B99)</f>
        <v>0</v>
      </c>
      <c r="C100" s="520">
        <f>SUM(C95:C99)</f>
        <v>0</v>
      </c>
      <c r="D100" s="520">
        <f>SUM(D95:D99)</f>
        <v>0</v>
      </c>
      <c r="E100" s="520">
        <f>SUM(E95:E99)</f>
        <v>0</v>
      </c>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t="s">
        <v>140</v>
      </c>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ht="21" x14ac:dyDescent="0.2">
      <c r="A102" s="538" t="s">
        <v>49</v>
      </c>
      <c r="B102" s="526" t="s">
        <v>57</v>
      </c>
      <c r="C102" s="526" t="s">
        <v>58</v>
      </c>
      <c r="D102" s="526" t="s">
        <v>59</v>
      </c>
      <c r="E102" s="526" t="s">
        <v>13</v>
      </c>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t="s">
        <v>52</v>
      </c>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t="s">
        <v>53</v>
      </c>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t="s">
        <v>54</v>
      </c>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t="s">
        <v>55</v>
      </c>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t="s">
        <v>60</v>
      </c>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t="s">
        <v>1</v>
      </c>
      <c r="B108" s="520">
        <f>SUM(B103:B107)</f>
        <v>0</v>
      </c>
      <c r="C108" s="520">
        <f>SUM(C103:C107)</f>
        <v>0</v>
      </c>
      <c r="D108" s="520">
        <f>SUM(D103:D107)</f>
        <v>0</v>
      </c>
      <c r="E108" s="520">
        <f>SUM(E103:E107)</f>
        <v>0</v>
      </c>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t="s">
        <v>141</v>
      </c>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907" t="s">
        <v>61</v>
      </c>
      <c r="B110" s="908"/>
      <c r="C110" s="911" t="s">
        <v>1</v>
      </c>
      <c r="D110" s="888" t="s">
        <v>33</v>
      </c>
      <c r="E110" s="894"/>
      <c r="F110" s="894"/>
      <c r="G110" s="895" t="s">
        <v>34</v>
      </c>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ht="21" x14ac:dyDescent="0.2">
      <c r="A111" s="909"/>
      <c r="B111" s="910"/>
      <c r="C111" s="912"/>
      <c r="D111" s="763" t="s">
        <v>35</v>
      </c>
      <c r="E111" s="763" t="s">
        <v>36</v>
      </c>
      <c r="F111" s="763" t="s">
        <v>37</v>
      </c>
      <c r="G111" s="897"/>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948" t="s">
        <v>62</v>
      </c>
      <c r="B112" s="949"/>
      <c r="C112" s="520">
        <f>SUM(D112:G112)</f>
        <v>0</v>
      </c>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85" x14ac:dyDescent="0.2">
      <c r="A113" s="946" t="s">
        <v>63</v>
      </c>
      <c r="B113" s="947"/>
      <c r="C113" s="380">
        <f>SUM(D113:G113)</f>
        <v>0</v>
      </c>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85" ht="15" x14ac:dyDescent="0.2">
      <c r="A114" s="521" t="s">
        <v>142</v>
      </c>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85" x14ac:dyDescent="0.2">
      <c r="A115" s="907" t="s">
        <v>64</v>
      </c>
      <c r="B115" s="919"/>
      <c r="C115" s="908"/>
      <c r="D115" s="911" t="s">
        <v>1</v>
      </c>
      <c r="E115" s="888" t="s">
        <v>33</v>
      </c>
      <c r="F115" s="894"/>
      <c r="G115" s="894"/>
      <c r="H115" s="895" t="s">
        <v>34</v>
      </c>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85" ht="31.5" x14ac:dyDescent="0.2">
      <c r="A116" s="909"/>
      <c r="B116" s="920"/>
      <c r="C116" s="910"/>
      <c r="D116" s="912"/>
      <c r="E116" s="763" t="s">
        <v>35</v>
      </c>
      <c r="F116" s="763" t="s">
        <v>36</v>
      </c>
      <c r="G116" s="763" t="s">
        <v>37</v>
      </c>
      <c r="H116" s="897"/>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85" x14ac:dyDescent="0.2">
      <c r="A117" s="548" t="s">
        <v>143</v>
      </c>
      <c r="B117" s="549"/>
      <c r="C117" s="550"/>
      <c r="D117" s="520">
        <f>SUM(E117:H117)</f>
        <v>0</v>
      </c>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85" x14ac:dyDescent="0.2">
      <c r="A118" s="548" t="s">
        <v>144</v>
      </c>
      <c r="B118" s="549"/>
      <c r="C118" s="550"/>
      <c r="D118" s="520">
        <f>SUM(E118:H118)</f>
        <v>0</v>
      </c>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85" x14ac:dyDescent="0.2">
      <c r="A119" s="373" t="s">
        <v>145</v>
      </c>
      <c r="B119" s="551"/>
      <c r="C119" s="552"/>
      <c r="D119" s="553"/>
      <c r="E119" s="554"/>
      <c r="F119" s="555"/>
      <c r="G119" s="556"/>
      <c r="H119" s="557"/>
      <c r="I119" s="558"/>
      <c r="J119" s="558"/>
      <c r="K119" s="558"/>
      <c r="L119" s="559"/>
    </row>
    <row r="120" spans="1:85" x14ac:dyDescent="0.2">
      <c r="A120" s="872" t="s">
        <v>65</v>
      </c>
      <c r="B120" s="895" t="s">
        <v>1</v>
      </c>
      <c r="C120" s="898" t="s">
        <v>66</v>
      </c>
      <c r="D120" s="898"/>
      <c r="E120" s="898"/>
      <c r="F120" s="898" t="s">
        <v>67</v>
      </c>
      <c r="G120" s="945" t="s">
        <v>68</v>
      </c>
      <c r="H120" s="889" t="s">
        <v>33</v>
      </c>
      <c r="I120" s="899"/>
      <c r="J120" s="899"/>
      <c r="K120" s="898" t="s">
        <v>13</v>
      </c>
      <c r="L120" s="941" t="s">
        <v>146</v>
      </c>
    </row>
    <row r="121" spans="1:85" ht="60.75" customHeight="1" x14ac:dyDescent="0.2">
      <c r="A121" s="921"/>
      <c r="B121" s="897"/>
      <c r="C121" s="562" t="s">
        <v>147</v>
      </c>
      <c r="D121" s="525" t="s">
        <v>148</v>
      </c>
      <c r="E121" s="765" t="s">
        <v>149</v>
      </c>
      <c r="F121" s="898"/>
      <c r="G121" s="945"/>
      <c r="H121" s="765" t="s">
        <v>35</v>
      </c>
      <c r="I121" s="763" t="s">
        <v>36</v>
      </c>
      <c r="J121" s="763" t="s">
        <v>37</v>
      </c>
      <c r="K121" s="898"/>
      <c r="L121" s="942"/>
    </row>
    <row r="122" spans="1:85" x14ac:dyDescent="0.2">
      <c r="A122" s="563" t="s">
        <v>104</v>
      </c>
      <c r="B122" s="564">
        <f>SUM(C122:G122)</f>
        <v>0</v>
      </c>
      <c r="C122" s="565"/>
      <c r="D122" s="566"/>
      <c r="E122" s="567"/>
      <c r="F122" s="566"/>
      <c r="G122" s="568"/>
      <c r="H122" s="567"/>
      <c r="I122" s="566"/>
      <c r="J122" s="566"/>
      <c r="K122" s="566"/>
      <c r="L122" s="567"/>
      <c r="M122" s="569"/>
      <c r="CA122" s="367" t="str">
        <f>IF(B122&lt;&gt;SUM(H122:K122),"Total personas  debe ser igual que según Tipo estrategia + otros","")</f>
        <v/>
      </c>
      <c r="CG122" s="367">
        <f>IF(B122&lt;&gt;SUM(H122:K122),1,0)</f>
        <v>0</v>
      </c>
    </row>
    <row r="123" spans="1:85" x14ac:dyDescent="0.2">
      <c r="A123" s="570" t="s">
        <v>114</v>
      </c>
      <c r="B123" s="392">
        <f>SUM(C123:G123)</f>
        <v>0</v>
      </c>
      <c r="C123" s="396"/>
      <c r="D123" s="408"/>
      <c r="E123" s="402"/>
      <c r="F123" s="408"/>
      <c r="G123" s="571"/>
      <c r="H123" s="402"/>
      <c r="I123" s="408"/>
      <c r="J123" s="408"/>
      <c r="K123" s="408"/>
      <c r="L123" s="402"/>
      <c r="M123" s="569"/>
      <c r="CA123" s="367" t="str">
        <f>IF(B123&lt;&gt;SUM(H123:K123),"Total personas  debe ser igual que según Tipo estrategia + otros","")</f>
        <v/>
      </c>
      <c r="CG123" s="367">
        <f>IF(B123&lt;&gt;SUM(H123:K123),1,0)</f>
        <v>0</v>
      </c>
    </row>
    <row r="124" spans="1:85" x14ac:dyDescent="0.2">
      <c r="A124" s="572" t="s">
        <v>116</v>
      </c>
      <c r="B124" s="417">
        <f>SUM(C124:G124)</f>
        <v>0</v>
      </c>
      <c r="C124" s="498"/>
      <c r="D124" s="425"/>
      <c r="E124" s="499"/>
      <c r="F124" s="425"/>
      <c r="G124" s="573"/>
      <c r="H124" s="499"/>
      <c r="I124" s="425"/>
      <c r="J124" s="425"/>
      <c r="K124" s="425"/>
      <c r="L124" s="499"/>
      <c r="M124" s="569"/>
      <c r="CA124" s="367" t="str">
        <f>IF(B124&lt;&gt;SUM(H124:K124),"Total personas  debe ser igual que según Tipo estrategia + otros","")</f>
        <v/>
      </c>
      <c r="CG124" s="367">
        <f>IF(B124&lt;&gt;SUM(H124:K124),1,0)</f>
        <v>0</v>
      </c>
    </row>
    <row r="125" spans="1:85" ht="15" x14ac:dyDescent="0.2">
      <c r="A125" s="536" t="s">
        <v>150</v>
      </c>
      <c r="B125" s="547"/>
      <c r="C125" s="547"/>
      <c r="D125" s="547"/>
      <c r="E125" s="547"/>
      <c r="F125" s="547"/>
      <c r="G125" s="547"/>
      <c r="H125" s="547"/>
      <c r="I125" s="547"/>
      <c r="J125" s="547"/>
      <c r="K125" s="547"/>
      <c r="L125" s="547"/>
    </row>
    <row r="126" spans="1:85" ht="15" x14ac:dyDescent="0.2">
      <c r="A126" s="872" t="s">
        <v>69</v>
      </c>
      <c r="B126" s="895" t="s">
        <v>70</v>
      </c>
      <c r="C126" s="886" t="s">
        <v>151</v>
      </c>
      <c r="D126" s="943"/>
      <c r="E126" s="944" t="s">
        <v>152</v>
      </c>
      <c r="F126" s="943"/>
      <c r="G126" s="944" t="s">
        <v>153</v>
      </c>
      <c r="H126" s="943"/>
      <c r="I126" s="944" t="s">
        <v>154</v>
      </c>
      <c r="J126" s="943"/>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85" ht="15" x14ac:dyDescent="0.2">
      <c r="A127" s="921"/>
      <c r="B127" s="897"/>
      <c r="C127" s="763" t="s">
        <v>155</v>
      </c>
      <c r="D127" s="574" t="s">
        <v>156</v>
      </c>
      <c r="E127" s="765" t="s">
        <v>155</v>
      </c>
      <c r="F127" s="766" t="s">
        <v>156</v>
      </c>
      <c r="G127" s="576" t="s">
        <v>155</v>
      </c>
      <c r="H127" s="574" t="s">
        <v>156</v>
      </c>
      <c r="I127" s="765" t="s">
        <v>155</v>
      </c>
      <c r="J127" s="574" t="s">
        <v>156</v>
      </c>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85" ht="18.75" customHeight="1" x14ac:dyDescent="0.2">
      <c r="A128" s="895" t="s">
        <v>157</v>
      </c>
      <c r="B128" s="563" t="s">
        <v>71</v>
      </c>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896"/>
      <c r="B129" s="570" t="s">
        <v>72</v>
      </c>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896"/>
      <c r="B130" s="570" t="s">
        <v>73</v>
      </c>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897"/>
      <c r="B131" s="570" t="s">
        <v>74</v>
      </c>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898" t="s">
        <v>75</v>
      </c>
      <c r="B132" s="563" t="s">
        <v>76</v>
      </c>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899"/>
      <c r="B133" s="570" t="s">
        <v>77</v>
      </c>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899"/>
      <c r="B134" s="570" t="s">
        <v>74</v>
      </c>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899"/>
      <c r="B135" s="585" t="s">
        <v>78</v>
      </c>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899"/>
      <c r="B136" s="572" t="s">
        <v>48</v>
      </c>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x14ac:dyDescent="0.2">
      <c r="A137" s="895" t="s">
        <v>79</v>
      </c>
      <c r="B137" s="563" t="s">
        <v>80</v>
      </c>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896"/>
      <c r="B138" s="570" t="s">
        <v>77</v>
      </c>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896"/>
      <c r="B139" s="570" t="s">
        <v>74</v>
      </c>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896"/>
      <c r="B140" s="585" t="s">
        <v>81</v>
      </c>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896"/>
      <c r="B141" s="585" t="s">
        <v>78</v>
      </c>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897"/>
      <c r="B142" s="572" t="s">
        <v>48</v>
      </c>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898" t="s">
        <v>82</v>
      </c>
      <c r="B143" s="563" t="s">
        <v>83</v>
      </c>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ht="21" x14ac:dyDescent="0.2">
      <c r="A144" s="899"/>
      <c r="B144" s="572" t="s">
        <v>84</v>
      </c>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t="s">
        <v>158</v>
      </c>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t="s">
        <v>159</v>
      </c>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900" t="s">
        <v>29</v>
      </c>
      <c r="B147" s="913" t="s">
        <v>1</v>
      </c>
      <c r="C147" s="914"/>
      <c r="D147" s="883"/>
      <c r="E147" s="880" t="s">
        <v>14</v>
      </c>
      <c r="F147" s="881"/>
      <c r="G147" s="881"/>
      <c r="H147" s="881"/>
      <c r="I147" s="881"/>
      <c r="J147" s="881"/>
      <c r="K147" s="881"/>
      <c r="L147" s="881"/>
      <c r="M147" s="881"/>
      <c r="N147" s="881"/>
      <c r="O147" s="881"/>
      <c r="P147" s="881"/>
      <c r="Q147" s="881"/>
      <c r="R147" s="881"/>
      <c r="S147" s="881"/>
      <c r="T147" s="881"/>
      <c r="U147" s="881"/>
      <c r="V147" s="881"/>
      <c r="W147" s="881"/>
      <c r="X147" s="881"/>
      <c r="Y147" s="881"/>
      <c r="Z147" s="881"/>
      <c r="AA147" s="881"/>
      <c r="AB147" s="881"/>
      <c r="AC147" s="881"/>
      <c r="AD147" s="881"/>
      <c r="AE147" s="881"/>
      <c r="AF147" s="881"/>
      <c r="AG147" s="881"/>
      <c r="AH147" s="881"/>
      <c r="AI147" s="881"/>
      <c r="AJ147" s="881"/>
      <c r="AK147" s="881"/>
      <c r="AL147" s="881"/>
      <c r="AM147" s="881"/>
      <c r="AN147" s="881"/>
      <c r="AO147" s="881"/>
      <c r="AP147" s="917"/>
      <c r="AQ147" s="890" t="s">
        <v>85</v>
      </c>
      <c r="AR147" s="890"/>
      <c r="AS147" s="891"/>
      <c r="BY147" s="366"/>
      <c r="BZ147" s="366"/>
      <c r="CA147" s="366"/>
      <c r="CB147" s="366"/>
      <c r="CC147" s="366"/>
      <c r="CD147" s="366"/>
      <c r="CE147" s="366"/>
      <c r="CF147" s="366"/>
      <c r="CG147" s="366"/>
    </row>
    <row r="148" spans="1:102" x14ac:dyDescent="0.2">
      <c r="A148" s="901"/>
      <c r="B148" s="915"/>
      <c r="C148" s="916"/>
      <c r="D148" s="885"/>
      <c r="E148" s="886" t="s">
        <v>19</v>
      </c>
      <c r="F148" s="887"/>
      <c r="G148" s="886" t="s">
        <v>20</v>
      </c>
      <c r="H148" s="887"/>
      <c r="I148" s="886" t="s">
        <v>21</v>
      </c>
      <c r="J148" s="887"/>
      <c r="K148" s="886" t="s">
        <v>22</v>
      </c>
      <c r="L148" s="887"/>
      <c r="M148" s="886" t="s">
        <v>23</v>
      </c>
      <c r="N148" s="887"/>
      <c r="O148" s="886" t="s">
        <v>24</v>
      </c>
      <c r="P148" s="887"/>
      <c r="Q148" s="886" t="s">
        <v>25</v>
      </c>
      <c r="R148" s="887"/>
      <c r="S148" s="886" t="s">
        <v>26</v>
      </c>
      <c r="T148" s="887"/>
      <c r="U148" s="886" t="s">
        <v>27</v>
      </c>
      <c r="V148" s="887"/>
      <c r="W148" s="886" t="s">
        <v>2</v>
      </c>
      <c r="X148" s="887"/>
      <c r="Y148" s="886" t="s">
        <v>3</v>
      </c>
      <c r="Z148" s="887"/>
      <c r="AA148" s="886" t="s">
        <v>28</v>
      </c>
      <c r="AB148" s="887"/>
      <c r="AC148" s="886" t="s">
        <v>4</v>
      </c>
      <c r="AD148" s="887"/>
      <c r="AE148" s="886" t="s">
        <v>5</v>
      </c>
      <c r="AF148" s="887"/>
      <c r="AG148" s="886" t="s">
        <v>6</v>
      </c>
      <c r="AH148" s="887"/>
      <c r="AI148" s="886" t="s">
        <v>7</v>
      </c>
      <c r="AJ148" s="887"/>
      <c r="AK148" s="886" t="s">
        <v>8</v>
      </c>
      <c r="AL148" s="887"/>
      <c r="AM148" s="886" t="s">
        <v>9</v>
      </c>
      <c r="AN148" s="887"/>
      <c r="AO148" s="888" t="s">
        <v>10</v>
      </c>
      <c r="AP148" s="918"/>
      <c r="AQ148" s="892" t="s">
        <v>160</v>
      </c>
      <c r="AR148" s="888" t="s">
        <v>161</v>
      </c>
      <c r="AS148" s="894"/>
      <c r="AT148" s="603"/>
      <c r="AU148" s="604"/>
    </row>
    <row r="149" spans="1:102" ht="31.5" x14ac:dyDescent="0.2">
      <c r="A149" s="902"/>
      <c r="B149" s="605" t="s">
        <v>94</v>
      </c>
      <c r="C149" s="606" t="s">
        <v>11</v>
      </c>
      <c r="D149" s="768" t="s">
        <v>12</v>
      </c>
      <c r="E149" s="608" t="s">
        <v>11</v>
      </c>
      <c r="F149" s="767" t="s">
        <v>12</v>
      </c>
      <c r="G149" s="608" t="s">
        <v>11</v>
      </c>
      <c r="H149" s="767" t="s">
        <v>12</v>
      </c>
      <c r="I149" s="608" t="s">
        <v>11</v>
      </c>
      <c r="J149" s="767" t="s">
        <v>12</v>
      </c>
      <c r="K149" s="608" t="s">
        <v>11</v>
      </c>
      <c r="L149" s="767" t="s">
        <v>12</v>
      </c>
      <c r="M149" s="608" t="s">
        <v>11</v>
      </c>
      <c r="N149" s="767" t="s">
        <v>12</v>
      </c>
      <c r="O149" s="608" t="s">
        <v>11</v>
      </c>
      <c r="P149" s="767" t="s">
        <v>12</v>
      </c>
      <c r="Q149" s="608" t="s">
        <v>11</v>
      </c>
      <c r="R149" s="767" t="s">
        <v>12</v>
      </c>
      <c r="S149" s="608" t="s">
        <v>11</v>
      </c>
      <c r="T149" s="767" t="s">
        <v>12</v>
      </c>
      <c r="U149" s="608" t="s">
        <v>11</v>
      </c>
      <c r="V149" s="767" t="s">
        <v>12</v>
      </c>
      <c r="W149" s="608" t="s">
        <v>11</v>
      </c>
      <c r="X149" s="767" t="s">
        <v>12</v>
      </c>
      <c r="Y149" s="608" t="s">
        <v>11</v>
      </c>
      <c r="Z149" s="767" t="s">
        <v>12</v>
      </c>
      <c r="AA149" s="608" t="s">
        <v>11</v>
      </c>
      <c r="AB149" s="767" t="s">
        <v>12</v>
      </c>
      <c r="AC149" s="608" t="s">
        <v>11</v>
      </c>
      <c r="AD149" s="767" t="s">
        <v>12</v>
      </c>
      <c r="AE149" s="608" t="s">
        <v>11</v>
      </c>
      <c r="AF149" s="767" t="s">
        <v>12</v>
      </c>
      <c r="AG149" s="608" t="s">
        <v>11</v>
      </c>
      <c r="AH149" s="767" t="s">
        <v>12</v>
      </c>
      <c r="AI149" s="608" t="s">
        <v>11</v>
      </c>
      <c r="AJ149" s="767" t="s">
        <v>12</v>
      </c>
      <c r="AK149" s="608" t="s">
        <v>11</v>
      </c>
      <c r="AL149" s="767" t="s">
        <v>12</v>
      </c>
      <c r="AM149" s="608" t="s">
        <v>11</v>
      </c>
      <c r="AN149" s="767" t="s">
        <v>12</v>
      </c>
      <c r="AO149" s="608" t="s">
        <v>11</v>
      </c>
      <c r="AP149" s="609" t="s">
        <v>12</v>
      </c>
      <c r="AQ149" s="893"/>
      <c r="AR149" s="763" t="s">
        <v>162</v>
      </c>
      <c r="AS149" s="765" t="s">
        <v>163</v>
      </c>
      <c r="AT149" s="443"/>
      <c r="AU149" s="610"/>
    </row>
    <row r="150" spans="1:102" x14ac:dyDescent="0.2">
      <c r="A150" s="611" t="s">
        <v>43</v>
      </c>
      <c r="B150" s="506">
        <f t="shared" ref="B150:B168" si="7">SUM(C150+D150)</f>
        <v>401</v>
      </c>
      <c r="C150" s="507">
        <f t="shared" ref="C150:C168" si="8">SUM(E150+G150+I150+K150+M150+O150+Q150+S150+U150+W150+Y150+AA150+AC150+AE150+AG150+AI150+AK150+AM150+AO150)</f>
        <v>192</v>
      </c>
      <c r="D150" s="612">
        <f t="shared" ref="D150:D168" si="9">SUM(F150+H150+J150+L150+N150+P150+R150+T150+V150+X150+Z150+AB150+AD150+AF150+AH150+AJ150+AL150+AN150+AP150)</f>
        <v>209</v>
      </c>
      <c r="E150" s="381">
        <v>24</v>
      </c>
      <c r="F150" s="382">
        <v>15</v>
      </c>
      <c r="G150" s="381">
        <v>2</v>
      </c>
      <c r="H150" s="383">
        <v>2</v>
      </c>
      <c r="I150" s="381">
        <v>7</v>
      </c>
      <c r="J150" s="383">
        <v>2</v>
      </c>
      <c r="K150" s="381">
        <v>2</v>
      </c>
      <c r="L150" s="383">
        <v>1</v>
      </c>
      <c r="M150" s="381">
        <v>3</v>
      </c>
      <c r="N150" s="383">
        <v>6</v>
      </c>
      <c r="O150" s="381">
        <v>5</v>
      </c>
      <c r="P150" s="383">
        <v>7</v>
      </c>
      <c r="Q150" s="381"/>
      <c r="R150" s="383">
        <v>2</v>
      </c>
      <c r="S150" s="381">
        <v>8</v>
      </c>
      <c r="T150" s="383">
        <v>1</v>
      </c>
      <c r="U150" s="381">
        <v>1</v>
      </c>
      <c r="V150" s="383">
        <v>6</v>
      </c>
      <c r="W150" s="381">
        <v>3</v>
      </c>
      <c r="X150" s="383">
        <v>2</v>
      </c>
      <c r="Y150" s="381">
        <v>3</v>
      </c>
      <c r="Z150" s="383">
        <v>6</v>
      </c>
      <c r="AA150" s="381">
        <v>5</v>
      </c>
      <c r="AB150" s="383">
        <v>8</v>
      </c>
      <c r="AC150" s="381">
        <v>4</v>
      </c>
      <c r="AD150" s="383">
        <v>20</v>
      </c>
      <c r="AE150" s="381">
        <v>9</v>
      </c>
      <c r="AF150" s="383">
        <v>18</v>
      </c>
      <c r="AG150" s="381">
        <v>18</v>
      </c>
      <c r="AH150" s="383">
        <v>18</v>
      </c>
      <c r="AI150" s="381">
        <v>12</v>
      </c>
      <c r="AJ150" s="383">
        <v>24</v>
      </c>
      <c r="AK150" s="381">
        <v>19</v>
      </c>
      <c r="AL150" s="383">
        <v>14</v>
      </c>
      <c r="AM150" s="381">
        <v>19</v>
      </c>
      <c r="AN150" s="383">
        <v>11</v>
      </c>
      <c r="AO150" s="384">
        <v>48</v>
      </c>
      <c r="AP150" s="613">
        <v>46</v>
      </c>
      <c r="AQ150" s="614">
        <v>139</v>
      </c>
      <c r="AR150" s="615">
        <v>34</v>
      </c>
      <c r="AS150" s="382">
        <v>228</v>
      </c>
      <c r="AT150" s="616" t="s">
        <v>120</v>
      </c>
      <c r="AU150" s="516"/>
      <c r="CA150" s="367" t="str">
        <f t="shared" ref="CA150:CA168" si="10">IF(B150&lt;&gt;SUM(AQ150+AR150+AS150)," El número de consultas según tipo atención NO puede ser diferente al Total.","")</f>
        <v/>
      </c>
      <c r="CB150" s="367"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67">
        <f t="shared" ref="CG150:CG168" si="11">IF(B150&lt;&gt;SUM(AQ150+AR150+AS150),1,0)</f>
        <v>0</v>
      </c>
    </row>
    <row r="151" spans="1:102" x14ac:dyDescent="0.2">
      <c r="A151" s="617" t="s">
        <v>30</v>
      </c>
      <c r="B151" s="618">
        <f t="shared" si="7"/>
        <v>0</v>
      </c>
      <c r="C151" s="619">
        <f t="shared" si="8"/>
        <v>0</v>
      </c>
      <c r="D151" s="620">
        <f t="shared" si="9"/>
        <v>0</v>
      </c>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CA151" s="367" t="str">
        <f t="shared" si="10"/>
        <v/>
      </c>
      <c r="CG151" s="367">
        <f t="shared" si="11"/>
        <v>0</v>
      </c>
    </row>
    <row r="152" spans="1:102" ht="21.75" x14ac:dyDescent="0.2">
      <c r="A152" s="623" t="s">
        <v>164</v>
      </c>
      <c r="B152" s="624">
        <f t="shared" si="7"/>
        <v>0</v>
      </c>
      <c r="C152" s="625">
        <f t="shared" si="8"/>
        <v>0</v>
      </c>
      <c r="D152" s="626">
        <f t="shared" si="9"/>
        <v>0</v>
      </c>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CA152" s="367" t="str">
        <f t="shared" si="10"/>
        <v/>
      </c>
      <c r="CG152" s="367">
        <f t="shared" si="11"/>
        <v>0</v>
      </c>
    </row>
    <row r="153" spans="1:102" x14ac:dyDescent="0.2">
      <c r="A153" s="628" t="s">
        <v>165</v>
      </c>
      <c r="B153" s="629">
        <f t="shared" si="7"/>
        <v>0</v>
      </c>
      <c r="C153" s="630">
        <f t="shared" si="8"/>
        <v>0</v>
      </c>
      <c r="D153" s="631">
        <f t="shared" si="9"/>
        <v>0</v>
      </c>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CA153" s="367" t="str">
        <f t="shared" si="10"/>
        <v/>
      </c>
      <c r="CG153" s="367">
        <f t="shared" si="11"/>
        <v>0</v>
      </c>
    </row>
    <row r="154" spans="1:102" x14ac:dyDescent="0.2">
      <c r="A154" s="628" t="s">
        <v>166</v>
      </c>
      <c r="B154" s="629">
        <f t="shared" si="7"/>
        <v>31</v>
      </c>
      <c r="C154" s="630">
        <f t="shared" si="8"/>
        <v>16</v>
      </c>
      <c r="D154" s="631">
        <f t="shared" si="9"/>
        <v>15</v>
      </c>
      <c r="E154" s="396"/>
      <c r="F154" s="402"/>
      <c r="G154" s="396"/>
      <c r="H154" s="402"/>
      <c r="I154" s="396"/>
      <c r="J154" s="402"/>
      <c r="K154" s="396"/>
      <c r="L154" s="397"/>
      <c r="M154" s="396"/>
      <c r="N154" s="397"/>
      <c r="O154" s="396"/>
      <c r="P154" s="397"/>
      <c r="Q154" s="396"/>
      <c r="R154" s="397"/>
      <c r="S154" s="396"/>
      <c r="T154" s="397"/>
      <c r="U154" s="396"/>
      <c r="V154" s="397">
        <v>1</v>
      </c>
      <c r="W154" s="396"/>
      <c r="X154" s="397"/>
      <c r="Y154" s="396"/>
      <c r="Z154" s="397"/>
      <c r="AA154" s="396"/>
      <c r="AB154" s="402"/>
      <c r="AC154" s="396">
        <v>1</v>
      </c>
      <c r="AD154" s="402">
        <v>1</v>
      </c>
      <c r="AE154" s="396"/>
      <c r="AF154" s="397">
        <v>1</v>
      </c>
      <c r="AG154" s="396">
        <v>1</v>
      </c>
      <c r="AH154" s="397"/>
      <c r="AI154" s="396">
        <v>3</v>
      </c>
      <c r="AJ154" s="397">
        <v>3</v>
      </c>
      <c r="AK154" s="396">
        <v>2</v>
      </c>
      <c r="AL154" s="397">
        <v>1</v>
      </c>
      <c r="AM154" s="396">
        <v>2</v>
      </c>
      <c r="AN154" s="397">
        <v>2</v>
      </c>
      <c r="AO154" s="398">
        <v>7</v>
      </c>
      <c r="AP154" s="632">
        <v>6</v>
      </c>
      <c r="AQ154" s="494">
        <v>8</v>
      </c>
      <c r="AR154" s="408"/>
      <c r="AS154" s="402">
        <v>23</v>
      </c>
      <c r="AT154" s="616"/>
      <c r="AU154" s="516"/>
      <c r="CA154" s="367" t="str">
        <f t="shared" si="10"/>
        <v/>
      </c>
      <c r="CG154" s="367">
        <f t="shared" si="11"/>
        <v>0</v>
      </c>
    </row>
    <row r="155" spans="1:102" x14ac:dyDescent="0.2">
      <c r="A155" s="628" t="s">
        <v>167</v>
      </c>
      <c r="B155" s="629">
        <f t="shared" si="7"/>
        <v>0</v>
      </c>
      <c r="C155" s="630">
        <f t="shared" si="8"/>
        <v>0</v>
      </c>
      <c r="D155" s="631">
        <f t="shared" si="9"/>
        <v>0</v>
      </c>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CA155" s="367" t="str">
        <f t="shared" si="10"/>
        <v/>
      </c>
      <c r="CG155" s="367">
        <f t="shared" si="11"/>
        <v>0</v>
      </c>
    </row>
    <row r="156" spans="1:102" x14ac:dyDescent="0.2">
      <c r="A156" s="628" t="s">
        <v>168</v>
      </c>
      <c r="B156" s="629">
        <f t="shared" si="7"/>
        <v>0</v>
      </c>
      <c r="C156" s="630">
        <f t="shared" si="8"/>
        <v>0</v>
      </c>
      <c r="D156" s="631">
        <f t="shared" si="9"/>
        <v>0</v>
      </c>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CA156" s="367" t="str">
        <f t="shared" si="10"/>
        <v/>
      </c>
      <c r="CG156" s="367">
        <f t="shared" si="11"/>
        <v>0</v>
      </c>
    </row>
    <row r="157" spans="1:102" x14ac:dyDescent="0.2">
      <c r="A157" s="628" t="s">
        <v>169</v>
      </c>
      <c r="B157" s="629">
        <f t="shared" si="7"/>
        <v>2</v>
      </c>
      <c r="C157" s="630">
        <f t="shared" si="8"/>
        <v>2</v>
      </c>
      <c r="D157" s="631">
        <f t="shared" si="9"/>
        <v>0</v>
      </c>
      <c r="E157" s="396"/>
      <c r="F157" s="402"/>
      <c r="G157" s="396"/>
      <c r="H157" s="402"/>
      <c r="I157" s="396"/>
      <c r="J157" s="402"/>
      <c r="K157" s="396"/>
      <c r="L157" s="397"/>
      <c r="M157" s="396"/>
      <c r="N157" s="397"/>
      <c r="O157" s="396"/>
      <c r="P157" s="397"/>
      <c r="Q157" s="396"/>
      <c r="R157" s="397"/>
      <c r="S157" s="396">
        <v>1</v>
      </c>
      <c r="T157" s="397"/>
      <c r="U157" s="396"/>
      <c r="V157" s="397"/>
      <c r="W157" s="396"/>
      <c r="X157" s="397"/>
      <c r="Y157" s="396">
        <v>1</v>
      </c>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v>2</v>
      </c>
      <c r="AT157" s="616"/>
      <c r="AU157" s="516"/>
      <c r="CA157" s="367" t="str">
        <f t="shared" si="10"/>
        <v/>
      </c>
      <c r="CG157" s="367">
        <f t="shared" si="11"/>
        <v>0</v>
      </c>
    </row>
    <row r="158" spans="1:102" x14ac:dyDescent="0.2">
      <c r="A158" s="628" t="s">
        <v>170</v>
      </c>
      <c r="B158" s="629">
        <f t="shared" si="7"/>
        <v>0</v>
      </c>
      <c r="C158" s="630">
        <f t="shared" si="8"/>
        <v>0</v>
      </c>
      <c r="D158" s="631">
        <f t="shared" si="9"/>
        <v>0</v>
      </c>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CA158" s="367" t="str">
        <f t="shared" si="10"/>
        <v/>
      </c>
      <c r="CG158" s="367">
        <f t="shared" si="11"/>
        <v>0</v>
      </c>
    </row>
    <row r="159" spans="1:102" x14ac:dyDescent="0.2">
      <c r="A159" s="628" t="s">
        <v>171</v>
      </c>
      <c r="B159" s="629">
        <f t="shared" si="7"/>
        <v>0</v>
      </c>
      <c r="C159" s="630">
        <f t="shared" si="8"/>
        <v>0</v>
      </c>
      <c r="D159" s="631">
        <f t="shared" si="9"/>
        <v>0</v>
      </c>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CA159" s="367" t="str">
        <f t="shared" si="10"/>
        <v/>
      </c>
      <c r="CG159" s="367">
        <f t="shared" si="11"/>
        <v>0</v>
      </c>
    </row>
    <row r="160" spans="1:102" x14ac:dyDescent="0.2">
      <c r="A160" s="628" t="s">
        <v>172</v>
      </c>
      <c r="B160" s="629">
        <f t="shared" si="7"/>
        <v>113</v>
      </c>
      <c r="C160" s="630">
        <f t="shared" si="8"/>
        <v>33</v>
      </c>
      <c r="D160" s="631">
        <f t="shared" si="9"/>
        <v>80</v>
      </c>
      <c r="E160" s="396"/>
      <c r="F160" s="402"/>
      <c r="G160" s="396"/>
      <c r="H160" s="402"/>
      <c r="I160" s="396">
        <v>1</v>
      </c>
      <c r="J160" s="402"/>
      <c r="K160" s="396"/>
      <c r="L160" s="397">
        <v>1</v>
      </c>
      <c r="M160" s="396">
        <v>3</v>
      </c>
      <c r="N160" s="397">
        <v>5</v>
      </c>
      <c r="O160" s="396">
        <v>5</v>
      </c>
      <c r="P160" s="397">
        <v>7</v>
      </c>
      <c r="Q160" s="396"/>
      <c r="R160" s="397">
        <v>2</v>
      </c>
      <c r="S160" s="396">
        <v>4</v>
      </c>
      <c r="T160" s="397">
        <v>1</v>
      </c>
      <c r="U160" s="396">
        <v>1</v>
      </c>
      <c r="V160" s="397">
        <v>3</v>
      </c>
      <c r="W160" s="396">
        <v>2</v>
      </c>
      <c r="X160" s="397">
        <v>1</v>
      </c>
      <c r="Y160" s="396">
        <v>1</v>
      </c>
      <c r="Z160" s="397">
        <v>4</v>
      </c>
      <c r="AA160" s="396">
        <v>2</v>
      </c>
      <c r="AB160" s="402">
        <v>4</v>
      </c>
      <c r="AC160" s="396">
        <v>2</v>
      </c>
      <c r="AD160" s="402">
        <v>11</v>
      </c>
      <c r="AE160" s="396">
        <v>2</v>
      </c>
      <c r="AF160" s="397">
        <v>6</v>
      </c>
      <c r="AG160" s="396">
        <v>2</v>
      </c>
      <c r="AH160" s="397">
        <v>8</v>
      </c>
      <c r="AI160" s="396">
        <v>1</v>
      </c>
      <c r="AJ160" s="397">
        <v>10</v>
      </c>
      <c r="AK160" s="396">
        <v>4</v>
      </c>
      <c r="AL160" s="397">
        <v>9</v>
      </c>
      <c r="AM160" s="396">
        <v>3</v>
      </c>
      <c r="AN160" s="397">
        <v>2</v>
      </c>
      <c r="AO160" s="398"/>
      <c r="AP160" s="632">
        <v>6</v>
      </c>
      <c r="AQ160" s="494">
        <v>109</v>
      </c>
      <c r="AR160" s="408"/>
      <c r="AS160" s="402">
        <v>4</v>
      </c>
      <c r="AT160" s="616"/>
      <c r="AU160" s="516"/>
      <c r="CA160" s="367" t="str">
        <f t="shared" si="10"/>
        <v/>
      </c>
      <c r="CG160" s="367">
        <f t="shared" si="11"/>
        <v>0</v>
      </c>
    </row>
    <row r="161" spans="1:85" x14ac:dyDescent="0.2">
      <c r="A161" s="628" t="s">
        <v>173</v>
      </c>
      <c r="B161" s="629">
        <f t="shared" si="7"/>
        <v>1</v>
      </c>
      <c r="C161" s="630">
        <f t="shared" si="8"/>
        <v>0</v>
      </c>
      <c r="D161" s="631">
        <f t="shared" si="9"/>
        <v>1</v>
      </c>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v>1</v>
      </c>
      <c r="AQ161" s="494"/>
      <c r="AR161" s="408"/>
      <c r="AS161" s="402">
        <v>1</v>
      </c>
      <c r="AT161" s="616"/>
      <c r="AU161" s="516"/>
      <c r="CA161" s="367" t="str">
        <f t="shared" si="10"/>
        <v/>
      </c>
      <c r="CG161" s="367">
        <f t="shared" si="11"/>
        <v>0</v>
      </c>
    </row>
    <row r="162" spans="1:85" x14ac:dyDescent="0.2">
      <c r="A162" s="628" t="s">
        <v>174</v>
      </c>
      <c r="B162" s="629">
        <f t="shared" si="7"/>
        <v>0</v>
      </c>
      <c r="C162" s="630">
        <f t="shared" si="8"/>
        <v>0</v>
      </c>
      <c r="D162" s="631">
        <f t="shared" si="9"/>
        <v>0</v>
      </c>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CA162" s="367" t="str">
        <f t="shared" si="10"/>
        <v/>
      </c>
      <c r="CG162" s="367">
        <f t="shared" si="11"/>
        <v>0</v>
      </c>
    </row>
    <row r="163" spans="1:85" x14ac:dyDescent="0.2">
      <c r="A163" s="628" t="s">
        <v>175</v>
      </c>
      <c r="B163" s="629">
        <f t="shared" si="7"/>
        <v>0</v>
      </c>
      <c r="C163" s="630">
        <f t="shared" si="8"/>
        <v>0</v>
      </c>
      <c r="D163" s="631">
        <f t="shared" si="9"/>
        <v>0</v>
      </c>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CA163" s="367" t="str">
        <f t="shared" si="10"/>
        <v/>
      </c>
      <c r="CG163" s="367">
        <f t="shared" si="11"/>
        <v>0</v>
      </c>
    </row>
    <row r="164" spans="1:85" x14ac:dyDescent="0.2">
      <c r="A164" s="628" t="s">
        <v>176</v>
      </c>
      <c r="B164" s="629">
        <f t="shared" si="7"/>
        <v>178</v>
      </c>
      <c r="C164" s="630">
        <f t="shared" si="8"/>
        <v>102</v>
      </c>
      <c r="D164" s="631">
        <f t="shared" si="9"/>
        <v>76</v>
      </c>
      <c r="E164" s="396">
        <v>24</v>
      </c>
      <c r="F164" s="402">
        <v>15</v>
      </c>
      <c r="G164" s="396">
        <v>2</v>
      </c>
      <c r="H164" s="402">
        <v>2</v>
      </c>
      <c r="I164" s="396">
        <v>6</v>
      </c>
      <c r="J164" s="402">
        <v>2</v>
      </c>
      <c r="K164" s="396">
        <v>2</v>
      </c>
      <c r="L164" s="397"/>
      <c r="M164" s="396"/>
      <c r="N164" s="397"/>
      <c r="O164" s="396"/>
      <c r="P164" s="397"/>
      <c r="Q164" s="396"/>
      <c r="R164" s="397"/>
      <c r="S164" s="396"/>
      <c r="T164" s="397"/>
      <c r="U164" s="396"/>
      <c r="V164" s="397">
        <v>1</v>
      </c>
      <c r="W164" s="396"/>
      <c r="X164" s="397"/>
      <c r="Y164" s="396">
        <v>1</v>
      </c>
      <c r="Z164" s="397"/>
      <c r="AA164" s="396"/>
      <c r="AB164" s="402">
        <v>3</v>
      </c>
      <c r="AC164" s="396"/>
      <c r="AD164" s="402">
        <v>5</v>
      </c>
      <c r="AE164" s="396">
        <v>5</v>
      </c>
      <c r="AF164" s="397">
        <v>8</v>
      </c>
      <c r="AG164" s="396">
        <v>6</v>
      </c>
      <c r="AH164" s="397">
        <v>4</v>
      </c>
      <c r="AI164" s="396">
        <v>6</v>
      </c>
      <c r="AJ164" s="397">
        <v>6</v>
      </c>
      <c r="AK164" s="396">
        <v>9</v>
      </c>
      <c r="AL164" s="397">
        <v>3</v>
      </c>
      <c r="AM164" s="396">
        <v>9</v>
      </c>
      <c r="AN164" s="397">
        <v>5</v>
      </c>
      <c r="AO164" s="398">
        <v>32</v>
      </c>
      <c r="AP164" s="632">
        <v>22</v>
      </c>
      <c r="AQ164" s="494">
        <v>11</v>
      </c>
      <c r="AR164" s="408">
        <v>29</v>
      </c>
      <c r="AS164" s="402">
        <v>138</v>
      </c>
      <c r="AT164" s="616"/>
      <c r="AU164" s="516"/>
      <c r="CA164" s="367" t="str">
        <f t="shared" si="10"/>
        <v/>
      </c>
      <c r="CG164" s="367">
        <f t="shared" si="11"/>
        <v>0</v>
      </c>
    </row>
    <row r="165" spans="1:85" x14ac:dyDescent="0.2">
      <c r="A165" s="628" t="s">
        <v>177</v>
      </c>
      <c r="B165" s="629">
        <f t="shared" si="7"/>
        <v>0</v>
      </c>
      <c r="C165" s="630">
        <f t="shared" si="8"/>
        <v>0</v>
      </c>
      <c r="D165" s="631">
        <f t="shared" si="9"/>
        <v>0</v>
      </c>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CA165" s="367" t="str">
        <f t="shared" si="10"/>
        <v/>
      </c>
      <c r="CG165" s="367">
        <f t="shared" si="11"/>
        <v>0</v>
      </c>
    </row>
    <row r="166" spans="1:85" x14ac:dyDescent="0.2">
      <c r="A166" s="628" t="s">
        <v>178</v>
      </c>
      <c r="B166" s="629">
        <f t="shared" si="7"/>
        <v>0</v>
      </c>
      <c r="C166" s="630">
        <f t="shared" si="8"/>
        <v>0</v>
      </c>
      <c r="D166" s="631">
        <f t="shared" si="9"/>
        <v>0</v>
      </c>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CA166" s="367" t="str">
        <f t="shared" si="10"/>
        <v/>
      </c>
      <c r="CG166" s="367">
        <f t="shared" si="11"/>
        <v>0</v>
      </c>
    </row>
    <row r="167" spans="1:85" x14ac:dyDescent="0.2">
      <c r="A167" s="628" t="s">
        <v>179</v>
      </c>
      <c r="B167" s="629">
        <f t="shared" si="7"/>
        <v>3</v>
      </c>
      <c r="C167" s="630">
        <f t="shared" si="8"/>
        <v>2</v>
      </c>
      <c r="D167" s="631">
        <f t="shared" si="9"/>
        <v>1</v>
      </c>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v>1</v>
      </c>
      <c r="AH167" s="397"/>
      <c r="AI167" s="396"/>
      <c r="AJ167" s="397">
        <v>1</v>
      </c>
      <c r="AK167" s="396"/>
      <c r="AL167" s="397"/>
      <c r="AM167" s="396"/>
      <c r="AN167" s="397"/>
      <c r="AO167" s="398">
        <v>1</v>
      </c>
      <c r="AP167" s="632"/>
      <c r="AQ167" s="494">
        <v>2</v>
      </c>
      <c r="AR167" s="408"/>
      <c r="AS167" s="402">
        <v>1</v>
      </c>
      <c r="AT167" s="569"/>
      <c r="CA167" s="367" t="str">
        <f t="shared" si="10"/>
        <v/>
      </c>
      <c r="CG167" s="367">
        <f t="shared" si="11"/>
        <v>0</v>
      </c>
    </row>
    <row r="168" spans="1:85" x14ac:dyDescent="0.2">
      <c r="A168" s="633" t="s">
        <v>13</v>
      </c>
      <c r="B168" s="634">
        <f t="shared" si="7"/>
        <v>73</v>
      </c>
      <c r="C168" s="635">
        <f t="shared" si="8"/>
        <v>37</v>
      </c>
      <c r="D168" s="636">
        <f t="shared" si="9"/>
        <v>36</v>
      </c>
      <c r="E168" s="404"/>
      <c r="F168" s="405"/>
      <c r="G168" s="404"/>
      <c r="H168" s="406"/>
      <c r="I168" s="404"/>
      <c r="J168" s="406"/>
      <c r="K168" s="404"/>
      <c r="L168" s="406"/>
      <c r="M168" s="404"/>
      <c r="N168" s="406">
        <v>1</v>
      </c>
      <c r="O168" s="404"/>
      <c r="P168" s="406"/>
      <c r="Q168" s="404"/>
      <c r="R168" s="406"/>
      <c r="S168" s="404">
        <v>3</v>
      </c>
      <c r="T168" s="406"/>
      <c r="U168" s="404"/>
      <c r="V168" s="406">
        <v>1</v>
      </c>
      <c r="W168" s="404">
        <v>1</v>
      </c>
      <c r="X168" s="406">
        <v>1</v>
      </c>
      <c r="Y168" s="404"/>
      <c r="Z168" s="406">
        <v>2</v>
      </c>
      <c r="AA168" s="404">
        <v>3</v>
      </c>
      <c r="AB168" s="406">
        <v>1</v>
      </c>
      <c r="AC168" s="404">
        <v>1</v>
      </c>
      <c r="AD168" s="406">
        <v>3</v>
      </c>
      <c r="AE168" s="404">
        <v>2</v>
      </c>
      <c r="AF168" s="406">
        <v>3</v>
      </c>
      <c r="AG168" s="404">
        <v>8</v>
      </c>
      <c r="AH168" s="406">
        <v>6</v>
      </c>
      <c r="AI168" s="404">
        <v>2</v>
      </c>
      <c r="AJ168" s="406">
        <v>4</v>
      </c>
      <c r="AK168" s="404">
        <v>4</v>
      </c>
      <c r="AL168" s="406">
        <v>1</v>
      </c>
      <c r="AM168" s="404">
        <v>5</v>
      </c>
      <c r="AN168" s="406">
        <v>2</v>
      </c>
      <c r="AO168" s="407">
        <v>8</v>
      </c>
      <c r="AP168" s="637">
        <v>11</v>
      </c>
      <c r="AQ168" s="638">
        <v>9</v>
      </c>
      <c r="AR168" s="411">
        <v>5</v>
      </c>
      <c r="AS168" s="405">
        <v>59</v>
      </c>
      <c r="AT168" s="569"/>
      <c r="CA168" s="367" t="str">
        <f t="shared" si="10"/>
        <v/>
      </c>
      <c r="CG168" s="367">
        <f t="shared" si="11"/>
        <v>0</v>
      </c>
    </row>
    <row r="169" spans="1:85" x14ac:dyDescent="0.2">
      <c r="A169" s="639" t="s">
        <v>98</v>
      </c>
      <c r="B169" s="506">
        <f t="shared" ref="B169:AS169" si="12">SUM(B170:B174)</f>
        <v>194</v>
      </c>
      <c r="C169" s="507">
        <f t="shared" si="12"/>
        <v>87</v>
      </c>
      <c r="D169" s="612">
        <f t="shared" si="12"/>
        <v>107</v>
      </c>
      <c r="E169" s="640">
        <f t="shared" si="12"/>
        <v>20</v>
      </c>
      <c r="F169" s="641">
        <f t="shared" si="12"/>
        <v>10</v>
      </c>
      <c r="G169" s="641">
        <f t="shared" si="12"/>
        <v>3</v>
      </c>
      <c r="H169" s="428">
        <f t="shared" si="12"/>
        <v>3</v>
      </c>
      <c r="I169" s="426">
        <f t="shared" si="12"/>
        <v>2</v>
      </c>
      <c r="J169" s="428">
        <f t="shared" si="12"/>
        <v>2</v>
      </c>
      <c r="K169" s="426">
        <f t="shared" si="12"/>
        <v>1</v>
      </c>
      <c r="L169" s="428">
        <f t="shared" si="12"/>
        <v>1</v>
      </c>
      <c r="M169" s="426">
        <f t="shared" si="12"/>
        <v>2</v>
      </c>
      <c r="N169" s="428">
        <f t="shared" si="12"/>
        <v>3</v>
      </c>
      <c r="O169" s="426">
        <f t="shared" si="12"/>
        <v>1</v>
      </c>
      <c r="P169" s="428">
        <f t="shared" si="12"/>
        <v>3</v>
      </c>
      <c r="Q169" s="426">
        <f t="shared" si="12"/>
        <v>0</v>
      </c>
      <c r="R169" s="428">
        <f t="shared" si="12"/>
        <v>0</v>
      </c>
      <c r="S169" s="426">
        <f t="shared" si="12"/>
        <v>1</v>
      </c>
      <c r="T169" s="428">
        <f t="shared" si="12"/>
        <v>1</v>
      </c>
      <c r="U169" s="426">
        <f t="shared" si="12"/>
        <v>1</v>
      </c>
      <c r="V169" s="428">
        <f t="shared" si="12"/>
        <v>0</v>
      </c>
      <c r="W169" s="426">
        <f t="shared" si="12"/>
        <v>0</v>
      </c>
      <c r="X169" s="428">
        <f t="shared" si="12"/>
        <v>2</v>
      </c>
      <c r="Y169" s="426">
        <f t="shared" si="12"/>
        <v>2</v>
      </c>
      <c r="Z169" s="428">
        <f t="shared" si="12"/>
        <v>2</v>
      </c>
      <c r="AA169" s="426">
        <f t="shared" si="12"/>
        <v>3</v>
      </c>
      <c r="AB169" s="428">
        <f t="shared" si="12"/>
        <v>6</v>
      </c>
      <c r="AC169" s="426">
        <f t="shared" si="12"/>
        <v>4</v>
      </c>
      <c r="AD169" s="428">
        <f t="shared" si="12"/>
        <v>12</v>
      </c>
      <c r="AE169" s="426">
        <f t="shared" si="12"/>
        <v>4</v>
      </c>
      <c r="AF169" s="428">
        <f t="shared" si="12"/>
        <v>12</v>
      </c>
      <c r="AG169" s="426">
        <f t="shared" si="12"/>
        <v>5</v>
      </c>
      <c r="AH169" s="428">
        <f t="shared" si="12"/>
        <v>5</v>
      </c>
      <c r="AI169" s="426">
        <f t="shared" si="12"/>
        <v>11</v>
      </c>
      <c r="AJ169" s="428">
        <f t="shared" si="12"/>
        <v>9</v>
      </c>
      <c r="AK169" s="426">
        <f t="shared" si="12"/>
        <v>6</v>
      </c>
      <c r="AL169" s="428">
        <f t="shared" si="12"/>
        <v>9</v>
      </c>
      <c r="AM169" s="426">
        <f t="shared" si="12"/>
        <v>6</v>
      </c>
      <c r="AN169" s="428">
        <f t="shared" si="12"/>
        <v>8</v>
      </c>
      <c r="AO169" s="429">
        <f t="shared" si="12"/>
        <v>15</v>
      </c>
      <c r="AP169" s="642">
        <f t="shared" si="12"/>
        <v>19</v>
      </c>
      <c r="AQ169" s="643">
        <f t="shared" si="12"/>
        <v>48</v>
      </c>
      <c r="AR169" s="380">
        <f t="shared" si="12"/>
        <v>8</v>
      </c>
      <c r="AS169" s="427">
        <f t="shared" si="12"/>
        <v>122</v>
      </c>
      <c r="AT169" s="569"/>
    </row>
    <row r="170" spans="1:85" x14ac:dyDescent="0.2">
      <c r="A170" s="385" t="s">
        <v>38</v>
      </c>
      <c r="B170" s="644">
        <f>SUM(C170+D170)</f>
        <v>181</v>
      </c>
      <c r="C170" s="644">
        <f t="shared" ref="C170:D174" si="13">SUM(E170+G170+I170+K170+M170+O170+Q170+S170+U170+W170+Y170+AA170+AC170+AE170+AG170+AI170+AK170+AM170+AO170)</f>
        <v>81</v>
      </c>
      <c r="D170" s="645">
        <f t="shared" si="13"/>
        <v>100</v>
      </c>
      <c r="E170" s="413">
        <v>20</v>
      </c>
      <c r="F170" s="389">
        <v>10</v>
      </c>
      <c r="G170" s="413">
        <v>3</v>
      </c>
      <c r="H170" s="410">
        <v>3</v>
      </c>
      <c r="I170" s="413">
        <v>2</v>
      </c>
      <c r="J170" s="410">
        <v>2</v>
      </c>
      <c r="K170" s="413">
        <v>1</v>
      </c>
      <c r="L170" s="410">
        <v>1</v>
      </c>
      <c r="M170" s="413">
        <v>2</v>
      </c>
      <c r="N170" s="410">
        <v>3</v>
      </c>
      <c r="O170" s="413">
        <v>1</v>
      </c>
      <c r="P170" s="410">
        <v>2</v>
      </c>
      <c r="Q170" s="413"/>
      <c r="R170" s="410"/>
      <c r="S170" s="413">
        <v>1</v>
      </c>
      <c r="T170" s="410">
        <v>1</v>
      </c>
      <c r="U170" s="413">
        <v>1</v>
      </c>
      <c r="V170" s="410"/>
      <c r="W170" s="413"/>
      <c r="X170" s="410">
        <v>2</v>
      </c>
      <c r="Y170" s="413">
        <v>2</v>
      </c>
      <c r="Z170" s="410">
        <v>2</v>
      </c>
      <c r="AA170" s="413">
        <v>3</v>
      </c>
      <c r="AB170" s="410">
        <v>6</v>
      </c>
      <c r="AC170" s="413">
        <v>4</v>
      </c>
      <c r="AD170" s="410">
        <v>12</v>
      </c>
      <c r="AE170" s="413">
        <v>3</v>
      </c>
      <c r="AF170" s="410">
        <v>12</v>
      </c>
      <c r="AG170" s="413">
        <v>4</v>
      </c>
      <c r="AH170" s="410">
        <v>5</v>
      </c>
      <c r="AI170" s="413">
        <v>10</v>
      </c>
      <c r="AJ170" s="410">
        <v>6</v>
      </c>
      <c r="AK170" s="413">
        <v>6</v>
      </c>
      <c r="AL170" s="410">
        <v>9</v>
      </c>
      <c r="AM170" s="413">
        <v>6</v>
      </c>
      <c r="AN170" s="410">
        <v>6</v>
      </c>
      <c r="AO170" s="435">
        <v>12</v>
      </c>
      <c r="AP170" s="646">
        <v>18</v>
      </c>
      <c r="AQ170" s="434">
        <v>47</v>
      </c>
      <c r="AR170" s="410">
        <v>7</v>
      </c>
      <c r="AS170" s="410">
        <v>111</v>
      </c>
      <c r="AT170" s="569"/>
    </row>
    <row r="171" spans="1:85" x14ac:dyDescent="0.2">
      <c r="A171" s="391" t="s">
        <v>39</v>
      </c>
      <c r="B171" s="630">
        <f>SUM(C171+D171)</f>
        <v>1</v>
      </c>
      <c r="C171" s="630">
        <f t="shared" si="13"/>
        <v>0</v>
      </c>
      <c r="D171" s="631">
        <f t="shared" si="13"/>
        <v>1</v>
      </c>
      <c r="E171" s="404"/>
      <c r="F171" s="397"/>
      <c r="G171" s="396"/>
      <c r="H171" s="414"/>
      <c r="I171" s="396"/>
      <c r="J171" s="397"/>
      <c r="K171" s="396"/>
      <c r="L171" s="397"/>
      <c r="M171" s="396"/>
      <c r="N171" s="397"/>
      <c r="O171" s="396"/>
      <c r="P171" s="397">
        <v>1</v>
      </c>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v>1</v>
      </c>
      <c r="AR171" s="397"/>
      <c r="AS171" s="414"/>
      <c r="AT171" s="647"/>
    </row>
    <row r="172" spans="1:85" x14ac:dyDescent="0.2">
      <c r="A172" s="433" t="s">
        <v>40</v>
      </c>
      <c r="B172" s="630">
        <f>SUM(C172+D172)</f>
        <v>12</v>
      </c>
      <c r="C172" s="630">
        <f t="shared" si="13"/>
        <v>6</v>
      </c>
      <c r="D172" s="631">
        <f t="shared" si="13"/>
        <v>6</v>
      </c>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v>1</v>
      </c>
      <c r="AF172" s="410"/>
      <c r="AG172" s="413">
        <v>1</v>
      </c>
      <c r="AH172" s="410"/>
      <c r="AI172" s="413">
        <v>1</v>
      </c>
      <c r="AJ172" s="410">
        <v>3</v>
      </c>
      <c r="AK172" s="413"/>
      <c r="AL172" s="410"/>
      <c r="AM172" s="413"/>
      <c r="AN172" s="410">
        <v>2</v>
      </c>
      <c r="AO172" s="435">
        <v>3</v>
      </c>
      <c r="AP172" s="646">
        <v>1</v>
      </c>
      <c r="AQ172" s="434"/>
      <c r="AR172" s="410">
        <v>1</v>
      </c>
      <c r="AS172" s="410">
        <v>11</v>
      </c>
      <c r="AT172" s="569"/>
    </row>
    <row r="173" spans="1:85" x14ac:dyDescent="0.2">
      <c r="A173" s="648" t="s">
        <v>86</v>
      </c>
      <c r="B173" s="630">
        <f>SUM(C173+D173)</f>
        <v>0</v>
      </c>
      <c r="C173" s="630">
        <f t="shared" si="13"/>
        <v>0</v>
      </c>
      <c r="D173" s="649">
        <f t="shared" si="13"/>
        <v>0</v>
      </c>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85" x14ac:dyDescent="0.2">
      <c r="A174" s="650" t="s">
        <v>13</v>
      </c>
      <c r="B174" s="651">
        <f>SUM(C174+D174)</f>
        <v>0</v>
      </c>
      <c r="C174" s="652">
        <f t="shared" si="13"/>
        <v>0</v>
      </c>
      <c r="D174" s="653">
        <f t="shared" si="13"/>
        <v>0</v>
      </c>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row>
    <row r="175" spans="1:85" x14ac:dyDescent="0.2">
      <c r="A175" s="480" t="s">
        <v>180</v>
      </c>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85" ht="21" customHeight="1" x14ac:dyDescent="0.2">
      <c r="A176" s="872" t="s">
        <v>49</v>
      </c>
      <c r="B176" s="875" t="s">
        <v>50</v>
      </c>
      <c r="C176" s="876"/>
      <c r="D176" s="877"/>
      <c r="E176" s="880" t="s">
        <v>14</v>
      </c>
      <c r="F176" s="881"/>
      <c r="G176" s="881"/>
      <c r="H176" s="881"/>
      <c r="I176" s="881"/>
      <c r="J176" s="881"/>
      <c r="K176" s="881"/>
      <c r="L176" s="881"/>
      <c r="M176" s="881"/>
      <c r="N176" s="881"/>
      <c r="O176" s="881"/>
      <c r="P176" s="881"/>
      <c r="Q176" s="881"/>
      <c r="R176" s="881"/>
      <c r="S176" s="881"/>
      <c r="T176" s="881"/>
      <c r="U176" s="881"/>
      <c r="V176" s="881"/>
      <c r="W176" s="881"/>
      <c r="X176" s="881"/>
      <c r="Y176" s="881"/>
      <c r="Z176" s="881"/>
      <c r="AA176" s="881"/>
      <c r="AB176" s="881"/>
      <c r="AC176" s="881"/>
      <c r="AD176" s="881"/>
      <c r="AE176" s="881"/>
      <c r="AF176" s="881"/>
      <c r="AG176" s="881"/>
      <c r="AH176" s="881"/>
      <c r="AI176" s="881"/>
      <c r="AJ176" s="881"/>
      <c r="AK176" s="881"/>
      <c r="AL176" s="881"/>
      <c r="AM176" s="881"/>
      <c r="AN176" s="881"/>
      <c r="AO176" s="881"/>
      <c r="AP176" s="882"/>
      <c r="AQ176" s="883" t="s">
        <v>119</v>
      </c>
      <c r="AR176" s="883" t="s">
        <v>87</v>
      </c>
      <c r="AS176" s="516"/>
      <c r="AT176" s="516"/>
      <c r="AU176" s="516"/>
    </row>
    <row r="177" spans="1:86" ht="21.75" customHeight="1" x14ac:dyDescent="0.2">
      <c r="A177" s="873"/>
      <c r="B177" s="878"/>
      <c r="C177" s="879"/>
      <c r="D177" s="879"/>
      <c r="E177" s="886" t="s">
        <v>19</v>
      </c>
      <c r="F177" s="887"/>
      <c r="G177" s="886" t="s">
        <v>20</v>
      </c>
      <c r="H177" s="887"/>
      <c r="I177" s="886" t="s">
        <v>21</v>
      </c>
      <c r="J177" s="887"/>
      <c r="K177" s="886" t="s">
        <v>22</v>
      </c>
      <c r="L177" s="887"/>
      <c r="M177" s="886" t="s">
        <v>23</v>
      </c>
      <c r="N177" s="887"/>
      <c r="O177" s="886" t="s">
        <v>24</v>
      </c>
      <c r="P177" s="887"/>
      <c r="Q177" s="886" t="s">
        <v>25</v>
      </c>
      <c r="R177" s="887"/>
      <c r="S177" s="886" t="s">
        <v>26</v>
      </c>
      <c r="T177" s="887"/>
      <c r="U177" s="886" t="s">
        <v>27</v>
      </c>
      <c r="V177" s="887"/>
      <c r="W177" s="886" t="s">
        <v>2</v>
      </c>
      <c r="X177" s="887"/>
      <c r="Y177" s="886" t="s">
        <v>3</v>
      </c>
      <c r="Z177" s="887"/>
      <c r="AA177" s="886" t="s">
        <v>28</v>
      </c>
      <c r="AB177" s="887"/>
      <c r="AC177" s="886" t="s">
        <v>4</v>
      </c>
      <c r="AD177" s="887"/>
      <c r="AE177" s="886" t="s">
        <v>5</v>
      </c>
      <c r="AF177" s="887"/>
      <c r="AG177" s="886" t="s">
        <v>6</v>
      </c>
      <c r="AH177" s="887"/>
      <c r="AI177" s="886" t="s">
        <v>7</v>
      </c>
      <c r="AJ177" s="887"/>
      <c r="AK177" s="886" t="s">
        <v>8</v>
      </c>
      <c r="AL177" s="887"/>
      <c r="AM177" s="886" t="s">
        <v>9</v>
      </c>
      <c r="AN177" s="887"/>
      <c r="AO177" s="888" t="s">
        <v>10</v>
      </c>
      <c r="AP177" s="889"/>
      <c r="AQ177" s="884"/>
      <c r="AR177" s="884"/>
      <c r="AS177" s="516"/>
      <c r="AT177" s="516"/>
      <c r="AU177" s="516"/>
    </row>
    <row r="178" spans="1:86" ht="13.5" customHeight="1" x14ac:dyDescent="0.2">
      <c r="A178" s="874"/>
      <c r="B178" s="764" t="s">
        <v>94</v>
      </c>
      <c r="C178" s="763" t="s">
        <v>11</v>
      </c>
      <c r="D178" s="763" t="s">
        <v>12</v>
      </c>
      <c r="E178" s="378" t="s">
        <v>11</v>
      </c>
      <c r="F178" s="765" t="s">
        <v>12</v>
      </c>
      <c r="G178" s="378" t="s">
        <v>11</v>
      </c>
      <c r="H178" s="765" t="s">
        <v>12</v>
      </c>
      <c r="I178" s="378" t="s">
        <v>11</v>
      </c>
      <c r="J178" s="765" t="s">
        <v>12</v>
      </c>
      <c r="K178" s="378" t="s">
        <v>11</v>
      </c>
      <c r="L178" s="765" t="s">
        <v>12</v>
      </c>
      <c r="M178" s="378" t="s">
        <v>11</v>
      </c>
      <c r="N178" s="765" t="s">
        <v>12</v>
      </c>
      <c r="O178" s="378" t="s">
        <v>11</v>
      </c>
      <c r="P178" s="765" t="s">
        <v>12</v>
      </c>
      <c r="Q178" s="378" t="s">
        <v>11</v>
      </c>
      <c r="R178" s="765" t="s">
        <v>12</v>
      </c>
      <c r="S178" s="378" t="s">
        <v>11</v>
      </c>
      <c r="T178" s="765" t="s">
        <v>12</v>
      </c>
      <c r="U178" s="378" t="s">
        <v>11</v>
      </c>
      <c r="V178" s="765" t="s">
        <v>12</v>
      </c>
      <c r="W178" s="378" t="s">
        <v>11</v>
      </c>
      <c r="X178" s="765" t="s">
        <v>12</v>
      </c>
      <c r="Y178" s="378" t="s">
        <v>11</v>
      </c>
      <c r="Z178" s="765" t="s">
        <v>12</v>
      </c>
      <c r="AA178" s="378" t="s">
        <v>11</v>
      </c>
      <c r="AB178" s="765" t="s">
        <v>12</v>
      </c>
      <c r="AC178" s="378" t="s">
        <v>11</v>
      </c>
      <c r="AD178" s="765" t="s">
        <v>12</v>
      </c>
      <c r="AE178" s="378" t="s">
        <v>11</v>
      </c>
      <c r="AF178" s="765" t="s">
        <v>12</v>
      </c>
      <c r="AG178" s="378" t="s">
        <v>11</v>
      </c>
      <c r="AH178" s="765" t="s">
        <v>12</v>
      </c>
      <c r="AI178" s="378" t="s">
        <v>11</v>
      </c>
      <c r="AJ178" s="765" t="s">
        <v>12</v>
      </c>
      <c r="AK178" s="378" t="s">
        <v>11</v>
      </c>
      <c r="AL178" s="765" t="s">
        <v>12</v>
      </c>
      <c r="AM178" s="378" t="s">
        <v>11</v>
      </c>
      <c r="AN178" s="765" t="s">
        <v>12</v>
      </c>
      <c r="AO178" s="378" t="s">
        <v>11</v>
      </c>
      <c r="AP178" s="765" t="s">
        <v>12</v>
      </c>
      <c r="AQ178" s="885"/>
      <c r="AR178" s="885"/>
      <c r="AS178" s="656"/>
      <c r="AT178" s="516"/>
    </row>
    <row r="179" spans="1:86" x14ac:dyDescent="0.2">
      <c r="A179" s="438" t="s">
        <v>52</v>
      </c>
      <c r="B179" s="644">
        <f>SUM(C179+D179)</f>
        <v>139</v>
      </c>
      <c r="C179" s="644">
        <f t="shared" ref="C179:D183" si="14">SUM(E179+G179+I179+K179+M179+O179+Q179+S179+U179+W179+Y179+AA179+AC179+AE179+AG179+AI179+AK179+AM179+AO179)</f>
        <v>44</v>
      </c>
      <c r="D179" s="645">
        <f t="shared" si="14"/>
        <v>95</v>
      </c>
      <c r="E179" s="387"/>
      <c r="F179" s="388"/>
      <c r="G179" s="387"/>
      <c r="H179" s="389"/>
      <c r="I179" s="387">
        <v>1</v>
      </c>
      <c r="J179" s="389"/>
      <c r="K179" s="387"/>
      <c r="L179" s="389">
        <v>1</v>
      </c>
      <c r="M179" s="387">
        <v>3</v>
      </c>
      <c r="N179" s="389">
        <v>5</v>
      </c>
      <c r="O179" s="387">
        <v>5</v>
      </c>
      <c r="P179" s="389">
        <v>7</v>
      </c>
      <c r="Q179" s="387"/>
      <c r="R179" s="389">
        <v>2</v>
      </c>
      <c r="S179" s="387">
        <v>4</v>
      </c>
      <c r="T179" s="389">
        <v>1</v>
      </c>
      <c r="U179" s="387">
        <v>1</v>
      </c>
      <c r="V179" s="389">
        <v>3</v>
      </c>
      <c r="W179" s="387">
        <v>2</v>
      </c>
      <c r="X179" s="389">
        <v>1</v>
      </c>
      <c r="Y179" s="390">
        <v>1</v>
      </c>
      <c r="Z179" s="389">
        <v>4</v>
      </c>
      <c r="AA179" s="390">
        <v>2</v>
      </c>
      <c r="AB179" s="389">
        <v>6</v>
      </c>
      <c r="AC179" s="390">
        <v>2</v>
      </c>
      <c r="AD179" s="389">
        <v>12</v>
      </c>
      <c r="AE179" s="390">
        <v>3</v>
      </c>
      <c r="AF179" s="389">
        <v>7</v>
      </c>
      <c r="AG179" s="390">
        <v>4</v>
      </c>
      <c r="AH179" s="389">
        <v>10</v>
      </c>
      <c r="AI179" s="390">
        <v>2</v>
      </c>
      <c r="AJ179" s="389">
        <v>12</v>
      </c>
      <c r="AK179" s="390">
        <v>4</v>
      </c>
      <c r="AL179" s="389">
        <v>12</v>
      </c>
      <c r="AM179" s="390">
        <v>3</v>
      </c>
      <c r="AN179" s="389">
        <v>4</v>
      </c>
      <c r="AO179" s="390">
        <v>7</v>
      </c>
      <c r="AP179" s="389">
        <v>8</v>
      </c>
      <c r="AQ179" s="657">
        <v>139</v>
      </c>
      <c r="AR179" s="658">
        <v>262</v>
      </c>
      <c r="AS179" s="659" t="s">
        <v>120</v>
      </c>
      <c r="AT179" s="516"/>
      <c r="CA179" s="367" t="str">
        <f>IF(B179=0,"",IF(AQ179="",IF(B179="",""," No olvide escribir la columna Beneficiarios."),""))</f>
        <v/>
      </c>
      <c r="CB179" s="367" t="str">
        <f>IF(B179&lt;AQ179," El número de Beneficiarios NO puede ser mayor que el Total.","")</f>
        <v/>
      </c>
      <c r="CG179" s="367">
        <f>IF(B179&lt;AQ179,1,0)</f>
        <v>0</v>
      </c>
      <c r="CH179" s="367">
        <f>IF(B179=0,"",IF(AQ179="",IF(B179="","",1),0))</f>
        <v>0</v>
      </c>
    </row>
    <row r="180" spans="1:86" x14ac:dyDescent="0.2">
      <c r="A180" s="438" t="s">
        <v>53</v>
      </c>
      <c r="B180" s="630">
        <f>SUM(C180+D180)</f>
        <v>0</v>
      </c>
      <c r="C180" s="630">
        <f t="shared" si="14"/>
        <v>0</v>
      </c>
      <c r="D180" s="631">
        <f t="shared" si="14"/>
        <v>0</v>
      </c>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t="s">
        <v>120</v>
      </c>
      <c r="AT180" s="516"/>
      <c r="CA180" s="367" t="str">
        <f>IF(B180=0,"",IF(AQ180="",IF(B180="",""," No olvide escribir la columna Beneficiarios."),""))</f>
        <v/>
      </c>
      <c r="CB180" s="367" t="str">
        <f>IF(B180&lt;AQ180," El número de Beneficiarios NO puede ser mayor que el Total.","")</f>
        <v/>
      </c>
      <c r="CG180" s="367">
        <f>IF(B180&lt;AQ180,1,0)</f>
        <v>0</v>
      </c>
      <c r="CH180" s="367" t="str">
        <f>IF(B180=0,"",IF(AQ180="",IF(B180="","",1),0))</f>
        <v/>
      </c>
    </row>
    <row r="181" spans="1:86" x14ac:dyDescent="0.2">
      <c r="A181" s="438" t="s">
        <v>54</v>
      </c>
      <c r="B181" s="630">
        <f>SUM(C181+D181)</f>
        <v>0</v>
      </c>
      <c r="C181" s="630">
        <f t="shared" si="14"/>
        <v>0</v>
      </c>
      <c r="D181" s="631">
        <f t="shared" si="14"/>
        <v>0</v>
      </c>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t="s">
        <v>120</v>
      </c>
      <c r="AT181" s="516"/>
      <c r="CA181" s="367" t="str">
        <f>IF(B181=0,"",IF(AQ181="",IF(B181="",""," No olvide escribir la columna Beneficiarios."),""))</f>
        <v/>
      </c>
      <c r="CB181" s="367" t="str">
        <f>IF(B181&lt;AQ181," El número de Beneficiarios NO puede ser mayor que el Total.","")</f>
        <v/>
      </c>
      <c r="CG181" s="367">
        <f>IF(B181&lt;AQ181,1,0)</f>
        <v>0</v>
      </c>
      <c r="CH181" s="367" t="str">
        <f>IF(B181=0,"",IF(AQ181="",IF(B181="","",1),0))</f>
        <v/>
      </c>
    </row>
    <row r="182" spans="1:86" x14ac:dyDescent="0.2">
      <c r="A182" s="661" t="s">
        <v>55</v>
      </c>
      <c r="B182" s="630">
        <f>SUM(C182+D182)</f>
        <v>0</v>
      </c>
      <c r="C182" s="630">
        <f t="shared" si="14"/>
        <v>0</v>
      </c>
      <c r="D182" s="649">
        <f t="shared" si="14"/>
        <v>0</v>
      </c>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t="s">
        <v>120</v>
      </c>
      <c r="AT182" s="516"/>
      <c r="CA182" s="367" t="str">
        <f>IF(B182=0,"",IF(AQ182="",IF(B182="",""," No olvide escribir la columna Beneficiarios."),""))</f>
        <v/>
      </c>
      <c r="CB182" s="367" t="str">
        <f>IF(B182&lt;AQ182," El número de Beneficiarios NO puede ser mayor que el Total.","")</f>
        <v/>
      </c>
      <c r="CG182" s="367">
        <f>IF(B182&lt;AQ182,1,0)</f>
        <v>0</v>
      </c>
      <c r="CH182" s="367" t="str">
        <f>IF(B182=0,"",IF(AQ182="",IF(B182="","",1),0))</f>
        <v/>
      </c>
    </row>
    <row r="183" spans="1:86" x14ac:dyDescent="0.2">
      <c r="A183" s="662" t="s">
        <v>60</v>
      </c>
      <c r="B183" s="651">
        <f>SUM(C183+D183)</f>
        <v>0</v>
      </c>
      <c r="C183" s="652">
        <f t="shared" si="14"/>
        <v>0</v>
      </c>
      <c r="D183" s="653">
        <f t="shared" si="14"/>
        <v>0</v>
      </c>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t="s">
        <v>120</v>
      </c>
      <c r="AT183" s="516"/>
      <c r="CA183" s="367" t="str">
        <f>IF(B183=0,"",IF(AQ183="",IF(B183="",""," No olvide escribir la columna Beneficiarios."),""))</f>
        <v/>
      </c>
      <c r="CB183" s="367" t="str">
        <f>IF(B183&lt;AQ183," El número de Beneficiarios NO puede ser mayor que el Total.","")</f>
        <v/>
      </c>
      <c r="CG183" s="367">
        <f>IF(B183&lt;AQ183,1,0)</f>
        <v>0</v>
      </c>
      <c r="CH183" s="367" t="str">
        <f>IF(B183=0,"",IF(AQ183="",IF(B183="","",1),0))</f>
        <v/>
      </c>
    </row>
    <row r="184" spans="1:86" x14ac:dyDescent="0.2">
      <c r="A184" s="611" t="s">
        <v>1</v>
      </c>
      <c r="B184" s="426">
        <f t="shared" ref="B184:AR184" si="15">SUM(B179:B183)</f>
        <v>139</v>
      </c>
      <c r="C184" s="426">
        <f t="shared" si="15"/>
        <v>44</v>
      </c>
      <c r="D184" s="426">
        <f t="shared" si="15"/>
        <v>95</v>
      </c>
      <c r="E184" s="426">
        <f t="shared" si="15"/>
        <v>0</v>
      </c>
      <c r="F184" s="427">
        <f t="shared" si="15"/>
        <v>0</v>
      </c>
      <c r="G184" s="426">
        <f t="shared" si="15"/>
        <v>0</v>
      </c>
      <c r="H184" s="428">
        <f t="shared" si="15"/>
        <v>0</v>
      </c>
      <c r="I184" s="426">
        <f t="shared" si="15"/>
        <v>1</v>
      </c>
      <c r="J184" s="428">
        <f t="shared" si="15"/>
        <v>0</v>
      </c>
      <c r="K184" s="426">
        <f t="shared" si="15"/>
        <v>0</v>
      </c>
      <c r="L184" s="428">
        <f t="shared" si="15"/>
        <v>1</v>
      </c>
      <c r="M184" s="426">
        <f t="shared" si="15"/>
        <v>3</v>
      </c>
      <c r="N184" s="428">
        <f t="shared" si="15"/>
        <v>5</v>
      </c>
      <c r="O184" s="426">
        <f t="shared" si="15"/>
        <v>5</v>
      </c>
      <c r="P184" s="428">
        <f t="shared" si="15"/>
        <v>7</v>
      </c>
      <c r="Q184" s="426">
        <f t="shared" si="15"/>
        <v>0</v>
      </c>
      <c r="R184" s="428">
        <f t="shared" si="15"/>
        <v>2</v>
      </c>
      <c r="S184" s="426">
        <f t="shared" si="15"/>
        <v>4</v>
      </c>
      <c r="T184" s="428">
        <f t="shared" si="15"/>
        <v>1</v>
      </c>
      <c r="U184" s="426">
        <f t="shared" si="15"/>
        <v>1</v>
      </c>
      <c r="V184" s="428">
        <f t="shared" si="15"/>
        <v>3</v>
      </c>
      <c r="W184" s="426">
        <f t="shared" si="15"/>
        <v>2</v>
      </c>
      <c r="X184" s="428">
        <f t="shared" si="15"/>
        <v>1</v>
      </c>
      <c r="Y184" s="426">
        <f t="shared" si="15"/>
        <v>1</v>
      </c>
      <c r="Z184" s="428">
        <f t="shared" si="15"/>
        <v>4</v>
      </c>
      <c r="AA184" s="426">
        <f t="shared" si="15"/>
        <v>2</v>
      </c>
      <c r="AB184" s="428">
        <f t="shared" si="15"/>
        <v>6</v>
      </c>
      <c r="AC184" s="426">
        <f t="shared" si="15"/>
        <v>2</v>
      </c>
      <c r="AD184" s="428">
        <f t="shared" si="15"/>
        <v>12</v>
      </c>
      <c r="AE184" s="426">
        <f t="shared" si="15"/>
        <v>3</v>
      </c>
      <c r="AF184" s="428">
        <f t="shared" si="15"/>
        <v>7</v>
      </c>
      <c r="AG184" s="426">
        <f t="shared" si="15"/>
        <v>4</v>
      </c>
      <c r="AH184" s="428">
        <f t="shared" si="15"/>
        <v>10</v>
      </c>
      <c r="AI184" s="426">
        <f t="shared" si="15"/>
        <v>2</v>
      </c>
      <c r="AJ184" s="428">
        <f t="shared" si="15"/>
        <v>12</v>
      </c>
      <c r="AK184" s="426">
        <f t="shared" si="15"/>
        <v>4</v>
      </c>
      <c r="AL184" s="428">
        <f t="shared" si="15"/>
        <v>12</v>
      </c>
      <c r="AM184" s="426">
        <f t="shared" si="15"/>
        <v>3</v>
      </c>
      <c r="AN184" s="428">
        <f t="shared" si="15"/>
        <v>4</v>
      </c>
      <c r="AO184" s="429">
        <f t="shared" si="15"/>
        <v>7</v>
      </c>
      <c r="AP184" s="428">
        <f t="shared" si="15"/>
        <v>8</v>
      </c>
      <c r="AQ184" s="643">
        <f t="shared" si="15"/>
        <v>139</v>
      </c>
      <c r="AR184" s="665">
        <f t="shared" si="15"/>
        <v>262</v>
      </c>
      <c r="AS184" s="659"/>
      <c r="AT184" s="516"/>
    </row>
    <row r="185" spans="1:86" x14ac:dyDescent="0.2">
      <c r="A185" s="666" t="s">
        <v>181</v>
      </c>
      <c r="B185" s="374"/>
    </row>
    <row r="186" spans="1:86" x14ac:dyDescent="0.2">
      <c r="A186" s="764" t="s">
        <v>49</v>
      </c>
      <c r="B186" s="667" t="s">
        <v>50</v>
      </c>
      <c r="C186" s="367"/>
    </row>
    <row r="187" spans="1:86" x14ac:dyDescent="0.2">
      <c r="A187" s="517" t="s">
        <v>52</v>
      </c>
      <c r="B187" s="566">
        <v>315</v>
      </c>
      <c r="C187" s="367"/>
    </row>
    <row r="188" spans="1:86" x14ac:dyDescent="0.2">
      <c r="A188" s="438" t="s">
        <v>53</v>
      </c>
      <c r="B188" s="408"/>
      <c r="C188" s="367"/>
    </row>
    <row r="189" spans="1:86" x14ac:dyDescent="0.2">
      <c r="A189" s="438" t="s">
        <v>54</v>
      </c>
      <c r="B189" s="408"/>
      <c r="C189" s="367"/>
    </row>
    <row r="190" spans="1:86" x14ac:dyDescent="0.2">
      <c r="A190" s="495" t="s">
        <v>55</v>
      </c>
      <c r="B190" s="425"/>
      <c r="C190" s="367"/>
    </row>
    <row r="191" spans="1:86" x14ac:dyDescent="0.2">
      <c r="A191" s="611" t="s">
        <v>1</v>
      </c>
      <c r="B191" s="417">
        <f>SUM(B187:B190)</f>
        <v>315</v>
      </c>
      <c r="C191" s="367"/>
    </row>
    <row r="192" spans="1:86" x14ac:dyDescent="0.2">
      <c r="A192" s="515" t="s">
        <v>182</v>
      </c>
      <c r="B192" s="515"/>
      <c r="C192" s="367"/>
    </row>
    <row r="193" spans="1:3" x14ac:dyDescent="0.2">
      <c r="A193" s="764" t="s">
        <v>49</v>
      </c>
      <c r="B193" s="445" t="s">
        <v>50</v>
      </c>
      <c r="C193" s="367"/>
    </row>
    <row r="194" spans="1:3" x14ac:dyDescent="0.2">
      <c r="A194" s="517" t="s">
        <v>52</v>
      </c>
      <c r="B194" s="518">
        <v>1395</v>
      </c>
      <c r="C194" s="367"/>
    </row>
    <row r="195" spans="1:3" x14ac:dyDescent="0.2">
      <c r="A195" s="438" t="s">
        <v>53</v>
      </c>
      <c r="B195" s="408"/>
      <c r="C195" s="367"/>
    </row>
    <row r="196" spans="1:3" x14ac:dyDescent="0.2">
      <c r="A196" s="438" t="s">
        <v>54</v>
      </c>
      <c r="B196" s="408"/>
      <c r="C196" s="367"/>
    </row>
    <row r="197" spans="1:3" x14ac:dyDescent="0.2">
      <c r="A197" s="495" t="s">
        <v>55</v>
      </c>
      <c r="B197" s="425"/>
      <c r="C197" s="367"/>
    </row>
    <row r="198" spans="1:3" x14ac:dyDescent="0.2">
      <c r="A198" s="611" t="s">
        <v>1</v>
      </c>
      <c r="B198" s="417">
        <f>SUM(B194:B197)</f>
        <v>1395</v>
      </c>
      <c r="C198" s="367"/>
    </row>
    <row r="199" spans="1:3" x14ac:dyDescent="0.2">
      <c r="A199" s="372" t="s">
        <v>183</v>
      </c>
      <c r="B199" s="610"/>
      <c r="C199" s="367"/>
    </row>
    <row r="200" spans="1:3" x14ac:dyDescent="0.2">
      <c r="A200" s="668" t="s">
        <v>88</v>
      </c>
      <c r="B200" s="445" t="s">
        <v>50</v>
      </c>
      <c r="C200" s="367"/>
    </row>
    <row r="201" spans="1:3" x14ac:dyDescent="0.2">
      <c r="A201" s="669" t="s">
        <v>89</v>
      </c>
      <c r="B201" s="518"/>
      <c r="C201" s="367"/>
    </row>
    <row r="202" spans="1:3" x14ac:dyDescent="0.2">
      <c r="A202" s="670" t="s">
        <v>90</v>
      </c>
      <c r="B202" s="408"/>
      <c r="C202" s="367"/>
    </row>
    <row r="203" spans="1:3" x14ac:dyDescent="0.2">
      <c r="A203" s="671" t="s">
        <v>91</v>
      </c>
      <c r="B203" s="425"/>
      <c r="C203" s="367"/>
    </row>
    <row r="204" spans="1:3" x14ac:dyDescent="0.2">
      <c r="A204" s="672" t="s">
        <v>184</v>
      </c>
      <c r="B204" s="442"/>
      <c r="C204" s="367"/>
    </row>
    <row r="205" spans="1:3" x14ac:dyDescent="0.2">
      <c r="A205" s="762" t="s">
        <v>56</v>
      </c>
      <c r="B205" s="445" t="s">
        <v>1</v>
      </c>
      <c r="C205" s="367"/>
    </row>
    <row r="206" spans="1:3" x14ac:dyDescent="0.2">
      <c r="A206" s="673" t="s">
        <v>124</v>
      </c>
      <c r="B206" s="566">
        <v>575</v>
      </c>
      <c r="C206" s="367"/>
    </row>
    <row r="207" spans="1:3" x14ac:dyDescent="0.2">
      <c r="A207" s="674" t="s">
        <v>135</v>
      </c>
      <c r="B207" s="518"/>
      <c r="C207" s="367"/>
    </row>
    <row r="208" spans="1:3" x14ac:dyDescent="0.2">
      <c r="A208" s="529" t="s">
        <v>125</v>
      </c>
      <c r="B208" s="408">
        <v>1414</v>
      </c>
      <c r="C208" s="367"/>
    </row>
    <row r="209" spans="1:3" x14ac:dyDescent="0.2">
      <c r="A209" s="529" t="s">
        <v>185</v>
      </c>
      <c r="B209" s="408">
        <v>94</v>
      </c>
      <c r="C209" s="367"/>
    </row>
    <row r="210" spans="1:3" x14ac:dyDescent="0.2">
      <c r="A210" s="675" t="s">
        <v>186</v>
      </c>
      <c r="B210" s="408">
        <v>3629</v>
      </c>
      <c r="C210" s="367"/>
    </row>
    <row r="211" spans="1:3" x14ac:dyDescent="0.2">
      <c r="A211" s="529" t="s">
        <v>187</v>
      </c>
      <c r="B211" s="408"/>
      <c r="C211" s="367"/>
    </row>
    <row r="212" spans="1:3" x14ac:dyDescent="0.2">
      <c r="A212" s="529" t="s">
        <v>188</v>
      </c>
      <c r="B212" s="408"/>
      <c r="C212" s="367"/>
    </row>
    <row r="213" spans="1:3" x14ac:dyDescent="0.2">
      <c r="A213" s="529" t="s">
        <v>189</v>
      </c>
      <c r="B213" s="408"/>
      <c r="C213" s="367"/>
    </row>
    <row r="214" spans="1:3" x14ac:dyDescent="0.2">
      <c r="A214" s="529" t="s">
        <v>190</v>
      </c>
      <c r="B214" s="408"/>
      <c r="C214" s="367"/>
    </row>
    <row r="215" spans="1:3" x14ac:dyDescent="0.2">
      <c r="A215" s="676" t="s">
        <v>127</v>
      </c>
      <c r="B215" s="408">
        <v>1538</v>
      </c>
      <c r="C215" s="367"/>
    </row>
    <row r="216" spans="1:3" x14ac:dyDescent="0.2">
      <c r="A216" s="675" t="s">
        <v>191</v>
      </c>
      <c r="B216" s="408"/>
      <c r="C216" s="367"/>
    </row>
    <row r="217" spans="1:3" x14ac:dyDescent="0.2">
      <c r="A217" s="675" t="s">
        <v>192</v>
      </c>
      <c r="B217" s="408"/>
      <c r="C217" s="367"/>
    </row>
    <row r="218" spans="1:3" x14ac:dyDescent="0.2">
      <c r="A218" s="529" t="s">
        <v>193</v>
      </c>
      <c r="B218" s="408"/>
      <c r="C218" s="367"/>
    </row>
    <row r="219" spans="1:3" x14ac:dyDescent="0.2">
      <c r="A219" s="676" t="s">
        <v>194</v>
      </c>
      <c r="B219" s="408"/>
      <c r="C219" s="367"/>
    </row>
    <row r="220" spans="1:3" ht="21.75" x14ac:dyDescent="0.2">
      <c r="A220" s="675" t="s">
        <v>195</v>
      </c>
      <c r="B220" s="408"/>
      <c r="C220" s="367"/>
    </row>
    <row r="221" spans="1:3" x14ac:dyDescent="0.2">
      <c r="A221" s="676" t="s">
        <v>196</v>
      </c>
      <c r="B221" s="408"/>
      <c r="C221" s="367"/>
    </row>
    <row r="222" spans="1:3" x14ac:dyDescent="0.2">
      <c r="A222" s="677" t="s">
        <v>197</v>
      </c>
      <c r="B222" s="408"/>
      <c r="C222" s="367"/>
    </row>
    <row r="223" spans="1:3" x14ac:dyDescent="0.2">
      <c r="A223" s="529" t="s">
        <v>129</v>
      </c>
      <c r="B223" s="408"/>
      <c r="C223" s="367"/>
    </row>
    <row r="224" spans="1:3" ht="21.75" x14ac:dyDescent="0.2">
      <c r="A224" s="675" t="s">
        <v>198</v>
      </c>
      <c r="B224" s="408"/>
      <c r="C224" s="367"/>
    </row>
    <row r="225" spans="1:3" x14ac:dyDescent="0.2">
      <c r="A225" s="529" t="s">
        <v>199</v>
      </c>
      <c r="B225" s="408"/>
      <c r="C225" s="367"/>
    </row>
    <row r="226" spans="1:3" x14ac:dyDescent="0.2">
      <c r="A226" s="675" t="s">
        <v>200</v>
      </c>
      <c r="B226" s="408"/>
      <c r="C226" s="367"/>
    </row>
    <row r="227" spans="1:3" x14ac:dyDescent="0.2">
      <c r="A227" s="529" t="s">
        <v>132</v>
      </c>
      <c r="B227" s="408"/>
      <c r="C227" s="367"/>
    </row>
    <row r="228" spans="1:3" x14ac:dyDescent="0.2">
      <c r="A228" s="529" t="s">
        <v>133</v>
      </c>
      <c r="B228" s="408"/>
      <c r="C228" s="367"/>
    </row>
    <row r="229" spans="1:3" x14ac:dyDescent="0.2">
      <c r="A229" s="676" t="s">
        <v>201</v>
      </c>
      <c r="B229" s="408"/>
      <c r="C229" s="367"/>
    </row>
    <row r="230" spans="1:3" x14ac:dyDescent="0.2">
      <c r="A230" s="678" t="s">
        <v>202</v>
      </c>
      <c r="B230" s="425"/>
      <c r="C230" s="367"/>
    </row>
    <row r="231" spans="1:3" x14ac:dyDescent="0.2">
      <c r="A231" s="611" t="s">
        <v>1</v>
      </c>
      <c r="B231" s="417">
        <f>SUM(B206:B230)</f>
        <v>7250</v>
      </c>
      <c r="C231" s="367"/>
    </row>
    <row r="295" spans="1:2" x14ac:dyDescent="0.2">
      <c r="A295" s="679">
        <f>SUM(B13:B27,D30,B60,B67,B74,B92:E92,B100:E100,B108:E108,C112:C113,D117:D118,B122:B124,B150,B170:B174,B184,B191,B198,B231,C128:J144,B169:AS169,D31:D50,B201:B203,B151,B152:B168)</f>
        <v>10855</v>
      </c>
      <c r="B295" s="679">
        <f>SUM(CG6:CT241)</f>
        <v>0</v>
      </c>
    </row>
  </sheetData>
  <mergeCells count="158">
    <mergeCell ref="A10:A12"/>
    <mergeCell ref="B10:D11"/>
    <mergeCell ref="E10:AP10"/>
    <mergeCell ref="AG11:AH11"/>
    <mergeCell ref="AI11:AJ11"/>
    <mergeCell ref="AK11:AL11"/>
    <mergeCell ref="AM11:AN11"/>
    <mergeCell ref="AO11:AP11"/>
    <mergeCell ref="A6:N6"/>
    <mergeCell ref="A52:A54"/>
    <mergeCell ref="B52:D53"/>
    <mergeCell ref="E52:AP52"/>
    <mergeCell ref="B43:C43"/>
    <mergeCell ref="B44:C44"/>
    <mergeCell ref="B45:C45"/>
    <mergeCell ref="B29:C29"/>
    <mergeCell ref="B31:C31"/>
    <mergeCell ref="B32:C32"/>
    <mergeCell ref="B33:C33"/>
    <mergeCell ref="B34:C34"/>
    <mergeCell ref="B35:C35"/>
    <mergeCell ref="B36:C36"/>
    <mergeCell ref="B37:C37"/>
    <mergeCell ref="B38:C38"/>
    <mergeCell ref="B39:C39"/>
    <mergeCell ref="B42:C42"/>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A112:B112"/>
    <mergeCell ref="A113:B113"/>
    <mergeCell ref="B46:C46"/>
    <mergeCell ref="A44:A46"/>
    <mergeCell ref="A47:A49"/>
    <mergeCell ref="B47:C47"/>
    <mergeCell ref="B48:C48"/>
    <mergeCell ref="B49:C49"/>
    <mergeCell ref="B50:C50"/>
    <mergeCell ref="AT53:AT54"/>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40:C40"/>
    <mergeCell ref="B41:C4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G53:AH53"/>
    <mergeCell ref="AQ52:AQ54"/>
    <mergeCell ref="AR52:AT52"/>
    <mergeCell ref="AI53:AJ53"/>
    <mergeCell ref="AK53:AL53"/>
    <mergeCell ref="AM53:AN53"/>
    <mergeCell ref="AO53:AP53"/>
    <mergeCell ref="AR53:AR54"/>
    <mergeCell ref="AS53:AS54"/>
    <mergeCell ref="A128:A131"/>
    <mergeCell ref="A132:A136"/>
    <mergeCell ref="A137:A142"/>
    <mergeCell ref="A143:A144"/>
    <mergeCell ref="A147:A149"/>
    <mergeCell ref="L120:L121"/>
    <mergeCell ref="A126:A127"/>
    <mergeCell ref="B126:B127"/>
    <mergeCell ref="C126:D126"/>
    <mergeCell ref="E126:F126"/>
    <mergeCell ref="G126:H126"/>
    <mergeCell ref="I126:J126"/>
    <mergeCell ref="B147:D148"/>
    <mergeCell ref="E147:AP147"/>
    <mergeCell ref="K120:K121"/>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R148:AS148"/>
    <mergeCell ref="AI148:AJ148"/>
    <mergeCell ref="AK148:AL148"/>
    <mergeCell ref="AM148:AN148"/>
    <mergeCell ref="AO148:AP148"/>
    <mergeCell ref="AQ148:AQ149"/>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W177:X177"/>
    <mergeCell ref="AI177:AJ177"/>
    <mergeCell ref="AK177:AL177"/>
    <mergeCell ref="AM177:AN177"/>
    <mergeCell ref="AO177:AP177"/>
    <mergeCell ref="Y177:Z177"/>
    <mergeCell ref="AA177:AB177"/>
    <mergeCell ref="AC177:AD177"/>
    <mergeCell ref="AE177:AF177"/>
    <mergeCell ref="AG177:AH177"/>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2017-10-02T19:36:45Z</dcterms:modified>
</cp:coreProperties>
</file>