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tabRatio="866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D188" i="10" l="1"/>
  <c r="C188" i="10"/>
  <c r="B188" i="10"/>
  <c r="CJ178" i="10"/>
  <c r="CD178" i="10"/>
  <c r="CB178" i="10"/>
  <c r="F178" i="10"/>
  <c r="CH178" i="10" s="1"/>
  <c r="E178" i="10"/>
  <c r="D178" i="10"/>
  <c r="CD177" i="10"/>
  <c r="F177" i="10"/>
  <c r="CJ177" i="10" s="1"/>
  <c r="E177" i="10"/>
  <c r="D177" i="10" s="1"/>
  <c r="F176" i="10"/>
  <c r="E176" i="10"/>
  <c r="CJ175" i="10"/>
  <c r="CH175" i="10"/>
  <c r="CD175" i="10"/>
  <c r="CB175" i="10"/>
  <c r="CA175" i="10"/>
  <c r="F175" i="10"/>
  <c r="E175" i="10"/>
  <c r="D175" i="10"/>
  <c r="CG175" i="10" s="1"/>
  <c r="CJ174" i="10"/>
  <c r="CD174" i="10"/>
  <c r="CB174" i="10"/>
  <c r="F174" i="10"/>
  <c r="CH174" i="10" s="1"/>
  <c r="E174" i="10"/>
  <c r="D174" i="10"/>
  <c r="CD173" i="10"/>
  <c r="F173" i="10"/>
  <c r="CJ173" i="10" s="1"/>
  <c r="E173" i="10"/>
  <c r="D173" i="10" s="1"/>
  <c r="E168" i="10"/>
  <c r="D168" i="10"/>
  <c r="C168" i="10"/>
  <c r="E167" i="10"/>
  <c r="D167" i="10"/>
  <c r="C167" i="10"/>
  <c r="E166" i="10"/>
  <c r="C166" i="10" s="1"/>
  <c r="D166" i="10"/>
  <c r="E165" i="10"/>
  <c r="D165" i="10"/>
  <c r="C165" i="10" s="1"/>
  <c r="D160" i="10"/>
  <c r="D159" i="10"/>
  <c r="D158" i="10"/>
  <c r="D157" i="10"/>
  <c r="D156" i="10"/>
  <c r="D155" i="10"/>
  <c r="D143" i="10"/>
  <c r="D142" i="10"/>
  <c r="CG138" i="10"/>
  <c r="CA138" i="10"/>
  <c r="B135" i="10"/>
  <c r="CC119" i="10"/>
  <c r="C119" i="10"/>
  <c r="CI119" i="10" s="1"/>
  <c r="CI118" i="10"/>
  <c r="CC118" i="10"/>
  <c r="CB118" i="10"/>
  <c r="C118" i="10"/>
  <c r="CH118" i="10" s="1"/>
  <c r="CI114" i="10"/>
  <c r="E114" i="10"/>
  <c r="D114" i="10"/>
  <c r="CI113" i="10"/>
  <c r="CG113" i="10"/>
  <c r="E113" i="10"/>
  <c r="D113" i="10"/>
  <c r="C113" i="10" s="1"/>
  <c r="CA113" i="10" s="1"/>
  <c r="CB109" i="10"/>
  <c r="E109" i="10"/>
  <c r="D109" i="10"/>
  <c r="C109" i="10"/>
  <c r="E108" i="10"/>
  <c r="D108" i="10"/>
  <c r="C108" i="10"/>
  <c r="E107" i="10"/>
  <c r="C107" i="10" s="1"/>
  <c r="D107" i="10"/>
  <c r="E97" i="10"/>
  <c r="D97" i="10"/>
  <c r="C97" i="10" s="1"/>
  <c r="E96" i="10"/>
  <c r="D96" i="10"/>
  <c r="C96" i="10" s="1"/>
  <c r="CA95" i="10"/>
  <c r="E95" i="10"/>
  <c r="D95" i="10"/>
  <c r="C95" i="10"/>
  <c r="CH94" i="10"/>
  <c r="CA94" i="10"/>
  <c r="E94" i="10"/>
  <c r="C94" i="10" s="1"/>
  <c r="D94" i="10"/>
  <c r="CH93" i="10"/>
  <c r="CG93" i="10"/>
  <c r="E93" i="10"/>
  <c r="D93" i="10"/>
  <c r="C93" i="10" s="1"/>
  <c r="CB92" i="10"/>
  <c r="E92" i="10"/>
  <c r="D92" i="10"/>
  <c r="D90" i="10" s="1"/>
  <c r="C92" i="10"/>
  <c r="E91" i="10"/>
  <c r="D91" i="10"/>
  <c r="C91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85" i="10" s="1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B62" i="10"/>
  <c r="D61" i="10"/>
  <c r="C61" i="10"/>
  <c r="B61" i="10"/>
  <c r="D60" i="10"/>
  <c r="B60" i="10" s="1"/>
  <c r="C60" i="10"/>
  <c r="D59" i="10"/>
  <c r="D63" i="10" s="1"/>
  <c r="C59" i="10"/>
  <c r="D58" i="10"/>
  <c r="C58" i="10"/>
  <c r="C63" i="10" s="1"/>
  <c r="B58" i="10"/>
  <c r="D57" i="10"/>
  <c r="C57" i="10"/>
  <c r="B57" i="10"/>
  <c r="D52" i="10"/>
  <c r="B52" i="10" s="1"/>
  <c r="C52" i="10"/>
  <c r="D51" i="10"/>
  <c r="C51" i="10"/>
  <c r="B51" i="10" s="1"/>
  <c r="D50" i="10"/>
  <c r="C50" i="10"/>
  <c r="B50" i="10"/>
  <c r="D49" i="10"/>
  <c r="C49" i="10"/>
  <c r="B49" i="10"/>
  <c r="D48" i="10"/>
  <c r="B48" i="10" s="1"/>
  <c r="C48" i="10"/>
  <c r="D47" i="10"/>
  <c r="C47" i="10"/>
  <c r="D42" i="10"/>
  <c r="C42" i="10"/>
  <c r="B42" i="10"/>
  <c r="D41" i="10"/>
  <c r="C41" i="10"/>
  <c r="B41" i="10"/>
  <c r="D40" i="10"/>
  <c r="B40" i="10" s="1"/>
  <c r="C40" i="10"/>
  <c r="D39" i="10"/>
  <c r="C39" i="10"/>
  <c r="B39" i="10" s="1"/>
  <c r="D38" i="10"/>
  <c r="C38" i="10"/>
  <c r="B38" i="10"/>
  <c r="D37" i="10"/>
  <c r="C37" i="10"/>
  <c r="B37" i="10"/>
  <c r="D32" i="10"/>
  <c r="B32" i="10" s="1"/>
  <c r="C32" i="10"/>
  <c r="D31" i="10"/>
  <c r="C31" i="10"/>
  <c r="D30" i="10"/>
  <c r="C30" i="10"/>
  <c r="B30" i="10"/>
  <c r="D29" i="10"/>
  <c r="C29" i="10"/>
  <c r="B29" i="10"/>
  <c r="D28" i="10"/>
  <c r="B28" i="10" s="1"/>
  <c r="C28" i="10"/>
  <c r="D27" i="10"/>
  <c r="C27" i="10"/>
  <c r="B27" i="10" s="1"/>
  <c r="D22" i="10"/>
  <c r="C22" i="10"/>
  <c r="B22" i="10"/>
  <c r="D21" i="10"/>
  <c r="C21" i="10"/>
  <c r="B21" i="10"/>
  <c r="D20" i="10"/>
  <c r="B20" i="10" s="1"/>
  <c r="C20" i="10"/>
  <c r="D19" i="10"/>
  <c r="C19" i="10"/>
  <c r="D14" i="10"/>
  <c r="C14" i="10"/>
  <c r="B14" i="10"/>
  <c r="D13" i="10"/>
  <c r="C13" i="10"/>
  <c r="B13" i="10"/>
  <c r="D12" i="10"/>
  <c r="B12" i="10" s="1"/>
  <c r="C12" i="10"/>
  <c r="A5" i="10"/>
  <c r="A4" i="10"/>
  <c r="A3" i="10"/>
  <c r="A2" i="10"/>
  <c r="CA96" i="10" l="1"/>
  <c r="CH96" i="10"/>
  <c r="CG96" i="10"/>
  <c r="CB96" i="10"/>
  <c r="CH91" i="10"/>
  <c r="C90" i="10"/>
  <c r="CG91" i="10"/>
  <c r="CB91" i="10"/>
  <c r="CB97" i="10"/>
  <c r="CA97" i="10"/>
  <c r="CH108" i="10"/>
  <c r="CG108" i="10"/>
  <c r="CB108" i="10"/>
  <c r="CA174" i="10"/>
  <c r="CG174" i="10"/>
  <c r="CA178" i="10"/>
  <c r="CG178" i="10"/>
  <c r="CA92" i="10"/>
  <c r="CH92" i="10"/>
  <c r="CG92" i="10"/>
  <c r="CG107" i="10"/>
  <c r="CB107" i="10"/>
  <c r="CA109" i="10"/>
  <c r="CH109" i="10"/>
  <c r="CG109" i="10"/>
  <c r="CA173" i="10"/>
  <c r="CG173" i="10"/>
  <c r="CA177" i="10"/>
  <c r="CG177" i="10"/>
  <c r="CB93" i="10"/>
  <c r="CA93" i="10"/>
  <c r="CH95" i="10"/>
  <c r="CG95" i="10"/>
  <c r="CB95" i="10"/>
  <c r="CG97" i="10"/>
  <c r="CA107" i="10"/>
  <c r="B19" i="10"/>
  <c r="B31" i="10"/>
  <c r="B47" i="10"/>
  <c r="B59" i="10"/>
  <c r="B63" i="10" s="1"/>
  <c r="A215" i="10" s="1"/>
  <c r="CA91" i="10"/>
  <c r="CG94" i="10"/>
  <c r="CB94" i="10"/>
  <c r="CH97" i="10"/>
  <c r="CH107" i="10"/>
  <c r="CA108" i="10"/>
  <c r="CC113" i="10"/>
  <c r="CA115" i="10"/>
  <c r="CC114" i="10"/>
  <c r="C114" i="10"/>
  <c r="CD176" i="10"/>
  <c r="CJ176" i="10"/>
  <c r="CB176" i="10"/>
  <c r="D176" i="10"/>
  <c r="CH176" i="10"/>
  <c r="CG119" i="10"/>
  <c r="CG118" i="10"/>
  <c r="CA119" i="10"/>
  <c r="CH119" i="10"/>
  <c r="CH173" i="10"/>
  <c r="CH177" i="10"/>
  <c r="CA118" i="10"/>
  <c r="CB119" i="10"/>
  <c r="CB173" i="10"/>
  <c r="CB177" i="10"/>
  <c r="B183" i="1"/>
  <c r="B182" i="1"/>
  <c r="CA176" i="10" l="1"/>
  <c r="CG176" i="10"/>
  <c r="B215" i="10" s="1"/>
  <c r="CG114" i="10"/>
  <c r="CA114" i="10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E188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G173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F167" i="1"/>
  <c r="G167" i="1"/>
  <c r="H167" i="1"/>
  <c r="I167" i="1"/>
  <c r="J167" i="1"/>
  <c r="K167" i="1"/>
  <c r="L167" i="1"/>
  <c r="M167" i="1"/>
  <c r="N167" i="1"/>
  <c r="O167" i="1"/>
  <c r="F168" i="1"/>
  <c r="G168" i="1"/>
  <c r="H168" i="1"/>
  <c r="I168" i="1"/>
  <c r="J168" i="1"/>
  <c r="K168" i="1"/>
  <c r="L168" i="1"/>
  <c r="M168" i="1"/>
  <c r="N168" i="1"/>
  <c r="O168" i="1"/>
  <c r="G166" i="1"/>
  <c r="H166" i="1"/>
  <c r="I166" i="1"/>
  <c r="J166" i="1"/>
  <c r="K166" i="1"/>
  <c r="L166" i="1"/>
  <c r="M166" i="1"/>
  <c r="N166" i="1"/>
  <c r="O166" i="1"/>
  <c r="F166" i="1"/>
  <c r="P165" i="1"/>
  <c r="G165" i="1"/>
  <c r="H165" i="1"/>
  <c r="I165" i="1"/>
  <c r="J165" i="1"/>
  <c r="K165" i="1"/>
  <c r="L165" i="1"/>
  <c r="M165" i="1"/>
  <c r="N165" i="1"/>
  <c r="O165" i="1"/>
  <c r="F165" i="1"/>
  <c r="E156" i="1"/>
  <c r="F156" i="1"/>
  <c r="G156" i="1"/>
  <c r="H156" i="1"/>
  <c r="I156" i="1"/>
  <c r="E157" i="1"/>
  <c r="F157" i="1"/>
  <c r="G157" i="1"/>
  <c r="H157" i="1"/>
  <c r="I157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F155" i="1"/>
  <c r="G155" i="1"/>
  <c r="H155" i="1"/>
  <c r="I155" i="1"/>
  <c r="E155" i="1"/>
  <c r="B124" i="1"/>
  <c r="B125" i="1"/>
  <c r="B126" i="1"/>
  <c r="B127" i="1"/>
  <c r="B128" i="1"/>
  <c r="B129" i="1"/>
  <c r="B130" i="1"/>
  <c r="B131" i="1"/>
  <c r="B132" i="1"/>
  <c r="B133" i="1"/>
  <c r="B134" i="1"/>
  <c r="B123" i="1"/>
  <c r="O119" i="1"/>
  <c r="P119" i="1"/>
  <c r="P118" i="1"/>
  <c r="O118" i="1"/>
  <c r="L119" i="1"/>
  <c r="M119" i="1"/>
  <c r="N119" i="1"/>
  <c r="M118" i="1"/>
  <c r="N118" i="1"/>
  <c r="L118" i="1"/>
  <c r="F119" i="1"/>
  <c r="G119" i="1"/>
  <c r="H119" i="1"/>
  <c r="I119" i="1"/>
  <c r="J119" i="1"/>
  <c r="K119" i="1"/>
  <c r="G118" i="1"/>
  <c r="H118" i="1"/>
  <c r="I118" i="1"/>
  <c r="J118" i="1"/>
  <c r="K118" i="1"/>
  <c r="E118" i="1"/>
  <c r="F118" i="1"/>
  <c r="D119" i="1"/>
  <c r="E119" i="1"/>
  <c r="D118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F113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F107" i="1"/>
  <c r="D101" i="1"/>
  <c r="D102" i="1"/>
  <c r="D100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F91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D66" i="1"/>
  <c r="E66" i="1"/>
  <c r="C66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E57" i="1"/>
  <c r="F12" i="1" l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E13" i="1"/>
  <c r="E14" i="1"/>
  <c r="E12" i="1"/>
  <c r="D188" i="2"/>
  <c r="C188" i="2"/>
  <c r="B188" i="2" s="1"/>
  <c r="F178" i="2"/>
  <c r="CH178" i="2" s="1"/>
  <c r="E178" i="2"/>
  <c r="CH177" i="2"/>
  <c r="CD177" i="2"/>
  <c r="CB177" i="2"/>
  <c r="F177" i="2"/>
  <c r="CJ177" i="2" s="1"/>
  <c r="E177" i="2"/>
  <c r="D177" i="2" s="1"/>
  <c r="CG177" i="2" s="1"/>
  <c r="F176" i="2"/>
  <c r="E176" i="2"/>
  <c r="CH175" i="2"/>
  <c r="CB175" i="2"/>
  <c r="F175" i="2"/>
  <c r="CJ175" i="2" s="1"/>
  <c r="E175" i="2"/>
  <c r="D175" i="2" s="1"/>
  <c r="CA175" i="2" s="1"/>
  <c r="F174" i="2"/>
  <c r="E174" i="2"/>
  <c r="CJ173" i="2"/>
  <c r="CH173" i="2"/>
  <c r="CD173" i="2"/>
  <c r="CB173" i="2"/>
  <c r="CA173" i="2"/>
  <c r="F173" i="2"/>
  <c r="E173" i="2"/>
  <c r="D173" i="2" s="1"/>
  <c r="CG173" i="2" s="1"/>
  <c r="E168" i="2"/>
  <c r="C168" i="2" s="1"/>
  <c r="D168" i="2"/>
  <c r="E167" i="2"/>
  <c r="D167" i="2"/>
  <c r="C167" i="2" s="1"/>
  <c r="E166" i="2"/>
  <c r="D166" i="2"/>
  <c r="C166" i="2"/>
  <c r="E165" i="2"/>
  <c r="D165" i="2"/>
  <c r="C165" i="2" s="1"/>
  <c r="D160" i="2"/>
  <c r="D159" i="2"/>
  <c r="D158" i="2"/>
  <c r="D157" i="2"/>
  <c r="D156" i="2"/>
  <c r="D155" i="2"/>
  <c r="D143" i="2"/>
  <c r="D142" i="2"/>
  <c r="CG138" i="2"/>
  <c r="CA138" i="2"/>
  <c r="B135" i="2"/>
  <c r="CH119" i="2"/>
  <c r="CG119" i="2"/>
  <c r="CA119" i="2"/>
  <c r="C119" i="2"/>
  <c r="C118" i="2"/>
  <c r="CG118" i="2" s="1"/>
  <c r="CA115" i="2"/>
  <c r="E114" i="2"/>
  <c r="D114" i="2"/>
  <c r="CC113" i="2"/>
  <c r="E113" i="2"/>
  <c r="CI113" i="2" s="1"/>
  <c r="D113" i="2"/>
  <c r="C113" i="2"/>
  <c r="CA113" i="2" s="1"/>
  <c r="CA109" i="2"/>
  <c r="E109" i="2"/>
  <c r="D109" i="2"/>
  <c r="C109" i="2"/>
  <c r="CG108" i="2"/>
  <c r="E108" i="2"/>
  <c r="D108" i="2"/>
  <c r="C108" i="2"/>
  <c r="CB108" i="2" s="1"/>
  <c r="E107" i="2"/>
  <c r="D107" i="2"/>
  <c r="E97" i="2"/>
  <c r="D97" i="2"/>
  <c r="E96" i="2"/>
  <c r="D96" i="2"/>
  <c r="C96" i="2"/>
  <c r="CB96" i="2" s="1"/>
  <c r="E95" i="2"/>
  <c r="D95" i="2"/>
  <c r="C95" i="2" s="1"/>
  <c r="E94" i="2"/>
  <c r="D94" i="2"/>
  <c r="C94" i="2"/>
  <c r="CA94" i="2" s="1"/>
  <c r="CA93" i="2"/>
  <c r="E93" i="2"/>
  <c r="D93" i="2"/>
  <c r="C93" i="2" s="1"/>
  <c r="CG92" i="2"/>
  <c r="E92" i="2"/>
  <c r="D92" i="2"/>
  <c r="C92" i="2" s="1"/>
  <c r="E91" i="2"/>
  <c r="D91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D62" i="2"/>
  <c r="C62" i="2"/>
  <c r="B62" i="2" s="1"/>
  <c r="D61" i="2"/>
  <c r="C61" i="2"/>
  <c r="B61" i="2"/>
  <c r="D60" i="2"/>
  <c r="C60" i="2"/>
  <c r="B60" i="2" s="1"/>
  <c r="D59" i="2"/>
  <c r="C59" i="2"/>
  <c r="B59" i="2" s="1"/>
  <c r="D58" i="2"/>
  <c r="C58" i="2"/>
  <c r="C63" i="2" s="1"/>
  <c r="D57" i="2"/>
  <c r="C57" i="2"/>
  <c r="B57" i="2"/>
  <c r="D52" i="2"/>
  <c r="C52" i="2"/>
  <c r="B52" i="2" s="1"/>
  <c r="D51" i="2"/>
  <c r="C51" i="2"/>
  <c r="B51" i="2" s="1"/>
  <c r="D50" i="2"/>
  <c r="C50" i="2"/>
  <c r="B50" i="2" s="1"/>
  <c r="D49" i="2"/>
  <c r="C49" i="2"/>
  <c r="B49" i="2"/>
  <c r="D48" i="2"/>
  <c r="C48" i="2"/>
  <c r="B48" i="2" s="1"/>
  <c r="D47" i="2"/>
  <c r="C47" i="2"/>
  <c r="B47" i="2" s="1"/>
  <c r="D42" i="2"/>
  <c r="C42" i="2"/>
  <c r="B42" i="2" s="1"/>
  <c r="D41" i="2"/>
  <c r="C41" i="2"/>
  <c r="B41" i="2"/>
  <c r="D40" i="2"/>
  <c r="C40" i="2"/>
  <c r="B40" i="2" s="1"/>
  <c r="D39" i="2"/>
  <c r="C39" i="2"/>
  <c r="B39" i="2" s="1"/>
  <c r="D38" i="2"/>
  <c r="C38" i="2"/>
  <c r="B38" i="2" s="1"/>
  <c r="D37" i="2"/>
  <c r="C37" i="2"/>
  <c r="B37" i="2"/>
  <c r="D32" i="2"/>
  <c r="C32" i="2"/>
  <c r="B32" i="2" s="1"/>
  <c r="D31" i="2"/>
  <c r="C31" i="2"/>
  <c r="B31" i="2" s="1"/>
  <c r="D30" i="2"/>
  <c r="C30" i="2"/>
  <c r="B30" i="2" s="1"/>
  <c r="D29" i="2"/>
  <c r="C29" i="2"/>
  <c r="B29" i="2"/>
  <c r="D28" i="2"/>
  <c r="C28" i="2"/>
  <c r="B28" i="2" s="1"/>
  <c r="D27" i="2"/>
  <c r="C27" i="2"/>
  <c r="B27" i="2" s="1"/>
  <c r="D22" i="2"/>
  <c r="C22" i="2"/>
  <c r="B22" i="2" s="1"/>
  <c r="D21" i="2"/>
  <c r="C21" i="2"/>
  <c r="B21" i="2"/>
  <c r="D20" i="2"/>
  <c r="C20" i="2"/>
  <c r="B20" i="2" s="1"/>
  <c r="D19" i="2"/>
  <c r="C19" i="2"/>
  <c r="B19" i="2" s="1"/>
  <c r="D14" i="2"/>
  <c r="C14" i="2"/>
  <c r="B14" i="2" s="1"/>
  <c r="D13" i="2"/>
  <c r="C13" i="2"/>
  <c r="B13" i="2"/>
  <c r="D12" i="2"/>
  <c r="C12" i="2"/>
  <c r="B12" i="2" s="1"/>
  <c r="A5" i="2"/>
  <c r="A4" i="2"/>
  <c r="A3" i="2"/>
  <c r="A2" i="2"/>
  <c r="D188" i="4"/>
  <c r="C188" i="4"/>
  <c r="B188" i="4" s="1"/>
  <c r="F178" i="4"/>
  <c r="CD178" i="4" s="1"/>
  <c r="E178" i="4"/>
  <c r="F177" i="4"/>
  <c r="CD177" i="4" s="1"/>
  <c r="E177" i="4"/>
  <c r="CB176" i="4"/>
  <c r="F176" i="4"/>
  <c r="E176" i="4"/>
  <c r="D176" i="4" s="1"/>
  <c r="CA176" i="4" s="1"/>
  <c r="CH175" i="4"/>
  <c r="F175" i="4"/>
  <c r="CJ175" i="4" s="1"/>
  <c r="E175" i="4"/>
  <c r="D175" i="4" s="1"/>
  <c r="F174" i="4"/>
  <c r="CD174" i="4" s="1"/>
  <c r="E174" i="4"/>
  <c r="F173" i="4"/>
  <c r="CD173" i="4" s="1"/>
  <c r="E173" i="4"/>
  <c r="E168" i="4"/>
  <c r="D168" i="4"/>
  <c r="C168" i="4" s="1"/>
  <c r="E167" i="4"/>
  <c r="D167" i="4"/>
  <c r="E166" i="4"/>
  <c r="D166" i="4"/>
  <c r="C166" i="4"/>
  <c r="E165" i="4"/>
  <c r="D165" i="4"/>
  <c r="D160" i="4"/>
  <c r="D159" i="4"/>
  <c r="D158" i="4"/>
  <c r="D157" i="4"/>
  <c r="D156" i="4"/>
  <c r="D155" i="4"/>
  <c r="D143" i="4"/>
  <c r="D142" i="4"/>
  <c r="CG138" i="4"/>
  <c r="CA138" i="4"/>
  <c r="B135" i="4"/>
  <c r="CA119" i="4"/>
  <c r="C119" i="4"/>
  <c r="C118" i="4"/>
  <c r="CC118" i="4" s="1"/>
  <c r="E114" i="4"/>
  <c r="D114" i="4"/>
  <c r="C114" i="4" s="1"/>
  <c r="CA114" i="4" s="1"/>
  <c r="E113" i="4"/>
  <c r="CA115" i="4" s="1"/>
  <c r="D113" i="4"/>
  <c r="C113" i="4" s="1"/>
  <c r="E109" i="4"/>
  <c r="D109" i="4"/>
  <c r="E108" i="4"/>
  <c r="D108" i="4"/>
  <c r="C108" i="4" s="1"/>
  <c r="E107" i="4"/>
  <c r="D107" i="4"/>
  <c r="C107" i="4" s="1"/>
  <c r="CA107" i="4" s="1"/>
  <c r="E97" i="4"/>
  <c r="D97" i="4"/>
  <c r="C97" i="4" s="1"/>
  <c r="E96" i="4"/>
  <c r="D96" i="4"/>
  <c r="E95" i="4"/>
  <c r="D95" i="4"/>
  <c r="C95" i="4" s="1"/>
  <c r="E94" i="4"/>
  <c r="D94" i="4"/>
  <c r="C94" i="4"/>
  <c r="CA94" i="4" s="1"/>
  <c r="E93" i="4"/>
  <c r="D93" i="4"/>
  <c r="E92" i="4"/>
  <c r="D92" i="4"/>
  <c r="C92" i="4" s="1"/>
  <c r="E91" i="4"/>
  <c r="D91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D61" i="4"/>
  <c r="C61" i="4"/>
  <c r="B61" i="4" s="1"/>
  <c r="D60" i="4"/>
  <c r="C60" i="4"/>
  <c r="B60" i="4"/>
  <c r="D59" i="4"/>
  <c r="C59" i="4"/>
  <c r="D58" i="4"/>
  <c r="C58" i="4"/>
  <c r="B58" i="4" s="1"/>
  <c r="D57" i="4"/>
  <c r="C57" i="4"/>
  <c r="D52" i="4"/>
  <c r="C52" i="4"/>
  <c r="B52" i="4"/>
  <c r="D51" i="4"/>
  <c r="C51" i="4"/>
  <c r="D50" i="4"/>
  <c r="C50" i="4"/>
  <c r="B50" i="4" s="1"/>
  <c r="D49" i="4"/>
  <c r="C49" i="4"/>
  <c r="D48" i="4"/>
  <c r="C48" i="4"/>
  <c r="B48" i="4" s="1"/>
  <c r="D47" i="4"/>
  <c r="C47" i="4"/>
  <c r="B47" i="4" s="1"/>
  <c r="D42" i="4"/>
  <c r="C42" i="4"/>
  <c r="D41" i="4"/>
  <c r="C41" i="4"/>
  <c r="B41" i="4" s="1"/>
  <c r="D40" i="4"/>
  <c r="C40" i="4"/>
  <c r="B40" i="4" s="1"/>
  <c r="D39" i="4"/>
  <c r="C39" i="4"/>
  <c r="B39" i="4" s="1"/>
  <c r="D38" i="4"/>
  <c r="C38" i="4"/>
  <c r="D37" i="4"/>
  <c r="C37" i="4"/>
  <c r="B37" i="4" s="1"/>
  <c r="D32" i="4"/>
  <c r="C32" i="4"/>
  <c r="B32" i="4"/>
  <c r="D31" i="4"/>
  <c r="C31" i="4"/>
  <c r="D30" i="4"/>
  <c r="C30" i="4"/>
  <c r="B30" i="4" s="1"/>
  <c r="D29" i="4"/>
  <c r="C29" i="4"/>
  <c r="D28" i="4"/>
  <c r="C28" i="4"/>
  <c r="B28" i="4"/>
  <c r="D27" i="4"/>
  <c r="C27" i="4"/>
  <c r="D22" i="4"/>
  <c r="C22" i="4"/>
  <c r="B22" i="4" s="1"/>
  <c r="D21" i="4"/>
  <c r="C21" i="4"/>
  <c r="D20" i="4"/>
  <c r="C20" i="4"/>
  <c r="B20" i="4" s="1"/>
  <c r="D19" i="4"/>
  <c r="C19" i="4"/>
  <c r="B19" i="4" s="1"/>
  <c r="D14" i="4"/>
  <c r="C14" i="4"/>
  <c r="D13" i="4"/>
  <c r="C13" i="4"/>
  <c r="B13" i="4" s="1"/>
  <c r="D12" i="4"/>
  <c r="C12" i="4"/>
  <c r="B12" i="4" s="1"/>
  <c r="A5" i="4"/>
  <c r="A4" i="4"/>
  <c r="A3" i="4"/>
  <c r="A2" i="4"/>
  <c r="D188" i="8"/>
  <c r="C188" i="8"/>
  <c r="CD178" i="8"/>
  <c r="CB178" i="8"/>
  <c r="F178" i="8"/>
  <c r="CH178" i="8" s="1"/>
  <c r="E178" i="8"/>
  <c r="CJ177" i="8"/>
  <c r="CB177" i="8"/>
  <c r="F177" i="8"/>
  <c r="CD177" i="8" s="1"/>
  <c r="E177" i="8"/>
  <c r="D177" i="8"/>
  <c r="CG177" i="8" s="1"/>
  <c r="CH176" i="8"/>
  <c r="CD176" i="8"/>
  <c r="F176" i="8"/>
  <c r="CJ176" i="8" s="1"/>
  <c r="E176" i="8"/>
  <c r="D176" i="8" s="1"/>
  <c r="F175" i="8"/>
  <c r="CJ175" i="8" s="1"/>
  <c r="E175" i="8"/>
  <c r="CH174" i="8"/>
  <c r="CD174" i="8"/>
  <c r="CB174" i="8"/>
  <c r="F174" i="8"/>
  <c r="CJ174" i="8" s="1"/>
  <c r="E174" i="8"/>
  <c r="D174" i="8" s="1"/>
  <c r="CJ173" i="8"/>
  <c r="CB173" i="8"/>
  <c r="F173" i="8"/>
  <c r="CD173" i="8" s="1"/>
  <c r="E173" i="8"/>
  <c r="D173" i="8" s="1"/>
  <c r="CG173" i="8" s="1"/>
  <c r="E168" i="8"/>
  <c r="D168" i="8"/>
  <c r="E167" i="8"/>
  <c r="C167" i="8" s="1"/>
  <c r="D167" i="8"/>
  <c r="E166" i="8"/>
  <c r="D166" i="8"/>
  <c r="E165" i="8"/>
  <c r="D165" i="8"/>
  <c r="D160" i="8"/>
  <c r="D159" i="8"/>
  <c r="D158" i="8"/>
  <c r="D157" i="8"/>
  <c r="D156" i="8"/>
  <c r="D155" i="8"/>
  <c r="D143" i="8"/>
  <c r="D142" i="8"/>
  <c r="CG138" i="8"/>
  <c r="CA138" i="8"/>
  <c r="B135" i="8"/>
  <c r="C119" i="8"/>
  <c r="CI118" i="8"/>
  <c r="CB118" i="8"/>
  <c r="CA118" i="8"/>
  <c r="C118" i="8"/>
  <c r="CG118" i="8" s="1"/>
  <c r="E114" i="8"/>
  <c r="CI114" i="8" s="1"/>
  <c r="D114" i="8"/>
  <c r="C114" i="8" s="1"/>
  <c r="CC113" i="8"/>
  <c r="E113" i="8"/>
  <c r="CA115" i="8" s="1"/>
  <c r="D113" i="8"/>
  <c r="C113" i="8"/>
  <c r="CG113" i="8" s="1"/>
  <c r="E109" i="8"/>
  <c r="D109" i="8"/>
  <c r="E108" i="8"/>
  <c r="D108" i="8"/>
  <c r="E107" i="8"/>
  <c r="D107" i="8"/>
  <c r="E97" i="8"/>
  <c r="D97" i="8"/>
  <c r="C97" i="8"/>
  <c r="CH97" i="8" s="1"/>
  <c r="E96" i="8"/>
  <c r="D96" i="8"/>
  <c r="E95" i="8"/>
  <c r="D95" i="8"/>
  <c r="E94" i="8"/>
  <c r="D94" i="8"/>
  <c r="E93" i="8"/>
  <c r="D93" i="8"/>
  <c r="C93" i="8" s="1"/>
  <c r="CH93" i="8" s="1"/>
  <c r="E92" i="8"/>
  <c r="D92" i="8"/>
  <c r="C92" i="8" s="1"/>
  <c r="E91" i="8"/>
  <c r="D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2" i="8"/>
  <c r="C62" i="8"/>
  <c r="D61" i="8"/>
  <c r="B61" i="8" s="1"/>
  <c r="C61" i="8"/>
  <c r="D60" i="8"/>
  <c r="C60" i="8"/>
  <c r="D59" i="8"/>
  <c r="C59" i="8"/>
  <c r="B59" i="8"/>
  <c r="D58" i="8"/>
  <c r="C58" i="8"/>
  <c r="D57" i="8"/>
  <c r="C57" i="8"/>
  <c r="D52" i="8"/>
  <c r="C52" i="8"/>
  <c r="B52" i="8" s="1"/>
  <c r="D51" i="8"/>
  <c r="C51" i="8"/>
  <c r="B51" i="8" s="1"/>
  <c r="D50" i="8"/>
  <c r="C50" i="8"/>
  <c r="B50" i="8" s="1"/>
  <c r="D49" i="8"/>
  <c r="B49" i="8" s="1"/>
  <c r="C49" i="8"/>
  <c r="D48" i="8"/>
  <c r="C48" i="8"/>
  <c r="B48" i="8" s="1"/>
  <c r="D47" i="8"/>
  <c r="B47" i="8" s="1"/>
  <c r="C47" i="8"/>
  <c r="D42" i="8"/>
  <c r="C42" i="8"/>
  <c r="D41" i="8"/>
  <c r="C41" i="8"/>
  <c r="D40" i="8"/>
  <c r="C40" i="8"/>
  <c r="D39" i="8"/>
  <c r="C39" i="8"/>
  <c r="B39" i="8"/>
  <c r="D38" i="8"/>
  <c r="C38" i="8"/>
  <c r="D37" i="8"/>
  <c r="C37" i="8"/>
  <c r="D32" i="8"/>
  <c r="C32" i="8"/>
  <c r="D31" i="8"/>
  <c r="C31" i="8"/>
  <c r="B31" i="8" s="1"/>
  <c r="D30" i="8"/>
  <c r="C30" i="8"/>
  <c r="B30" i="8" s="1"/>
  <c r="D29" i="8"/>
  <c r="B29" i="8" s="1"/>
  <c r="C29" i="8"/>
  <c r="D28" i="8"/>
  <c r="C28" i="8"/>
  <c r="B28" i="8" s="1"/>
  <c r="D27" i="8"/>
  <c r="C27" i="8"/>
  <c r="D22" i="8"/>
  <c r="C22" i="8"/>
  <c r="D21" i="8"/>
  <c r="B21" i="8" s="1"/>
  <c r="C21" i="8"/>
  <c r="D20" i="8"/>
  <c r="C20" i="8"/>
  <c r="D19" i="8"/>
  <c r="C19" i="8"/>
  <c r="B19" i="8"/>
  <c r="D14" i="8"/>
  <c r="C14" i="8"/>
  <c r="B14" i="8" s="1"/>
  <c r="D13" i="8"/>
  <c r="C13" i="8"/>
  <c r="D12" i="8"/>
  <c r="C12" i="8"/>
  <c r="B12" i="8" s="1"/>
  <c r="A5" i="8"/>
  <c r="A4" i="8"/>
  <c r="A3" i="8"/>
  <c r="A2" i="8"/>
  <c r="D188" i="9"/>
  <c r="C188" i="9"/>
  <c r="F178" i="9"/>
  <c r="E178" i="9"/>
  <c r="CB177" i="9"/>
  <c r="F177" i="9"/>
  <c r="E177" i="9"/>
  <c r="D177" i="9" s="1"/>
  <c r="CG177" i="9" s="1"/>
  <c r="F176" i="9"/>
  <c r="CH176" i="9" s="1"/>
  <c r="E176" i="9"/>
  <c r="F175" i="9"/>
  <c r="CJ175" i="9" s="1"/>
  <c r="E175" i="9"/>
  <c r="CJ174" i="9"/>
  <c r="CH174" i="9"/>
  <c r="CB174" i="9"/>
  <c r="F174" i="9"/>
  <c r="CD174" i="9" s="1"/>
  <c r="E174" i="9"/>
  <c r="D174" i="9" s="1"/>
  <c r="F173" i="9"/>
  <c r="E173" i="9"/>
  <c r="E168" i="9"/>
  <c r="D168" i="9"/>
  <c r="E167" i="9"/>
  <c r="C167" i="9" s="1"/>
  <c r="D167" i="9"/>
  <c r="E166" i="9"/>
  <c r="D166" i="9"/>
  <c r="E165" i="9"/>
  <c r="C165" i="9" s="1"/>
  <c r="D165" i="9"/>
  <c r="D160" i="9"/>
  <c r="D159" i="9"/>
  <c r="D158" i="9"/>
  <c r="D157" i="9"/>
  <c r="D156" i="9"/>
  <c r="D155" i="9"/>
  <c r="D143" i="9"/>
  <c r="D142" i="9"/>
  <c r="CG138" i="9"/>
  <c r="CA138" i="9"/>
  <c r="B135" i="9"/>
  <c r="CI119" i="9"/>
  <c r="CC119" i="9"/>
  <c r="CB119" i="9"/>
  <c r="C119" i="9"/>
  <c r="CG119" i="9" s="1"/>
  <c r="CC118" i="9"/>
  <c r="C118" i="9"/>
  <c r="E114" i="9"/>
  <c r="CI114" i="9" s="1"/>
  <c r="D114" i="9"/>
  <c r="E113" i="9"/>
  <c r="CA115" i="9" s="1"/>
  <c r="D113" i="9"/>
  <c r="CA109" i="9"/>
  <c r="E109" i="9"/>
  <c r="D109" i="9"/>
  <c r="C109" i="9" s="1"/>
  <c r="CG109" i="9" s="1"/>
  <c r="E108" i="9"/>
  <c r="D108" i="9"/>
  <c r="E107" i="9"/>
  <c r="D107" i="9"/>
  <c r="E97" i="9"/>
  <c r="D97" i="9"/>
  <c r="C97" i="9" s="1"/>
  <c r="CH97" i="9" s="1"/>
  <c r="E96" i="9"/>
  <c r="D96" i="9"/>
  <c r="C96" i="9" s="1"/>
  <c r="E95" i="9"/>
  <c r="C95" i="9" s="1"/>
  <c r="D95" i="9"/>
  <c r="E94" i="9"/>
  <c r="D94" i="9"/>
  <c r="E93" i="9"/>
  <c r="D93" i="9"/>
  <c r="C93" i="9"/>
  <c r="CH93" i="9" s="1"/>
  <c r="E92" i="9"/>
  <c r="D92" i="9"/>
  <c r="C92" i="9"/>
  <c r="E91" i="9"/>
  <c r="D91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5" i="9"/>
  <c r="D85" i="9"/>
  <c r="C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85" i="9" s="1"/>
  <c r="B68" i="9"/>
  <c r="B67" i="9"/>
  <c r="B66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2" i="9"/>
  <c r="C62" i="9"/>
  <c r="D61" i="9"/>
  <c r="C61" i="9"/>
  <c r="D60" i="9"/>
  <c r="C60" i="9"/>
  <c r="D59" i="9"/>
  <c r="B59" i="9" s="1"/>
  <c r="C59" i="9"/>
  <c r="D58" i="9"/>
  <c r="C58" i="9"/>
  <c r="B58" i="9" s="1"/>
  <c r="D57" i="9"/>
  <c r="C57" i="9"/>
  <c r="B57" i="9" s="1"/>
  <c r="D52" i="9"/>
  <c r="C52" i="9"/>
  <c r="B52" i="9" s="1"/>
  <c r="D51" i="9"/>
  <c r="C51" i="9"/>
  <c r="B51" i="9" s="1"/>
  <c r="D50" i="9"/>
  <c r="C50" i="9"/>
  <c r="D49" i="9"/>
  <c r="C49" i="9"/>
  <c r="D48" i="9"/>
  <c r="C48" i="9"/>
  <c r="D47" i="9"/>
  <c r="C47" i="9"/>
  <c r="B47" i="9"/>
  <c r="D42" i="9"/>
  <c r="C42" i="9"/>
  <c r="B42" i="9" s="1"/>
  <c r="D41" i="9"/>
  <c r="C41" i="9"/>
  <c r="B41" i="9" s="1"/>
  <c r="D40" i="9"/>
  <c r="C40" i="9"/>
  <c r="B40" i="9" s="1"/>
  <c r="D39" i="9"/>
  <c r="C39" i="9"/>
  <c r="B39" i="9" s="1"/>
  <c r="D38" i="9"/>
  <c r="C38" i="9"/>
  <c r="D37" i="9"/>
  <c r="C37" i="9"/>
  <c r="D32" i="9"/>
  <c r="C32" i="9"/>
  <c r="D31" i="9"/>
  <c r="B31" i="9" s="1"/>
  <c r="C31" i="9"/>
  <c r="D30" i="9"/>
  <c r="C30" i="9"/>
  <c r="B30" i="9" s="1"/>
  <c r="D29" i="9"/>
  <c r="C29" i="9"/>
  <c r="B29" i="9" s="1"/>
  <c r="D28" i="9"/>
  <c r="C28" i="9"/>
  <c r="B28" i="9" s="1"/>
  <c r="D27" i="9"/>
  <c r="C27" i="9"/>
  <c r="B27" i="9" s="1"/>
  <c r="D22" i="9"/>
  <c r="C22" i="9"/>
  <c r="D21" i="9"/>
  <c r="C21" i="9"/>
  <c r="D20" i="9"/>
  <c r="C20" i="9"/>
  <c r="D19" i="9"/>
  <c r="B19" i="9" s="1"/>
  <c r="C19" i="9"/>
  <c r="D14" i="9"/>
  <c r="C14" i="9"/>
  <c r="B14" i="9" s="1"/>
  <c r="D13" i="9"/>
  <c r="C13" i="9"/>
  <c r="B13" i="9" s="1"/>
  <c r="D12" i="9"/>
  <c r="C12" i="9"/>
  <c r="B12" i="9" s="1"/>
  <c r="A5" i="9"/>
  <c r="A4" i="9"/>
  <c r="A3" i="9"/>
  <c r="A2" i="9"/>
  <c r="D188" i="3"/>
  <c r="C188" i="3"/>
  <c r="B188" i="3"/>
  <c r="CH178" i="3"/>
  <c r="CD178" i="3"/>
  <c r="CB178" i="3"/>
  <c r="F178" i="3"/>
  <c r="CJ178" i="3" s="1"/>
  <c r="E178" i="3"/>
  <c r="D178" i="3" s="1"/>
  <c r="CA178" i="3" s="1"/>
  <c r="CD177" i="3"/>
  <c r="F177" i="3"/>
  <c r="CJ177" i="3" s="1"/>
  <c r="E177" i="3"/>
  <c r="D177" i="3" s="1"/>
  <c r="F176" i="3"/>
  <c r="CH176" i="3" s="1"/>
  <c r="E176" i="3"/>
  <c r="D176" i="3" s="1"/>
  <c r="CH175" i="3"/>
  <c r="CB175" i="3"/>
  <c r="F175" i="3"/>
  <c r="CD175" i="3" s="1"/>
  <c r="E175" i="3"/>
  <c r="D175" i="3" s="1"/>
  <c r="CG175" i="3" s="1"/>
  <c r="CJ174" i="3"/>
  <c r="F174" i="3"/>
  <c r="E174" i="3"/>
  <c r="D174" i="3"/>
  <c r="CA174" i="3" s="1"/>
  <c r="F173" i="3"/>
  <c r="E173" i="3"/>
  <c r="E168" i="3"/>
  <c r="C168" i="3" s="1"/>
  <c r="D168" i="3"/>
  <c r="E167" i="3"/>
  <c r="D167" i="3"/>
  <c r="C167" i="3" s="1"/>
  <c r="E166" i="3"/>
  <c r="D166" i="3"/>
  <c r="E165" i="3"/>
  <c r="D165" i="3"/>
  <c r="D160" i="3"/>
  <c r="D159" i="3"/>
  <c r="D158" i="3"/>
  <c r="D157" i="3"/>
  <c r="D156" i="3"/>
  <c r="D155" i="3"/>
  <c r="D143" i="3"/>
  <c r="D142" i="3"/>
  <c r="CG138" i="3"/>
  <c r="CA138" i="3"/>
  <c r="B135" i="3"/>
  <c r="C119" i="3"/>
  <c r="CC118" i="3"/>
  <c r="C118" i="3"/>
  <c r="E114" i="3"/>
  <c r="CI114" i="3" s="1"/>
  <c r="D114" i="3"/>
  <c r="C114" i="3" s="1"/>
  <c r="E113" i="3"/>
  <c r="CA115" i="3" s="1"/>
  <c r="D113" i="3"/>
  <c r="C113" i="3" s="1"/>
  <c r="E109" i="3"/>
  <c r="D109" i="3"/>
  <c r="C109" i="3" s="1"/>
  <c r="CG109" i="3" s="1"/>
  <c r="CA108" i="3"/>
  <c r="E108" i="3"/>
  <c r="D108" i="3"/>
  <c r="C108" i="3" s="1"/>
  <c r="CB108" i="3" s="1"/>
  <c r="E107" i="3"/>
  <c r="D107" i="3"/>
  <c r="E97" i="3"/>
  <c r="D97" i="3"/>
  <c r="E96" i="3"/>
  <c r="C96" i="3" s="1"/>
  <c r="CG96" i="3" s="1"/>
  <c r="D96" i="3"/>
  <c r="E95" i="3"/>
  <c r="C95" i="3" s="1"/>
  <c r="D95" i="3"/>
  <c r="E94" i="3"/>
  <c r="D94" i="3"/>
  <c r="C94" i="3" s="1"/>
  <c r="E93" i="3"/>
  <c r="D93" i="3"/>
  <c r="C93" i="3" s="1"/>
  <c r="E92" i="3"/>
  <c r="D92" i="3"/>
  <c r="C92" i="3" s="1"/>
  <c r="CG92" i="3" s="1"/>
  <c r="E91" i="3"/>
  <c r="D91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C62" i="3"/>
  <c r="B62" i="3"/>
  <c r="D61" i="3"/>
  <c r="C61" i="3"/>
  <c r="B61" i="3" s="1"/>
  <c r="D60" i="3"/>
  <c r="B60" i="3" s="1"/>
  <c r="C60" i="3"/>
  <c r="D59" i="3"/>
  <c r="D63" i="3" s="1"/>
  <c r="C59" i="3"/>
  <c r="D58" i="3"/>
  <c r="C58" i="3"/>
  <c r="B58" i="3"/>
  <c r="D57" i="3"/>
  <c r="C57" i="3"/>
  <c r="B57" i="3" s="1"/>
  <c r="D52" i="3"/>
  <c r="C52" i="3"/>
  <c r="D51" i="3"/>
  <c r="C51" i="3"/>
  <c r="D50" i="3"/>
  <c r="B50" i="3" s="1"/>
  <c r="C50" i="3"/>
  <c r="D49" i="3"/>
  <c r="C49" i="3"/>
  <c r="B49" i="3" s="1"/>
  <c r="D48" i="3"/>
  <c r="C48" i="3"/>
  <c r="D47" i="3"/>
  <c r="C47" i="3"/>
  <c r="D42" i="3"/>
  <c r="B42" i="3" s="1"/>
  <c r="C42" i="3"/>
  <c r="D41" i="3"/>
  <c r="C41" i="3"/>
  <c r="B41" i="3" s="1"/>
  <c r="D40" i="3"/>
  <c r="C40" i="3"/>
  <c r="D39" i="3"/>
  <c r="C39" i="3"/>
  <c r="D38" i="3"/>
  <c r="C38" i="3"/>
  <c r="B38" i="3"/>
  <c r="D37" i="3"/>
  <c r="C37" i="3"/>
  <c r="B37" i="3" s="1"/>
  <c r="D32" i="3"/>
  <c r="C32" i="3"/>
  <c r="D31" i="3"/>
  <c r="C31" i="3"/>
  <c r="D30" i="3"/>
  <c r="C30" i="3"/>
  <c r="B30" i="3"/>
  <c r="D29" i="3"/>
  <c r="C29" i="3"/>
  <c r="B29" i="3" s="1"/>
  <c r="D28" i="3"/>
  <c r="C28" i="3"/>
  <c r="D27" i="3"/>
  <c r="C27" i="3"/>
  <c r="D22" i="3"/>
  <c r="B22" i="3" s="1"/>
  <c r="C22" i="3"/>
  <c r="D21" i="3"/>
  <c r="C21" i="3"/>
  <c r="B21" i="3" s="1"/>
  <c r="D20" i="3"/>
  <c r="C20" i="3"/>
  <c r="D19" i="3"/>
  <c r="C19" i="3"/>
  <c r="D14" i="3"/>
  <c r="B14" i="3" s="1"/>
  <c r="C14" i="3"/>
  <c r="D13" i="3"/>
  <c r="C13" i="3"/>
  <c r="B13" i="3" s="1"/>
  <c r="D12" i="3"/>
  <c r="C12" i="3"/>
  <c r="A5" i="3"/>
  <c r="A4" i="3"/>
  <c r="A3" i="3"/>
  <c r="A2" i="3"/>
  <c r="CB95" i="3" l="1"/>
  <c r="CA95" i="3"/>
  <c r="CB174" i="3"/>
  <c r="CH174" i="3"/>
  <c r="CG92" i="9"/>
  <c r="CA92" i="9"/>
  <c r="C91" i="3"/>
  <c r="D90" i="3"/>
  <c r="CH118" i="3"/>
  <c r="CB118" i="3"/>
  <c r="CI118" i="3"/>
  <c r="CJ173" i="3"/>
  <c r="CD173" i="3"/>
  <c r="CD174" i="3"/>
  <c r="CA175" i="3"/>
  <c r="CD178" i="9"/>
  <c r="CB178" i="9"/>
  <c r="CJ178" i="9"/>
  <c r="CH178" i="9"/>
  <c r="CG96" i="9"/>
  <c r="CA96" i="9"/>
  <c r="CG119" i="3"/>
  <c r="CC119" i="3"/>
  <c r="CD173" i="9"/>
  <c r="CJ173" i="9"/>
  <c r="CB173" i="9"/>
  <c r="CB95" i="2"/>
  <c r="CG95" i="2"/>
  <c r="CG118" i="9"/>
  <c r="CB118" i="9"/>
  <c r="CI118" i="9"/>
  <c r="C63" i="8"/>
  <c r="B85" i="8"/>
  <c r="CA92" i="2"/>
  <c r="CB92" i="2"/>
  <c r="CB93" i="2"/>
  <c r="CG93" i="2"/>
  <c r="CC114" i="2"/>
  <c r="CI114" i="2"/>
  <c r="CB176" i="2"/>
  <c r="CH176" i="2"/>
  <c r="CD176" i="2"/>
  <c r="D176" i="2"/>
  <c r="CA176" i="2" s="1"/>
  <c r="CA177" i="2"/>
  <c r="B20" i="3"/>
  <c r="B27" i="3"/>
  <c r="B32" i="3"/>
  <c r="B39" i="3"/>
  <c r="B48" i="3"/>
  <c r="B51" i="3"/>
  <c r="C107" i="3"/>
  <c r="C166" i="3"/>
  <c r="D173" i="3"/>
  <c r="CJ175" i="3"/>
  <c r="B20" i="9"/>
  <c r="B22" i="9"/>
  <c r="B37" i="9"/>
  <c r="B48" i="9"/>
  <c r="B50" i="9"/>
  <c r="D63" i="9"/>
  <c r="B61" i="9"/>
  <c r="B63" i="9" s="1"/>
  <c r="C91" i="9"/>
  <c r="D90" i="9"/>
  <c r="CC113" i="9"/>
  <c r="CA118" i="9"/>
  <c r="D173" i="9"/>
  <c r="CG173" i="9" s="1"/>
  <c r="CD176" i="9"/>
  <c r="D178" i="9"/>
  <c r="B20" i="8"/>
  <c r="B22" i="8"/>
  <c r="B37" i="8"/>
  <c r="CG119" i="8"/>
  <c r="CB119" i="8"/>
  <c r="CI119" i="8"/>
  <c r="C165" i="8"/>
  <c r="CI114" i="4"/>
  <c r="CC114" i="4"/>
  <c r="B58" i="2"/>
  <c r="B85" i="2"/>
  <c r="CG109" i="2"/>
  <c r="CH109" i="2"/>
  <c r="CB109" i="2"/>
  <c r="CI119" i="2"/>
  <c r="CB119" i="2"/>
  <c r="CC119" i="2"/>
  <c r="CH174" i="2"/>
  <c r="CD174" i="2"/>
  <c r="CJ174" i="2"/>
  <c r="CB174" i="2"/>
  <c r="D174" i="2"/>
  <c r="CJ176" i="2"/>
  <c r="B63" i="2"/>
  <c r="D90" i="2"/>
  <c r="C91" i="2"/>
  <c r="CH96" i="2"/>
  <c r="CA96" i="2"/>
  <c r="CG96" i="2"/>
  <c r="CG113" i="2"/>
  <c r="CH118" i="2"/>
  <c r="CA118" i="2"/>
  <c r="CI118" i="2"/>
  <c r="CB118" i="2"/>
  <c r="B12" i="3"/>
  <c r="B19" i="3"/>
  <c r="B28" i="3"/>
  <c r="B31" i="3"/>
  <c r="B40" i="3"/>
  <c r="B47" i="3"/>
  <c r="B52" i="3"/>
  <c r="B59" i="3"/>
  <c r="B85" i="3"/>
  <c r="E90" i="3"/>
  <c r="C97" i="3"/>
  <c r="CG97" i="3" s="1"/>
  <c r="C165" i="3"/>
  <c r="B21" i="9"/>
  <c r="B32" i="9"/>
  <c r="B38" i="9"/>
  <c r="B49" i="9"/>
  <c r="B60" i="9"/>
  <c r="B62" i="9"/>
  <c r="C108" i="9"/>
  <c r="C113" i="9"/>
  <c r="CG113" i="9" s="1"/>
  <c r="CH118" i="9"/>
  <c r="C166" i="9"/>
  <c r="C168" i="9"/>
  <c r="D176" i="9"/>
  <c r="CA176" i="9" s="1"/>
  <c r="CD177" i="9"/>
  <c r="CJ177" i="9"/>
  <c r="B27" i="8"/>
  <c r="B40" i="8"/>
  <c r="B42" i="8"/>
  <c r="D63" i="8"/>
  <c r="C91" i="8"/>
  <c r="C95" i="8"/>
  <c r="C90" i="8" s="1"/>
  <c r="B188" i="8"/>
  <c r="CG119" i="4"/>
  <c r="CH119" i="4"/>
  <c r="CH173" i="4"/>
  <c r="CB175" i="4"/>
  <c r="CD175" i="4"/>
  <c r="CH176" i="4"/>
  <c r="CJ176" i="4"/>
  <c r="CH177" i="4"/>
  <c r="E90" i="2"/>
  <c r="CH92" i="2"/>
  <c r="CH93" i="2"/>
  <c r="C97" i="2"/>
  <c r="C107" i="2"/>
  <c r="CA107" i="2" s="1"/>
  <c r="C114" i="2"/>
  <c r="CA114" i="2" s="1"/>
  <c r="CC118" i="2"/>
  <c r="C107" i="8"/>
  <c r="C109" i="8"/>
  <c r="CA109" i="8" s="1"/>
  <c r="CH118" i="8"/>
  <c r="CJ178" i="8"/>
  <c r="B14" i="4"/>
  <c r="B29" i="4"/>
  <c r="B31" i="4"/>
  <c r="B42" i="4"/>
  <c r="B57" i="4"/>
  <c r="B59" i="4"/>
  <c r="C91" i="4"/>
  <c r="C93" i="4"/>
  <c r="CG93" i="4" s="1"/>
  <c r="C109" i="4"/>
  <c r="C167" i="4"/>
  <c r="D173" i="4"/>
  <c r="D177" i="4"/>
  <c r="CG177" i="4" s="1"/>
  <c r="D178" i="2"/>
  <c r="CB178" i="2"/>
  <c r="CJ178" i="2"/>
  <c r="CD175" i="2"/>
  <c r="CD178" i="2"/>
  <c r="C107" i="9"/>
  <c r="CH107" i="9" s="1"/>
  <c r="C114" i="9"/>
  <c r="B188" i="9"/>
  <c r="B13" i="8"/>
  <c r="B32" i="8"/>
  <c r="B38" i="8"/>
  <c r="B41" i="8"/>
  <c r="B60" i="8"/>
  <c r="B62" i="8"/>
  <c r="C94" i="8"/>
  <c r="C96" i="8"/>
  <c r="CH96" i="8" s="1"/>
  <c r="C108" i="8"/>
  <c r="CC118" i="8"/>
  <c r="C166" i="8"/>
  <c r="C168" i="8"/>
  <c r="D178" i="8"/>
  <c r="B21" i="4"/>
  <c r="B27" i="4"/>
  <c r="B38" i="4"/>
  <c r="B49" i="4"/>
  <c r="B51" i="4"/>
  <c r="D63" i="4"/>
  <c r="B62" i="4"/>
  <c r="B85" i="4"/>
  <c r="E90" i="4"/>
  <c r="C96" i="4"/>
  <c r="C165" i="4"/>
  <c r="D174" i="4"/>
  <c r="D178" i="4"/>
  <c r="CG178" i="4" s="1"/>
  <c r="CB94" i="2"/>
  <c r="C90" i="2"/>
  <c r="CH91" i="2"/>
  <c r="CG94" i="2"/>
  <c r="CH95" i="2"/>
  <c r="CH108" i="2"/>
  <c r="CG114" i="2"/>
  <c r="CG175" i="2"/>
  <c r="CA91" i="2"/>
  <c r="CH94" i="2"/>
  <c r="CA95" i="2"/>
  <c r="CA108" i="2"/>
  <c r="CG176" i="2"/>
  <c r="CA93" i="4"/>
  <c r="CB93" i="4"/>
  <c r="CG173" i="4"/>
  <c r="CA173" i="4"/>
  <c r="CA177" i="4"/>
  <c r="CG96" i="4"/>
  <c r="CB96" i="4"/>
  <c r="CH96" i="4"/>
  <c r="CA96" i="4"/>
  <c r="CA174" i="4"/>
  <c r="CG174" i="4"/>
  <c r="CA178" i="4"/>
  <c r="CB91" i="4"/>
  <c r="CA91" i="4"/>
  <c r="CG91" i="4"/>
  <c r="CH91" i="4"/>
  <c r="CB95" i="4"/>
  <c r="CG95" i="4"/>
  <c r="CA95" i="4"/>
  <c r="CH95" i="4"/>
  <c r="CH97" i="4"/>
  <c r="CA97" i="4"/>
  <c r="CG97" i="4"/>
  <c r="CB97" i="4"/>
  <c r="CA175" i="4"/>
  <c r="CG175" i="4"/>
  <c r="CG109" i="4"/>
  <c r="CH109" i="4"/>
  <c r="CB109" i="4"/>
  <c r="CA109" i="4"/>
  <c r="CG92" i="4"/>
  <c r="CB92" i="4"/>
  <c r="CA92" i="4"/>
  <c r="CH92" i="4"/>
  <c r="CB108" i="4"/>
  <c r="CG108" i="4"/>
  <c r="CA108" i="4"/>
  <c r="CH108" i="4"/>
  <c r="CG113" i="4"/>
  <c r="CA113" i="4"/>
  <c r="CG94" i="4"/>
  <c r="CG107" i="4"/>
  <c r="CC113" i="4"/>
  <c r="CG114" i="4"/>
  <c r="CA118" i="4"/>
  <c r="CH118" i="4"/>
  <c r="CB119" i="4"/>
  <c r="CI119" i="4"/>
  <c r="CB173" i="4"/>
  <c r="CJ173" i="4"/>
  <c r="CH174" i="4"/>
  <c r="CD176" i="4"/>
  <c r="CB177" i="4"/>
  <c r="CJ177" i="4"/>
  <c r="CH178" i="4"/>
  <c r="C63" i="4"/>
  <c r="D90" i="4"/>
  <c r="CH94" i="4"/>
  <c r="CH107" i="4"/>
  <c r="CB118" i="4"/>
  <c r="CI118" i="4"/>
  <c r="CC119" i="4"/>
  <c r="CB174" i="4"/>
  <c r="CJ174" i="4"/>
  <c r="CG176" i="4"/>
  <c r="CB178" i="4"/>
  <c r="CJ178" i="4"/>
  <c r="CB94" i="4"/>
  <c r="CB107" i="4"/>
  <c r="CG118" i="4"/>
  <c r="CI113" i="4"/>
  <c r="CB109" i="8"/>
  <c r="CH109" i="8"/>
  <c r="CA94" i="8"/>
  <c r="CH94" i="8"/>
  <c r="CB94" i="8"/>
  <c r="CG94" i="8"/>
  <c r="CB96" i="8"/>
  <c r="CA96" i="8"/>
  <c r="CB108" i="8"/>
  <c r="CA108" i="8"/>
  <c r="CG108" i="8"/>
  <c r="CH108" i="8"/>
  <c r="CA178" i="8"/>
  <c r="CG178" i="8"/>
  <c r="CA107" i="8"/>
  <c r="CH107" i="8"/>
  <c r="CB107" i="8"/>
  <c r="CG107" i="8"/>
  <c r="CB91" i="8"/>
  <c r="CA91" i="8"/>
  <c r="CG91" i="8"/>
  <c r="CH91" i="8"/>
  <c r="CG92" i="8"/>
  <c r="CB92" i="8"/>
  <c r="CH92" i="8"/>
  <c r="CA92" i="8"/>
  <c r="CB95" i="8"/>
  <c r="CG95" i="8"/>
  <c r="CA114" i="8"/>
  <c r="CG114" i="8"/>
  <c r="CA174" i="8"/>
  <c r="CG174" i="8"/>
  <c r="CA176" i="8"/>
  <c r="CG176" i="8"/>
  <c r="CB93" i="8"/>
  <c r="CB97" i="8"/>
  <c r="CA93" i="8"/>
  <c r="CA97" i="8"/>
  <c r="CA113" i="8"/>
  <c r="CC114" i="8"/>
  <c r="CA119" i="8"/>
  <c r="CH119" i="8"/>
  <c r="CA173" i="8"/>
  <c r="CH173" i="8"/>
  <c r="CD175" i="8"/>
  <c r="CB176" i="8"/>
  <c r="CA177" i="8"/>
  <c r="CH177" i="8"/>
  <c r="B58" i="8"/>
  <c r="D90" i="8"/>
  <c r="CG93" i="8"/>
  <c r="CG97" i="8"/>
  <c r="CC119" i="8"/>
  <c r="CH175" i="8"/>
  <c r="B57" i="8"/>
  <c r="E90" i="8"/>
  <c r="CI113" i="8"/>
  <c r="D175" i="8"/>
  <c r="CB175" i="8"/>
  <c r="CB91" i="9"/>
  <c r="CH91" i="9"/>
  <c r="CA91" i="9"/>
  <c r="CG91" i="9"/>
  <c r="CG174" i="9"/>
  <c r="CA174" i="9"/>
  <c r="CG176" i="9"/>
  <c r="CA178" i="9"/>
  <c r="CG178" i="9"/>
  <c r="CB108" i="9"/>
  <c r="CA108" i="9"/>
  <c r="CH108" i="9"/>
  <c r="CG108" i="9"/>
  <c r="CB95" i="9"/>
  <c r="CH95" i="9"/>
  <c r="CA95" i="9"/>
  <c r="CG95" i="9"/>
  <c r="CA107" i="9"/>
  <c r="CG107" i="9"/>
  <c r="CA114" i="9"/>
  <c r="CG114" i="9"/>
  <c r="CH92" i="9"/>
  <c r="CA93" i="9"/>
  <c r="C94" i="9"/>
  <c r="CH96" i="9"/>
  <c r="CA97" i="9"/>
  <c r="CH109" i="9"/>
  <c r="CA113" i="9"/>
  <c r="CC114" i="9"/>
  <c r="CA119" i="9"/>
  <c r="CH119" i="9"/>
  <c r="CA173" i="9"/>
  <c r="CH173" i="9"/>
  <c r="CD175" i="9"/>
  <c r="CB176" i="9"/>
  <c r="CJ176" i="9"/>
  <c r="CA177" i="9"/>
  <c r="CH177" i="9"/>
  <c r="CB93" i="9"/>
  <c r="CB97" i="9"/>
  <c r="C63" i="9"/>
  <c r="CB92" i="9"/>
  <c r="CG93" i="9"/>
  <c r="CB96" i="9"/>
  <c r="CG97" i="9"/>
  <c r="CB109" i="9"/>
  <c r="CH175" i="9"/>
  <c r="E90" i="9"/>
  <c r="CI113" i="9"/>
  <c r="D175" i="9"/>
  <c r="CB175" i="9"/>
  <c r="CA176" i="3"/>
  <c r="CG176" i="3"/>
  <c r="CH93" i="3"/>
  <c r="CB93" i="3"/>
  <c r="CA93" i="3"/>
  <c r="CG93" i="3"/>
  <c r="CA114" i="3"/>
  <c r="CG114" i="3"/>
  <c r="B63" i="3"/>
  <c r="CA107" i="3"/>
  <c r="CH107" i="3"/>
  <c r="CG107" i="3"/>
  <c r="CB107" i="3"/>
  <c r="CG173" i="3"/>
  <c r="CA173" i="3"/>
  <c r="CG113" i="3"/>
  <c r="CA113" i="3"/>
  <c r="CH97" i="3"/>
  <c r="CB97" i="3"/>
  <c r="CA94" i="3"/>
  <c r="CG94" i="3"/>
  <c r="CB94" i="3"/>
  <c r="CH94" i="3"/>
  <c r="CG177" i="3"/>
  <c r="CA177" i="3"/>
  <c r="CB96" i="3"/>
  <c r="CH92" i="3"/>
  <c r="CG95" i="3"/>
  <c r="CH96" i="3"/>
  <c r="CG108" i="3"/>
  <c r="CH109" i="3"/>
  <c r="CC114" i="3"/>
  <c r="CG118" i="3"/>
  <c r="CA119" i="3"/>
  <c r="CH119" i="3"/>
  <c r="CH173" i="3"/>
  <c r="CG174" i="3"/>
  <c r="CB176" i="3"/>
  <c r="CJ176" i="3"/>
  <c r="CH177" i="3"/>
  <c r="CG178" i="3"/>
  <c r="C63" i="3"/>
  <c r="CB109" i="3"/>
  <c r="CH91" i="3"/>
  <c r="CA92" i="3"/>
  <c r="CH95" i="3"/>
  <c r="CA96" i="3"/>
  <c r="CH108" i="3"/>
  <c r="CA109" i="3"/>
  <c r="CC113" i="3"/>
  <c r="CA118" i="3"/>
  <c r="CB119" i="3"/>
  <c r="CI119" i="3"/>
  <c r="CB173" i="3"/>
  <c r="CD176" i="3"/>
  <c r="CB177" i="3"/>
  <c r="CB92" i="3"/>
  <c r="CI113" i="3"/>
  <c r="B63" i="8" l="1"/>
  <c r="A215" i="8" s="1"/>
  <c r="CH107" i="2"/>
  <c r="CB107" i="2"/>
  <c r="CB91" i="3"/>
  <c r="CA91" i="3"/>
  <c r="CG91" i="3"/>
  <c r="B215" i="3" s="1"/>
  <c r="CA97" i="3"/>
  <c r="A215" i="3"/>
  <c r="CB107" i="9"/>
  <c r="CA95" i="8"/>
  <c r="CG96" i="8"/>
  <c r="CG109" i="8"/>
  <c r="C90" i="4"/>
  <c r="A215" i="4" s="1"/>
  <c r="CH93" i="4"/>
  <c r="C90" i="3"/>
  <c r="CH95" i="8"/>
  <c r="B215" i="8" s="1"/>
  <c r="CG107" i="2"/>
  <c r="A215" i="2"/>
  <c r="CA178" i="2"/>
  <c r="CG178" i="2"/>
  <c r="B63" i="4"/>
  <c r="CA97" i="2"/>
  <c r="CB97" i="2"/>
  <c r="CH97" i="2"/>
  <c r="B215" i="2" s="1"/>
  <c r="CG97" i="2"/>
  <c r="CB91" i="2"/>
  <c r="CG91" i="2"/>
  <c r="CA174" i="2"/>
  <c r="CG174" i="2"/>
  <c r="B215" i="4"/>
  <c r="CG175" i="8"/>
  <c r="CA175" i="8"/>
  <c r="A215" i="9"/>
  <c r="CA94" i="9"/>
  <c r="CH94" i="9"/>
  <c r="CB94" i="9"/>
  <c r="CG94" i="9"/>
  <c r="CG175" i="9"/>
  <c r="CA175" i="9"/>
  <c r="C90" i="9"/>
  <c r="B215" i="9"/>
  <c r="D188" i="11" l="1"/>
  <c r="C188" i="11"/>
  <c r="B188" i="11" s="1"/>
  <c r="CH178" i="11"/>
  <c r="F178" i="11"/>
  <c r="CJ178" i="11" s="1"/>
  <c r="E178" i="11"/>
  <c r="D178" i="11" s="1"/>
  <c r="CD177" i="11"/>
  <c r="F177" i="11"/>
  <c r="CB177" i="11" s="1"/>
  <c r="E177" i="11"/>
  <c r="D177" i="11" s="1"/>
  <c r="CG177" i="11" s="1"/>
  <c r="F176" i="11"/>
  <c r="CH176" i="11" s="1"/>
  <c r="E176" i="11"/>
  <c r="F175" i="11"/>
  <c r="CJ175" i="11" s="1"/>
  <c r="E175" i="11"/>
  <c r="F174" i="11"/>
  <c r="CD174" i="11" s="1"/>
  <c r="E174" i="11"/>
  <c r="CD173" i="11"/>
  <c r="F173" i="11"/>
  <c r="CJ173" i="11" s="1"/>
  <c r="E173" i="11"/>
  <c r="D173" i="11"/>
  <c r="CG173" i="11" s="1"/>
  <c r="E168" i="11"/>
  <c r="D168" i="11"/>
  <c r="E167" i="11"/>
  <c r="D167" i="11"/>
  <c r="C167" i="11" s="1"/>
  <c r="E166" i="11"/>
  <c r="D166" i="11"/>
  <c r="C166" i="11" s="1"/>
  <c r="E165" i="11"/>
  <c r="D165" i="11"/>
  <c r="C165" i="11" s="1"/>
  <c r="D160" i="11"/>
  <c r="D159" i="11"/>
  <c r="D158" i="11"/>
  <c r="D157" i="11"/>
  <c r="D156" i="11"/>
  <c r="D155" i="11"/>
  <c r="D143" i="11"/>
  <c r="D142" i="11"/>
  <c r="CG138" i="11"/>
  <c r="CA138" i="11"/>
  <c r="B135" i="11"/>
  <c r="CC119" i="11"/>
  <c r="C119" i="11"/>
  <c r="CG119" i="11" s="1"/>
  <c r="C118" i="11"/>
  <c r="E114" i="11"/>
  <c r="CC114" i="11" s="1"/>
  <c r="D114" i="11"/>
  <c r="E113" i="11"/>
  <c r="D113" i="11"/>
  <c r="E109" i="11"/>
  <c r="D109" i="11"/>
  <c r="E108" i="11"/>
  <c r="D108" i="11"/>
  <c r="E107" i="11"/>
  <c r="D107" i="11"/>
  <c r="E97" i="11"/>
  <c r="D97" i="11"/>
  <c r="C97" i="11"/>
  <c r="CH97" i="11" s="1"/>
  <c r="E96" i="11"/>
  <c r="D96" i="11"/>
  <c r="C96" i="11" s="1"/>
  <c r="E95" i="11"/>
  <c r="D95" i="11"/>
  <c r="E94" i="11"/>
  <c r="D94" i="11"/>
  <c r="E93" i="11"/>
  <c r="C93" i="11" s="1"/>
  <c r="CH93" i="11" s="1"/>
  <c r="D93" i="11"/>
  <c r="E92" i="11"/>
  <c r="C92" i="11" s="1"/>
  <c r="D92" i="11"/>
  <c r="E91" i="11"/>
  <c r="D91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2" i="11"/>
  <c r="B62" i="11" s="1"/>
  <c r="C62" i="11"/>
  <c r="D61" i="11"/>
  <c r="C61" i="11"/>
  <c r="D60" i="11"/>
  <c r="C60" i="11"/>
  <c r="B60" i="11" s="1"/>
  <c r="D59" i="11"/>
  <c r="C59" i="11"/>
  <c r="D58" i="11"/>
  <c r="C58" i="11"/>
  <c r="B58" i="11" s="1"/>
  <c r="D57" i="11"/>
  <c r="C57" i="11"/>
  <c r="B57" i="11" s="1"/>
  <c r="D52" i="11"/>
  <c r="C52" i="11"/>
  <c r="D51" i="11"/>
  <c r="C51" i="11"/>
  <c r="B51" i="11" s="1"/>
  <c r="D50" i="11"/>
  <c r="C50" i="11"/>
  <c r="B50" i="11" s="1"/>
  <c r="D49" i="11"/>
  <c r="C49" i="11"/>
  <c r="D48" i="11"/>
  <c r="C48" i="11"/>
  <c r="D47" i="11"/>
  <c r="B47" i="11" s="1"/>
  <c r="C47" i="11"/>
  <c r="D42" i="11"/>
  <c r="C42" i="11"/>
  <c r="D41" i="11"/>
  <c r="C41" i="11"/>
  <c r="D40" i="11"/>
  <c r="C40" i="11"/>
  <c r="D39" i="11"/>
  <c r="B39" i="11" s="1"/>
  <c r="C39" i="11"/>
  <c r="D38" i="11"/>
  <c r="C38" i="11"/>
  <c r="B38" i="11" s="1"/>
  <c r="D37" i="11"/>
  <c r="C37" i="11"/>
  <c r="D32" i="11"/>
  <c r="C32" i="11"/>
  <c r="D31" i="11"/>
  <c r="C31" i="11"/>
  <c r="D30" i="11"/>
  <c r="C30" i="11"/>
  <c r="D29" i="11"/>
  <c r="C29" i="11"/>
  <c r="B29" i="11" s="1"/>
  <c r="D28" i="11"/>
  <c r="C28" i="11"/>
  <c r="D27" i="11"/>
  <c r="C27" i="11"/>
  <c r="B27" i="11" s="1"/>
  <c r="D22" i="11"/>
  <c r="B22" i="11" s="1"/>
  <c r="C22" i="11"/>
  <c r="D21" i="11"/>
  <c r="C21" i="11"/>
  <c r="D20" i="11"/>
  <c r="C20" i="11"/>
  <c r="B20" i="11" s="1"/>
  <c r="D19" i="11"/>
  <c r="C19" i="11"/>
  <c r="D14" i="11"/>
  <c r="C14" i="11"/>
  <c r="B14" i="11" s="1"/>
  <c r="D13" i="11"/>
  <c r="C13" i="11"/>
  <c r="B13" i="11" s="1"/>
  <c r="D12" i="11"/>
  <c r="C12" i="11"/>
  <c r="A5" i="11"/>
  <c r="A4" i="11"/>
  <c r="A3" i="11"/>
  <c r="A2" i="11"/>
  <c r="D188" i="12"/>
  <c r="C188" i="12"/>
  <c r="B188" i="12" s="1"/>
  <c r="F178" i="12"/>
  <c r="CJ178" i="12" s="1"/>
  <c r="E178" i="12"/>
  <c r="D178" i="12" s="1"/>
  <c r="F177" i="12"/>
  <c r="E177" i="12"/>
  <c r="F176" i="12"/>
  <c r="CH176" i="12" s="1"/>
  <c r="E176" i="12"/>
  <c r="D176" i="12" s="1"/>
  <c r="F175" i="12"/>
  <c r="CH175" i="12" s="1"/>
  <c r="E175" i="12"/>
  <c r="F174" i="12"/>
  <c r="E174" i="12"/>
  <c r="F173" i="12"/>
  <c r="CH173" i="12" s="1"/>
  <c r="E173" i="12"/>
  <c r="E168" i="12"/>
  <c r="D168" i="12"/>
  <c r="E167" i="12"/>
  <c r="D167" i="12"/>
  <c r="E166" i="12"/>
  <c r="C166" i="12" s="1"/>
  <c r="D166" i="12"/>
  <c r="E165" i="12"/>
  <c r="D165" i="12"/>
  <c r="D160" i="12"/>
  <c r="D159" i="12"/>
  <c r="D158" i="12"/>
  <c r="D157" i="12"/>
  <c r="D156" i="12"/>
  <c r="D155" i="12"/>
  <c r="D143" i="12"/>
  <c r="D142" i="12"/>
  <c r="CG138" i="12"/>
  <c r="CA138" i="12"/>
  <c r="B135" i="12"/>
  <c r="CH119" i="12"/>
  <c r="C119" i="12"/>
  <c r="CG119" i="12" s="1"/>
  <c r="C118" i="12"/>
  <c r="E114" i="12"/>
  <c r="CI114" i="12" s="1"/>
  <c r="D114" i="12"/>
  <c r="C114" i="12" s="1"/>
  <c r="E113" i="12"/>
  <c r="CI113" i="12" s="1"/>
  <c r="D113" i="12"/>
  <c r="E109" i="12"/>
  <c r="D109" i="12"/>
  <c r="C109" i="12" s="1"/>
  <c r="CH109" i="12" s="1"/>
  <c r="E108" i="12"/>
  <c r="D108" i="12"/>
  <c r="E107" i="12"/>
  <c r="D107" i="12"/>
  <c r="E97" i="12"/>
  <c r="D97" i="12"/>
  <c r="E96" i="12"/>
  <c r="D96" i="12"/>
  <c r="E95" i="12"/>
  <c r="D95" i="12"/>
  <c r="C95" i="12" s="1"/>
  <c r="E94" i="12"/>
  <c r="C94" i="12" s="1"/>
  <c r="CA94" i="12" s="1"/>
  <c r="D94" i="12"/>
  <c r="E93" i="12"/>
  <c r="D93" i="12"/>
  <c r="E92" i="12"/>
  <c r="D92" i="12"/>
  <c r="C92" i="12" s="1"/>
  <c r="CG92" i="12" s="1"/>
  <c r="CB91" i="12"/>
  <c r="E91" i="12"/>
  <c r="D91" i="12"/>
  <c r="C91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C62" i="12"/>
  <c r="B62" i="12" s="1"/>
  <c r="D61" i="12"/>
  <c r="C61" i="12"/>
  <c r="B61" i="12" s="1"/>
  <c r="D60" i="12"/>
  <c r="C60" i="12"/>
  <c r="B60" i="12" s="1"/>
  <c r="D59" i="12"/>
  <c r="C59" i="12"/>
  <c r="D58" i="12"/>
  <c r="C58" i="12"/>
  <c r="D57" i="12"/>
  <c r="C57" i="12"/>
  <c r="D52" i="12"/>
  <c r="C52" i="12"/>
  <c r="D51" i="12"/>
  <c r="C51" i="12"/>
  <c r="D50" i="12"/>
  <c r="C50" i="12"/>
  <c r="D49" i="12"/>
  <c r="C49" i="12"/>
  <c r="B49" i="12" s="1"/>
  <c r="D48" i="12"/>
  <c r="B48" i="12" s="1"/>
  <c r="C48" i="12"/>
  <c r="D47" i="12"/>
  <c r="C47" i="12"/>
  <c r="D42" i="12"/>
  <c r="C42" i="12"/>
  <c r="D41" i="12"/>
  <c r="C41" i="12"/>
  <c r="B41" i="12" s="1"/>
  <c r="D40" i="12"/>
  <c r="B40" i="12" s="1"/>
  <c r="C40" i="12"/>
  <c r="D39" i="12"/>
  <c r="C39" i="12"/>
  <c r="D38" i="12"/>
  <c r="C38" i="12"/>
  <c r="D37" i="12"/>
  <c r="C37" i="12"/>
  <c r="B37" i="12" s="1"/>
  <c r="D32" i="12"/>
  <c r="C32" i="12"/>
  <c r="D31" i="12"/>
  <c r="C31" i="12"/>
  <c r="D30" i="12"/>
  <c r="C30" i="12"/>
  <c r="D29" i="12"/>
  <c r="C29" i="12"/>
  <c r="B29" i="12" s="1"/>
  <c r="D28" i="12"/>
  <c r="B28" i="12" s="1"/>
  <c r="C28" i="12"/>
  <c r="D27" i="12"/>
  <c r="C27" i="12"/>
  <c r="D22" i="12"/>
  <c r="C22" i="12"/>
  <c r="B22" i="12" s="1"/>
  <c r="D21" i="12"/>
  <c r="C21" i="12"/>
  <c r="D20" i="12"/>
  <c r="C20" i="12"/>
  <c r="B20" i="12" s="1"/>
  <c r="D19" i="12"/>
  <c r="C19" i="12"/>
  <c r="D14" i="12"/>
  <c r="C14" i="12"/>
  <c r="D13" i="12"/>
  <c r="C13" i="12"/>
  <c r="B13" i="12" s="1"/>
  <c r="D12" i="12"/>
  <c r="C12" i="12"/>
  <c r="B12" i="12"/>
  <c r="A5" i="12"/>
  <c r="A4" i="12"/>
  <c r="A3" i="12"/>
  <c r="A2" i="12"/>
  <c r="D188" i="13"/>
  <c r="C188" i="13"/>
  <c r="F178" i="13"/>
  <c r="E178" i="13"/>
  <c r="D178" i="13" s="1"/>
  <c r="CA178" i="13" s="1"/>
  <c r="F177" i="13"/>
  <c r="CJ177" i="13" s="1"/>
  <c r="E177" i="13"/>
  <c r="F176" i="13"/>
  <c r="CH176" i="13" s="1"/>
  <c r="E176" i="13"/>
  <c r="F175" i="13"/>
  <c r="CH175" i="13" s="1"/>
  <c r="E175" i="13"/>
  <c r="F174" i="13"/>
  <c r="CD174" i="13" s="1"/>
  <c r="E174" i="13"/>
  <c r="D174" i="13"/>
  <c r="CA174" i="13" s="1"/>
  <c r="F173" i="13"/>
  <c r="CJ173" i="13" s="1"/>
  <c r="E173" i="13"/>
  <c r="D173" i="13" s="1"/>
  <c r="E168" i="13"/>
  <c r="D168" i="13"/>
  <c r="C168" i="13" s="1"/>
  <c r="E167" i="13"/>
  <c r="D167" i="13"/>
  <c r="C167" i="13" s="1"/>
  <c r="E166" i="13"/>
  <c r="D166" i="13"/>
  <c r="E165" i="13"/>
  <c r="D165" i="13"/>
  <c r="C165" i="13" s="1"/>
  <c r="D160" i="13"/>
  <c r="D159" i="13"/>
  <c r="D158" i="13"/>
  <c r="D157" i="13"/>
  <c r="D156" i="13"/>
  <c r="D155" i="13"/>
  <c r="D143" i="13"/>
  <c r="D142" i="13"/>
  <c r="CG138" i="13"/>
  <c r="CA138" i="13"/>
  <c r="B135" i="13"/>
  <c r="CH119" i="13"/>
  <c r="C119" i="13"/>
  <c r="C118" i="13"/>
  <c r="CC118" i="13" s="1"/>
  <c r="E114" i="13"/>
  <c r="CI114" i="13" s="1"/>
  <c r="D114" i="13"/>
  <c r="E113" i="13"/>
  <c r="CA115" i="13" s="1"/>
  <c r="D113" i="13"/>
  <c r="E109" i="13"/>
  <c r="D109" i="13"/>
  <c r="C109" i="13"/>
  <c r="CG109" i="13" s="1"/>
  <c r="E108" i="13"/>
  <c r="D108" i="13"/>
  <c r="E107" i="13"/>
  <c r="D107" i="13"/>
  <c r="E97" i="13"/>
  <c r="D97" i="13"/>
  <c r="E96" i="13"/>
  <c r="D96" i="13"/>
  <c r="C96" i="13" s="1"/>
  <c r="CG96" i="13" s="1"/>
  <c r="E95" i="13"/>
  <c r="D95" i="13"/>
  <c r="E94" i="13"/>
  <c r="D94" i="13"/>
  <c r="E93" i="13"/>
  <c r="D93" i="13"/>
  <c r="E92" i="13"/>
  <c r="D92" i="13"/>
  <c r="E91" i="13"/>
  <c r="D91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85" i="13"/>
  <c r="D85" i="13"/>
  <c r="C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2" i="13"/>
  <c r="C62" i="13"/>
  <c r="B62" i="13"/>
  <c r="D61" i="13"/>
  <c r="C61" i="13"/>
  <c r="D60" i="13"/>
  <c r="C60" i="13"/>
  <c r="D59" i="13"/>
  <c r="C59" i="13"/>
  <c r="D58" i="13"/>
  <c r="C58" i="13"/>
  <c r="B58" i="13"/>
  <c r="D57" i="13"/>
  <c r="C57" i="13"/>
  <c r="B57" i="13" s="1"/>
  <c r="D52" i="13"/>
  <c r="C52" i="13"/>
  <c r="D51" i="13"/>
  <c r="C51" i="13"/>
  <c r="B51" i="13" s="1"/>
  <c r="D50" i="13"/>
  <c r="C50" i="13"/>
  <c r="B50" i="13" s="1"/>
  <c r="D49" i="13"/>
  <c r="C49" i="13"/>
  <c r="D48" i="13"/>
  <c r="C48" i="13"/>
  <c r="D47" i="13"/>
  <c r="C47" i="13"/>
  <c r="D42" i="13"/>
  <c r="C42" i="13"/>
  <c r="B42" i="13" s="1"/>
  <c r="D41" i="13"/>
  <c r="C41" i="13"/>
  <c r="B41" i="13" s="1"/>
  <c r="D40" i="13"/>
  <c r="C40" i="13"/>
  <c r="D39" i="13"/>
  <c r="C39" i="13"/>
  <c r="B39" i="13" s="1"/>
  <c r="D38" i="13"/>
  <c r="C38" i="13"/>
  <c r="D37" i="13"/>
  <c r="C37" i="13"/>
  <c r="D32" i="13"/>
  <c r="B32" i="13" s="1"/>
  <c r="C32" i="13"/>
  <c r="D31" i="13"/>
  <c r="C31" i="13"/>
  <c r="D30" i="13"/>
  <c r="B30" i="13" s="1"/>
  <c r="C30" i="13"/>
  <c r="D29" i="13"/>
  <c r="C29" i="13"/>
  <c r="B29" i="13" s="1"/>
  <c r="D28" i="13"/>
  <c r="C28" i="13"/>
  <c r="D27" i="13"/>
  <c r="C27" i="13"/>
  <c r="B27" i="13" s="1"/>
  <c r="D22" i="13"/>
  <c r="C22" i="13"/>
  <c r="D21" i="13"/>
  <c r="C21" i="13"/>
  <c r="B21" i="13" s="1"/>
  <c r="D20" i="13"/>
  <c r="B20" i="13" s="1"/>
  <c r="C20" i="13"/>
  <c r="D19" i="13"/>
  <c r="C19" i="13"/>
  <c r="B19" i="13" s="1"/>
  <c r="D14" i="13"/>
  <c r="B14" i="13" s="1"/>
  <c r="C14" i="13"/>
  <c r="D13" i="13"/>
  <c r="C13" i="13"/>
  <c r="D12" i="13"/>
  <c r="C12" i="13"/>
  <c r="A5" i="13"/>
  <c r="A4" i="13"/>
  <c r="A3" i="13"/>
  <c r="A2" i="13"/>
  <c r="CG114" i="12" l="1"/>
  <c r="CA114" i="12"/>
  <c r="CG92" i="11"/>
  <c r="CA92" i="11"/>
  <c r="B48" i="13"/>
  <c r="E90" i="13"/>
  <c r="C94" i="13"/>
  <c r="CI118" i="13"/>
  <c r="CD173" i="13"/>
  <c r="CD175" i="13"/>
  <c r="B57" i="12"/>
  <c r="B59" i="12"/>
  <c r="CG109" i="12"/>
  <c r="CA119" i="12"/>
  <c r="D175" i="12"/>
  <c r="CD175" i="12"/>
  <c r="B31" i="11"/>
  <c r="D174" i="11"/>
  <c r="CG174" i="11" s="1"/>
  <c r="CH174" i="11"/>
  <c r="B22" i="13"/>
  <c r="B38" i="13"/>
  <c r="C91" i="13"/>
  <c r="CH91" i="13" s="1"/>
  <c r="C93" i="13"/>
  <c r="C95" i="13"/>
  <c r="CA95" i="13" s="1"/>
  <c r="C97" i="13"/>
  <c r="C108" i="13"/>
  <c r="CH108" i="13" s="1"/>
  <c r="C166" i="13"/>
  <c r="CH173" i="13"/>
  <c r="CJ174" i="13"/>
  <c r="CJ175" i="13"/>
  <c r="B32" i="12"/>
  <c r="B38" i="12"/>
  <c r="B42" i="12"/>
  <c r="B58" i="12"/>
  <c r="B63" i="12" s="1"/>
  <c r="CH92" i="12"/>
  <c r="C108" i="12"/>
  <c r="CB108" i="12" s="1"/>
  <c r="CC114" i="12"/>
  <c r="C168" i="12"/>
  <c r="D174" i="12"/>
  <c r="CJ175" i="12"/>
  <c r="B30" i="11"/>
  <c r="B32" i="11"/>
  <c r="B41" i="11"/>
  <c r="C95" i="11"/>
  <c r="CH95" i="11" s="1"/>
  <c r="CB119" i="11"/>
  <c r="C168" i="11"/>
  <c r="CB173" i="11"/>
  <c r="CH177" i="11"/>
  <c r="CB118" i="13"/>
  <c r="B27" i="12"/>
  <c r="B85" i="12"/>
  <c r="E90" i="12"/>
  <c r="CB175" i="12"/>
  <c r="B19" i="11"/>
  <c r="B42" i="11"/>
  <c r="B48" i="11"/>
  <c r="B59" i="11"/>
  <c r="E90" i="11"/>
  <c r="C94" i="11"/>
  <c r="C108" i="11"/>
  <c r="CG108" i="11" s="1"/>
  <c r="C113" i="11"/>
  <c r="CA113" i="11" s="1"/>
  <c r="CH173" i="11"/>
  <c r="CB174" i="11"/>
  <c r="D176" i="11"/>
  <c r="CG176" i="11" s="1"/>
  <c r="CA174" i="11"/>
  <c r="D90" i="13"/>
  <c r="C107" i="13"/>
  <c r="CH107" i="13" s="1"/>
  <c r="CD178" i="13"/>
  <c r="CJ178" i="13"/>
  <c r="B31" i="12"/>
  <c r="CG176" i="12"/>
  <c r="CA176" i="12"/>
  <c r="CG96" i="11"/>
  <c r="CA96" i="11"/>
  <c r="CC118" i="11"/>
  <c r="CB118" i="11"/>
  <c r="CA118" i="11"/>
  <c r="B52" i="13"/>
  <c r="CG119" i="13"/>
  <c r="CA119" i="13"/>
  <c r="CD177" i="13"/>
  <c r="CB178" i="13"/>
  <c r="B47" i="12"/>
  <c r="D63" i="12"/>
  <c r="CB176" i="12"/>
  <c r="CJ176" i="12"/>
  <c r="B85" i="11"/>
  <c r="CA115" i="11"/>
  <c r="CC113" i="11"/>
  <c r="CH118" i="11"/>
  <c r="CG178" i="11"/>
  <c r="CA178" i="11"/>
  <c r="B13" i="13"/>
  <c r="B28" i="13"/>
  <c r="B47" i="13"/>
  <c r="B49" i="13"/>
  <c r="D63" i="13"/>
  <c r="B60" i="13"/>
  <c r="B85" i="13"/>
  <c r="C92" i="13"/>
  <c r="CG92" i="13" s="1"/>
  <c r="CC119" i="13"/>
  <c r="CB174" i="13"/>
  <c r="CB175" i="13"/>
  <c r="CH177" i="13"/>
  <c r="B188" i="13"/>
  <c r="B14" i="12"/>
  <c r="B52" i="12"/>
  <c r="C107" i="12"/>
  <c r="CB107" i="12" s="1"/>
  <c r="CD176" i="12"/>
  <c r="C109" i="11"/>
  <c r="CI118" i="11"/>
  <c r="CD178" i="11"/>
  <c r="CB178" i="11"/>
  <c r="B51" i="12"/>
  <c r="C93" i="12"/>
  <c r="CB93" i="12" s="1"/>
  <c r="C97" i="12"/>
  <c r="CB97" i="12" s="1"/>
  <c r="D63" i="11"/>
  <c r="CH119" i="11"/>
  <c r="CJ174" i="11"/>
  <c r="CJ177" i="11"/>
  <c r="B12" i="13"/>
  <c r="B31" i="13"/>
  <c r="B37" i="13"/>
  <c r="B40" i="13"/>
  <c r="B59" i="13"/>
  <c r="B63" i="13" s="1"/>
  <c r="B61" i="13"/>
  <c r="C113" i="13"/>
  <c r="CG113" i="13" s="1"/>
  <c r="D175" i="13"/>
  <c r="CG175" i="13" s="1"/>
  <c r="D177" i="13"/>
  <c r="CG177" i="13" s="1"/>
  <c r="B19" i="12"/>
  <c r="B21" i="12"/>
  <c r="B30" i="12"/>
  <c r="B39" i="12"/>
  <c r="B50" i="12"/>
  <c r="C96" i="12"/>
  <c r="CA96" i="12" s="1"/>
  <c r="C165" i="12"/>
  <c r="C167" i="12"/>
  <c r="CD178" i="12"/>
  <c r="B12" i="11"/>
  <c r="B21" i="11"/>
  <c r="B28" i="11"/>
  <c r="B37" i="11"/>
  <c r="B40" i="11"/>
  <c r="B49" i="11"/>
  <c r="B52" i="11"/>
  <c r="C63" i="11"/>
  <c r="B61" i="11"/>
  <c r="B63" i="11" s="1"/>
  <c r="C91" i="11"/>
  <c r="CG91" i="11" s="1"/>
  <c r="C107" i="11"/>
  <c r="CA107" i="11" s="1"/>
  <c r="C114" i="11"/>
  <c r="CA114" i="11" s="1"/>
  <c r="CA119" i="11"/>
  <c r="CI119" i="11"/>
  <c r="D175" i="11"/>
  <c r="CG175" i="11" s="1"/>
  <c r="CD176" i="11"/>
  <c r="CB108" i="11"/>
  <c r="CA108" i="11"/>
  <c r="CA176" i="11"/>
  <c r="CB95" i="11"/>
  <c r="CA95" i="11"/>
  <c r="CA94" i="11"/>
  <c r="CB94" i="11"/>
  <c r="CH94" i="11"/>
  <c r="CG94" i="11"/>
  <c r="CB91" i="11"/>
  <c r="CH91" i="11"/>
  <c r="CH107" i="11"/>
  <c r="CB93" i="11"/>
  <c r="CB97" i="11"/>
  <c r="D90" i="11"/>
  <c r="CB92" i="11"/>
  <c r="CG93" i="11"/>
  <c r="CB96" i="11"/>
  <c r="CG97" i="11"/>
  <c r="CB109" i="11"/>
  <c r="CG113" i="11"/>
  <c r="CI114" i="11"/>
  <c r="CH175" i="11"/>
  <c r="CH92" i="11"/>
  <c r="CA93" i="11"/>
  <c r="CH96" i="11"/>
  <c r="CA97" i="11"/>
  <c r="CH109" i="11"/>
  <c r="CG118" i="11"/>
  <c r="CA173" i="11"/>
  <c r="CD175" i="11"/>
  <c r="CB176" i="11"/>
  <c r="CJ176" i="11"/>
  <c r="CA177" i="11"/>
  <c r="CI113" i="11"/>
  <c r="CB175" i="11"/>
  <c r="CA95" i="12"/>
  <c r="CH95" i="12"/>
  <c r="CG95" i="12"/>
  <c r="CB95" i="12"/>
  <c r="CB96" i="12"/>
  <c r="CH107" i="12"/>
  <c r="CG107" i="12"/>
  <c r="CI118" i="12"/>
  <c r="CB118" i="12"/>
  <c r="CH118" i="12"/>
  <c r="CA118" i="12"/>
  <c r="CD177" i="12"/>
  <c r="CJ177" i="12"/>
  <c r="CB177" i="12"/>
  <c r="D177" i="12"/>
  <c r="CH177" i="12"/>
  <c r="CA91" i="12"/>
  <c r="CH91" i="12"/>
  <c r="C90" i="12"/>
  <c r="CG91" i="12"/>
  <c r="CG97" i="12"/>
  <c r="CH108" i="12"/>
  <c r="CC118" i="12"/>
  <c r="CD173" i="12"/>
  <c r="CJ173" i="12"/>
  <c r="CB173" i="12"/>
  <c r="D173" i="12"/>
  <c r="CA175" i="12"/>
  <c r="CG175" i="12"/>
  <c r="C63" i="12"/>
  <c r="D90" i="12"/>
  <c r="CB92" i="12"/>
  <c r="CA92" i="12"/>
  <c r="CH94" i="12"/>
  <c r="CG94" i="12"/>
  <c r="CB94" i="12"/>
  <c r="CG96" i="12"/>
  <c r="CA97" i="12"/>
  <c r="CB109" i="12"/>
  <c r="CA109" i="12"/>
  <c r="CG118" i="12"/>
  <c r="CJ174" i="12"/>
  <c r="CB174" i="12"/>
  <c r="CH174" i="12"/>
  <c r="CA178" i="12"/>
  <c r="CG178" i="12"/>
  <c r="CG93" i="12"/>
  <c r="CH96" i="12"/>
  <c r="CH97" i="12"/>
  <c r="CC113" i="12"/>
  <c r="C113" i="12"/>
  <c r="CA115" i="12"/>
  <c r="CC119" i="12"/>
  <c r="CI119" i="12"/>
  <c r="CB119" i="12"/>
  <c r="CD174" i="12"/>
  <c r="CH178" i="12"/>
  <c r="CB178" i="12"/>
  <c r="CA113" i="13"/>
  <c r="CH97" i="13"/>
  <c r="CG97" i="13"/>
  <c r="CB97" i="13"/>
  <c r="CA97" i="13"/>
  <c r="CA108" i="13"/>
  <c r="CG108" i="13"/>
  <c r="CG173" i="13"/>
  <c r="CA173" i="13"/>
  <c r="CA175" i="13"/>
  <c r="CA177" i="13"/>
  <c r="CA91" i="13"/>
  <c r="C90" i="13"/>
  <c r="CA94" i="13"/>
  <c r="CH94" i="13"/>
  <c r="CG94" i="13"/>
  <c r="CB94" i="13"/>
  <c r="CH93" i="13"/>
  <c r="CG93" i="13"/>
  <c r="CB93" i="13"/>
  <c r="CA93" i="13"/>
  <c r="CB95" i="13"/>
  <c r="CH95" i="13"/>
  <c r="CA107" i="13"/>
  <c r="CG107" i="13"/>
  <c r="CH96" i="13"/>
  <c r="CH109" i="13"/>
  <c r="C114" i="13"/>
  <c r="CC114" i="13"/>
  <c r="CG118" i="13"/>
  <c r="CG174" i="13"/>
  <c r="D176" i="13"/>
  <c r="CB176" i="13"/>
  <c r="CJ176" i="13"/>
  <c r="CG178" i="13"/>
  <c r="CA92" i="13"/>
  <c r="CA96" i="13"/>
  <c r="CA109" i="13"/>
  <c r="CC113" i="13"/>
  <c r="CA118" i="13"/>
  <c r="CH118" i="13"/>
  <c r="CB119" i="13"/>
  <c r="CI119" i="13"/>
  <c r="CB173" i="13"/>
  <c r="CH174" i="13"/>
  <c r="CD176" i="13"/>
  <c r="CB177" i="13"/>
  <c r="CH178" i="13"/>
  <c r="C63" i="13"/>
  <c r="CB92" i="13"/>
  <c r="CB96" i="13"/>
  <c r="CB109" i="13"/>
  <c r="CI113" i="13"/>
  <c r="D188" i="7"/>
  <c r="C188" i="7"/>
  <c r="CB178" i="7"/>
  <c r="F178" i="7"/>
  <c r="CH178" i="7" s="1"/>
  <c r="E178" i="7"/>
  <c r="D178" i="7" s="1"/>
  <c r="CB177" i="7"/>
  <c r="F177" i="7"/>
  <c r="CH177" i="7" s="1"/>
  <c r="E177" i="7"/>
  <c r="D177" i="7" s="1"/>
  <c r="CG177" i="7" s="1"/>
  <c r="F176" i="7"/>
  <c r="CH176" i="7" s="1"/>
  <c r="E176" i="7"/>
  <c r="CG175" i="7"/>
  <c r="F175" i="7"/>
  <c r="CB175" i="7" s="1"/>
  <c r="E175" i="7"/>
  <c r="D175" i="7" s="1"/>
  <c r="CA175" i="7" s="1"/>
  <c r="F174" i="7"/>
  <c r="CH174" i="7" s="1"/>
  <c r="E174" i="7"/>
  <c r="CB173" i="7"/>
  <c r="F173" i="7"/>
  <c r="CH173" i="7" s="1"/>
  <c r="E173" i="7"/>
  <c r="D173" i="7" s="1"/>
  <c r="E168" i="7"/>
  <c r="C168" i="7" s="1"/>
  <c r="D168" i="7"/>
  <c r="E167" i="7"/>
  <c r="D167" i="7"/>
  <c r="E166" i="7"/>
  <c r="C166" i="7" s="1"/>
  <c r="D166" i="7"/>
  <c r="E165" i="7"/>
  <c r="D165" i="7"/>
  <c r="D160" i="7"/>
  <c r="D159" i="7"/>
  <c r="D158" i="7"/>
  <c r="D157" i="7"/>
  <c r="D156" i="7"/>
  <c r="D155" i="7"/>
  <c r="D143" i="7"/>
  <c r="D142" i="7"/>
  <c r="B135" i="7"/>
  <c r="C119" i="7"/>
  <c r="CI119" i="7" s="1"/>
  <c r="C118" i="7"/>
  <c r="CH118" i="7" s="1"/>
  <c r="E114" i="7"/>
  <c r="D114" i="7"/>
  <c r="C114" i="7" s="1"/>
  <c r="CG114" i="7" s="1"/>
  <c r="E113" i="7"/>
  <c r="C113" i="7" s="1"/>
  <c r="CA113" i="7" s="1"/>
  <c r="D113" i="7"/>
  <c r="E109" i="7"/>
  <c r="D109" i="7"/>
  <c r="C109" i="7" s="1"/>
  <c r="CH109" i="7" s="1"/>
  <c r="E108" i="7"/>
  <c r="D108" i="7"/>
  <c r="CG107" i="7"/>
  <c r="E107" i="7"/>
  <c r="D107" i="7"/>
  <c r="C107" i="7" s="1"/>
  <c r="E97" i="7"/>
  <c r="D97" i="7"/>
  <c r="E96" i="7"/>
  <c r="D96" i="7"/>
  <c r="E95" i="7"/>
  <c r="D95" i="7"/>
  <c r="E94" i="7"/>
  <c r="D94" i="7"/>
  <c r="C94" i="7" s="1"/>
  <c r="E93" i="7"/>
  <c r="D93" i="7"/>
  <c r="E92" i="7"/>
  <c r="D92" i="7"/>
  <c r="E91" i="7"/>
  <c r="D91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D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2" i="7"/>
  <c r="C62" i="7"/>
  <c r="B62" i="7" s="1"/>
  <c r="D61" i="7"/>
  <c r="B61" i="7" s="1"/>
  <c r="C61" i="7"/>
  <c r="D60" i="7"/>
  <c r="C60" i="7"/>
  <c r="D59" i="7"/>
  <c r="C59" i="7"/>
  <c r="D58" i="7"/>
  <c r="C58" i="7"/>
  <c r="B58" i="7"/>
  <c r="D57" i="7"/>
  <c r="C57" i="7"/>
  <c r="D52" i="7"/>
  <c r="C52" i="7"/>
  <c r="B52" i="7" s="1"/>
  <c r="D51" i="7"/>
  <c r="C51" i="7"/>
  <c r="B51" i="7" s="1"/>
  <c r="D50" i="7"/>
  <c r="B50" i="7" s="1"/>
  <c r="C50" i="7"/>
  <c r="D49" i="7"/>
  <c r="C49" i="7"/>
  <c r="D48" i="7"/>
  <c r="C48" i="7"/>
  <c r="D47" i="7"/>
  <c r="C47" i="7"/>
  <c r="D42" i="7"/>
  <c r="B42" i="7" s="1"/>
  <c r="C42" i="7"/>
  <c r="D41" i="7"/>
  <c r="C41" i="7"/>
  <c r="D40" i="7"/>
  <c r="C40" i="7"/>
  <c r="B40" i="7" s="1"/>
  <c r="D39" i="7"/>
  <c r="C39" i="7"/>
  <c r="D38" i="7"/>
  <c r="C38" i="7"/>
  <c r="B38" i="7" s="1"/>
  <c r="D37" i="7"/>
  <c r="C37" i="7"/>
  <c r="D32" i="7"/>
  <c r="C32" i="7"/>
  <c r="D31" i="7"/>
  <c r="C31" i="7"/>
  <c r="B31" i="7" s="1"/>
  <c r="D30" i="7"/>
  <c r="C30" i="7"/>
  <c r="D29" i="7"/>
  <c r="C29" i="7"/>
  <c r="D28" i="7"/>
  <c r="C28" i="7"/>
  <c r="B28" i="7" s="1"/>
  <c r="D27" i="7"/>
  <c r="C27" i="7"/>
  <c r="B27" i="7" s="1"/>
  <c r="D22" i="7"/>
  <c r="C22" i="7"/>
  <c r="B22" i="7" s="1"/>
  <c r="D21" i="7"/>
  <c r="C21" i="7"/>
  <c r="D20" i="7"/>
  <c r="C20" i="7"/>
  <c r="D19" i="7"/>
  <c r="C19" i="7"/>
  <c r="D14" i="7"/>
  <c r="C14" i="7"/>
  <c r="D13" i="7"/>
  <c r="C13" i="7"/>
  <c r="D12" i="7"/>
  <c r="C12" i="7"/>
  <c r="A5" i="7"/>
  <c r="A4" i="7"/>
  <c r="A3" i="7"/>
  <c r="A2" i="7"/>
  <c r="CG173" i="7" l="1"/>
  <c r="CA173" i="7"/>
  <c r="CA175" i="11"/>
  <c r="A215" i="11"/>
  <c r="B14" i="7"/>
  <c r="B20" i="7"/>
  <c r="B39" i="7"/>
  <c r="B41" i="7"/>
  <c r="B47" i="7"/>
  <c r="B60" i="7"/>
  <c r="C93" i="7"/>
  <c r="CB93" i="7" s="1"/>
  <c r="C97" i="7"/>
  <c r="CB97" i="7" s="1"/>
  <c r="CB107" i="13"/>
  <c r="CG95" i="13"/>
  <c r="CG91" i="13"/>
  <c r="CB91" i="13"/>
  <c r="CB108" i="13"/>
  <c r="CG108" i="12"/>
  <c r="CG107" i="11"/>
  <c r="CA91" i="11"/>
  <c r="CG95" i="11"/>
  <c r="CH108" i="11"/>
  <c r="CA174" i="12"/>
  <c r="CG174" i="12"/>
  <c r="A215" i="13"/>
  <c r="B19" i="7"/>
  <c r="B30" i="7"/>
  <c r="B48" i="7"/>
  <c r="C92" i="7"/>
  <c r="CA92" i="7" s="1"/>
  <c r="C96" i="7"/>
  <c r="CA96" i="7" s="1"/>
  <c r="C165" i="7"/>
  <c r="C167" i="7"/>
  <c r="B188" i="7"/>
  <c r="CA108" i="12"/>
  <c r="C90" i="11"/>
  <c r="B49" i="7"/>
  <c r="C95" i="7"/>
  <c r="CB118" i="7"/>
  <c r="CB174" i="7"/>
  <c r="B37" i="7"/>
  <c r="CC118" i="7"/>
  <c r="CG114" i="11"/>
  <c r="CB107" i="11"/>
  <c r="CG109" i="11"/>
  <c r="B215" i="11" s="1"/>
  <c r="CA109" i="11"/>
  <c r="B29" i="7"/>
  <c r="B85" i="7"/>
  <c r="CC119" i="7"/>
  <c r="B13" i="7"/>
  <c r="C108" i="7"/>
  <c r="CH108" i="7" s="1"/>
  <c r="D174" i="7"/>
  <c r="B12" i="7"/>
  <c r="B21" i="7"/>
  <c r="B32" i="7"/>
  <c r="B59" i="7"/>
  <c r="CA109" i="7"/>
  <c r="CG113" i="7"/>
  <c r="CA114" i="7"/>
  <c r="CI118" i="7"/>
  <c r="CA177" i="7"/>
  <c r="CH92" i="13"/>
  <c r="CA107" i="12"/>
  <c r="CA93" i="12"/>
  <c r="CH93" i="12"/>
  <c r="CG173" i="12"/>
  <c r="CA173" i="12"/>
  <c r="CA177" i="12"/>
  <c r="CG177" i="12"/>
  <c r="CG113" i="12"/>
  <c r="CA113" i="12"/>
  <c r="A215" i="12"/>
  <c r="CA176" i="13"/>
  <c r="CG176" i="13"/>
  <c r="CA114" i="13"/>
  <c r="CG114" i="13"/>
  <c r="B215" i="13"/>
  <c r="CH92" i="7"/>
  <c r="CG92" i="7"/>
  <c r="CB92" i="7"/>
  <c r="CA93" i="7"/>
  <c r="CH93" i="7"/>
  <c r="CG93" i="7"/>
  <c r="CB94" i="7"/>
  <c r="CA94" i="7"/>
  <c r="CH94" i="7"/>
  <c r="CG95" i="7"/>
  <c r="CB95" i="7"/>
  <c r="CA95" i="7"/>
  <c r="C63" i="7"/>
  <c r="C91" i="7"/>
  <c r="E90" i="7"/>
  <c r="CH95" i="7"/>
  <c r="CA178" i="7"/>
  <c r="CG178" i="7"/>
  <c r="D63" i="7"/>
  <c r="B57" i="7"/>
  <c r="B63" i="7" s="1"/>
  <c r="CG94" i="7"/>
  <c r="CA97" i="7"/>
  <c r="CG97" i="7"/>
  <c r="CB107" i="7"/>
  <c r="CA107" i="7"/>
  <c r="CH107" i="7"/>
  <c r="CG108" i="7"/>
  <c r="CA174" i="7"/>
  <c r="CG174" i="7"/>
  <c r="CB176" i="7"/>
  <c r="D176" i="7"/>
  <c r="CB96" i="7"/>
  <c r="CB109" i="7"/>
  <c r="CG119" i="7"/>
  <c r="CH175" i="7"/>
  <c r="CG96" i="7"/>
  <c r="CG109" i="7"/>
  <c r="CG118" i="7"/>
  <c r="CA119" i="7"/>
  <c r="CH119" i="7"/>
  <c r="CA118" i="7"/>
  <c r="CB119" i="7"/>
  <c r="B215" i="6"/>
  <c r="D188" i="6"/>
  <c r="C188" i="6"/>
  <c r="F178" i="6"/>
  <c r="CH178" i="6" s="1"/>
  <c r="E178" i="6"/>
  <c r="F177" i="6"/>
  <c r="CH177" i="6" s="1"/>
  <c r="E177" i="6"/>
  <c r="CB176" i="6"/>
  <c r="F176" i="6"/>
  <c r="CH176" i="6" s="1"/>
  <c r="E176" i="6"/>
  <c r="D176" i="6"/>
  <c r="CG176" i="6" s="1"/>
  <c r="F175" i="6"/>
  <c r="CB175" i="6" s="1"/>
  <c r="E175" i="6"/>
  <c r="F174" i="6"/>
  <c r="CH174" i="6" s="1"/>
  <c r="E174" i="6"/>
  <c r="D174" i="6" s="1"/>
  <c r="F173" i="6"/>
  <c r="CH173" i="6" s="1"/>
  <c r="E173" i="6"/>
  <c r="D173" i="6"/>
  <c r="CG173" i="6" s="1"/>
  <c r="E168" i="6"/>
  <c r="D168" i="6"/>
  <c r="E167" i="6"/>
  <c r="D167" i="6"/>
  <c r="E166" i="6"/>
  <c r="D166" i="6"/>
  <c r="C166" i="6" s="1"/>
  <c r="E165" i="6"/>
  <c r="D165" i="6"/>
  <c r="C165" i="6" s="1"/>
  <c r="D160" i="6"/>
  <c r="D159" i="6"/>
  <c r="D158" i="6"/>
  <c r="D157" i="6"/>
  <c r="D156" i="6"/>
  <c r="D155" i="6"/>
  <c r="D143" i="6"/>
  <c r="D142" i="6"/>
  <c r="B135" i="6"/>
  <c r="C119" i="6"/>
  <c r="CI119" i="6" s="1"/>
  <c r="C118" i="6"/>
  <c r="CH118" i="6" s="1"/>
  <c r="E114" i="6"/>
  <c r="D114" i="6"/>
  <c r="C114" i="6" s="1"/>
  <c r="CG114" i="6" s="1"/>
  <c r="E113" i="6"/>
  <c r="D113" i="6"/>
  <c r="E109" i="6"/>
  <c r="D109" i="6"/>
  <c r="E108" i="6"/>
  <c r="D108" i="6"/>
  <c r="E107" i="6"/>
  <c r="D107" i="6"/>
  <c r="E97" i="6"/>
  <c r="D97" i="6"/>
  <c r="E96" i="6"/>
  <c r="D96" i="6"/>
  <c r="C96" i="6"/>
  <c r="CH96" i="6" s="1"/>
  <c r="E95" i="6"/>
  <c r="D95" i="6"/>
  <c r="C95" i="6" s="1"/>
  <c r="CG95" i="6" s="1"/>
  <c r="E94" i="6"/>
  <c r="D94" i="6"/>
  <c r="E93" i="6"/>
  <c r="D93" i="6"/>
  <c r="E92" i="6"/>
  <c r="C92" i="6" s="1"/>
  <c r="CH92" i="6" s="1"/>
  <c r="D92" i="6"/>
  <c r="E91" i="6"/>
  <c r="C91" i="6" s="1"/>
  <c r="D91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85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2" i="6"/>
  <c r="B62" i="6" s="1"/>
  <c r="C62" i="6"/>
  <c r="D61" i="6"/>
  <c r="C61" i="6"/>
  <c r="D60" i="6"/>
  <c r="C60" i="6"/>
  <c r="D59" i="6"/>
  <c r="D63" i="6" s="1"/>
  <c r="C59" i="6"/>
  <c r="D58" i="6"/>
  <c r="C58" i="6"/>
  <c r="B58" i="6"/>
  <c r="D57" i="6"/>
  <c r="C57" i="6"/>
  <c r="B57" i="6" s="1"/>
  <c r="D52" i="6"/>
  <c r="C52" i="6"/>
  <c r="D51" i="6"/>
  <c r="C51" i="6"/>
  <c r="D50" i="6"/>
  <c r="B50" i="6" s="1"/>
  <c r="C50" i="6"/>
  <c r="D49" i="6"/>
  <c r="C49" i="6"/>
  <c r="D48" i="6"/>
  <c r="C48" i="6"/>
  <c r="D47" i="6"/>
  <c r="C47" i="6"/>
  <c r="D42" i="6"/>
  <c r="B42" i="6" s="1"/>
  <c r="C42" i="6"/>
  <c r="D41" i="6"/>
  <c r="C41" i="6"/>
  <c r="B41" i="6" s="1"/>
  <c r="D40" i="6"/>
  <c r="C40" i="6"/>
  <c r="D39" i="6"/>
  <c r="C39" i="6"/>
  <c r="D38" i="6"/>
  <c r="B38" i="6" s="1"/>
  <c r="C38" i="6"/>
  <c r="D37" i="6"/>
  <c r="C37" i="6"/>
  <c r="D32" i="6"/>
  <c r="C32" i="6"/>
  <c r="D31" i="6"/>
  <c r="C31" i="6"/>
  <c r="D30" i="6"/>
  <c r="C30" i="6"/>
  <c r="B30" i="6"/>
  <c r="D29" i="6"/>
  <c r="C29" i="6"/>
  <c r="B29" i="6" s="1"/>
  <c r="D28" i="6"/>
  <c r="C28" i="6"/>
  <c r="D27" i="6"/>
  <c r="C27" i="6"/>
  <c r="D22" i="6"/>
  <c r="B22" i="6" s="1"/>
  <c r="C22" i="6"/>
  <c r="D21" i="6"/>
  <c r="C21" i="6"/>
  <c r="D20" i="6"/>
  <c r="C20" i="6"/>
  <c r="D19" i="6"/>
  <c r="C19" i="6"/>
  <c r="D14" i="6"/>
  <c r="B14" i="6" s="1"/>
  <c r="C14" i="6"/>
  <c r="D13" i="6"/>
  <c r="C13" i="6"/>
  <c r="B13" i="6" s="1"/>
  <c r="D12" i="6"/>
  <c r="C12" i="6"/>
  <c r="A5" i="6"/>
  <c r="A4" i="6"/>
  <c r="A3" i="6"/>
  <c r="A2" i="6"/>
  <c r="B215" i="5"/>
  <c r="D188" i="5"/>
  <c r="C188" i="5"/>
  <c r="B188" i="5" s="1"/>
  <c r="F178" i="5"/>
  <c r="CH178" i="5" s="1"/>
  <c r="E178" i="5"/>
  <c r="D178" i="5" s="1"/>
  <c r="F177" i="5"/>
  <c r="CH177" i="5" s="1"/>
  <c r="E177" i="5"/>
  <c r="D177" i="5" s="1"/>
  <c r="F176" i="5"/>
  <c r="CH176" i="5" s="1"/>
  <c r="E176" i="5"/>
  <c r="D176" i="5" s="1"/>
  <c r="CG176" i="5" s="1"/>
  <c r="F175" i="5"/>
  <c r="CB175" i="5" s="1"/>
  <c r="E175" i="5"/>
  <c r="F174" i="5"/>
  <c r="CH174" i="5" s="1"/>
  <c r="E174" i="5"/>
  <c r="F173" i="5"/>
  <c r="CH173" i="5" s="1"/>
  <c r="E173" i="5"/>
  <c r="E168" i="5"/>
  <c r="C168" i="5" s="1"/>
  <c r="D168" i="5"/>
  <c r="E167" i="5"/>
  <c r="D167" i="5"/>
  <c r="E166" i="5"/>
  <c r="D166" i="5"/>
  <c r="E165" i="5"/>
  <c r="D165" i="5"/>
  <c r="D160" i="5"/>
  <c r="D159" i="5"/>
  <c r="D158" i="5"/>
  <c r="D157" i="5"/>
  <c r="D156" i="5"/>
  <c r="D155" i="5"/>
  <c r="D143" i="5"/>
  <c r="D142" i="5"/>
  <c r="B135" i="5"/>
  <c r="C119" i="5"/>
  <c r="CI119" i="5" s="1"/>
  <c r="C118" i="5"/>
  <c r="CH118" i="5" s="1"/>
  <c r="E114" i="5"/>
  <c r="D114" i="5"/>
  <c r="C114" i="5" s="1"/>
  <c r="E113" i="5"/>
  <c r="D113" i="5"/>
  <c r="E109" i="5"/>
  <c r="D109" i="5"/>
  <c r="C109" i="5" s="1"/>
  <c r="E108" i="5"/>
  <c r="D108" i="5"/>
  <c r="E107" i="5"/>
  <c r="D107" i="5"/>
  <c r="E97" i="5"/>
  <c r="D97" i="5"/>
  <c r="C97" i="5" s="1"/>
  <c r="E96" i="5"/>
  <c r="D96" i="5"/>
  <c r="C96" i="5" s="1"/>
  <c r="E95" i="5"/>
  <c r="D95" i="5"/>
  <c r="C95" i="5" s="1"/>
  <c r="CG95" i="5" s="1"/>
  <c r="E94" i="5"/>
  <c r="C94" i="5" s="1"/>
  <c r="D94" i="5"/>
  <c r="E93" i="5"/>
  <c r="D93" i="5"/>
  <c r="E92" i="5"/>
  <c r="D92" i="5"/>
  <c r="E91" i="5"/>
  <c r="C91" i="5" s="1"/>
  <c r="CG91" i="5" s="1"/>
  <c r="D91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B62" i="5" s="1"/>
  <c r="D61" i="5"/>
  <c r="C61" i="5"/>
  <c r="B61" i="5" s="1"/>
  <c r="D60" i="5"/>
  <c r="C60" i="5"/>
  <c r="B60" i="5" s="1"/>
  <c r="D59" i="5"/>
  <c r="C59" i="5"/>
  <c r="D58" i="5"/>
  <c r="C58" i="5"/>
  <c r="D57" i="5"/>
  <c r="C57" i="5"/>
  <c r="B57" i="5"/>
  <c r="D52" i="5"/>
  <c r="C52" i="5"/>
  <c r="D51" i="5"/>
  <c r="C51" i="5"/>
  <c r="B51" i="5" s="1"/>
  <c r="D50" i="5"/>
  <c r="C50" i="5"/>
  <c r="B50" i="5" s="1"/>
  <c r="D49" i="5"/>
  <c r="C49" i="5"/>
  <c r="B49" i="5" s="1"/>
  <c r="D48" i="5"/>
  <c r="C48" i="5"/>
  <c r="B48" i="5" s="1"/>
  <c r="D47" i="5"/>
  <c r="C47" i="5"/>
  <c r="D42" i="5"/>
  <c r="C42" i="5"/>
  <c r="D41" i="5"/>
  <c r="B41" i="5" s="1"/>
  <c r="C41" i="5"/>
  <c r="D40" i="5"/>
  <c r="C40" i="5"/>
  <c r="D39" i="5"/>
  <c r="C39" i="5"/>
  <c r="B39" i="5" s="1"/>
  <c r="D38" i="5"/>
  <c r="C38" i="5"/>
  <c r="B38" i="5" s="1"/>
  <c r="D37" i="5"/>
  <c r="C37" i="5"/>
  <c r="B37" i="5" s="1"/>
  <c r="D32" i="5"/>
  <c r="C32" i="5"/>
  <c r="B32" i="5" s="1"/>
  <c r="D31" i="5"/>
  <c r="C31" i="5"/>
  <c r="D30" i="5"/>
  <c r="C30" i="5"/>
  <c r="D29" i="5"/>
  <c r="C29" i="5"/>
  <c r="B29" i="5"/>
  <c r="D28" i="5"/>
  <c r="C28" i="5"/>
  <c r="D27" i="5"/>
  <c r="C27" i="5"/>
  <c r="B27" i="5" s="1"/>
  <c r="D22" i="5"/>
  <c r="C22" i="5"/>
  <c r="B22" i="5" s="1"/>
  <c r="D21" i="5"/>
  <c r="C21" i="5"/>
  <c r="B21" i="5" s="1"/>
  <c r="D20" i="5"/>
  <c r="C20" i="5"/>
  <c r="B20" i="5" s="1"/>
  <c r="D19" i="5"/>
  <c r="C19" i="5"/>
  <c r="D14" i="5"/>
  <c r="C14" i="5"/>
  <c r="D13" i="5"/>
  <c r="B13" i="5" s="1"/>
  <c r="C13" i="5"/>
  <c r="D12" i="5"/>
  <c r="C12" i="5"/>
  <c r="A5" i="5"/>
  <c r="A4" i="5"/>
  <c r="A3" i="5"/>
  <c r="A2" i="5"/>
  <c r="B215" i="1"/>
  <c r="D188" i="1"/>
  <c r="C188" i="1"/>
  <c r="F178" i="1"/>
  <c r="CH178" i="1" s="1"/>
  <c r="E178" i="1"/>
  <c r="F177" i="1"/>
  <c r="CH177" i="1" s="1"/>
  <c r="E177" i="1"/>
  <c r="F176" i="1"/>
  <c r="CH176" i="1" s="1"/>
  <c r="E176" i="1"/>
  <c r="F175" i="1"/>
  <c r="CH175" i="1" s="1"/>
  <c r="E175" i="1"/>
  <c r="F174" i="1"/>
  <c r="CH174" i="1" s="1"/>
  <c r="E174" i="1"/>
  <c r="F173" i="1"/>
  <c r="CH173" i="1" s="1"/>
  <c r="E173" i="1"/>
  <c r="E168" i="1"/>
  <c r="D168" i="1"/>
  <c r="E167" i="1"/>
  <c r="D167" i="1"/>
  <c r="E166" i="1"/>
  <c r="D166" i="1"/>
  <c r="E165" i="1"/>
  <c r="D165" i="1"/>
  <c r="D160" i="1"/>
  <c r="D159" i="1"/>
  <c r="D158" i="1"/>
  <c r="D157" i="1"/>
  <c r="D156" i="1"/>
  <c r="D155" i="1"/>
  <c r="D143" i="1"/>
  <c r="D142" i="1"/>
  <c r="B135" i="1"/>
  <c r="C119" i="1"/>
  <c r="CG119" i="1" s="1"/>
  <c r="C118" i="1"/>
  <c r="CH118" i="1" s="1"/>
  <c r="E114" i="1"/>
  <c r="D114" i="1"/>
  <c r="E113" i="1"/>
  <c r="D113" i="1"/>
  <c r="E109" i="1"/>
  <c r="D109" i="1"/>
  <c r="E108" i="1"/>
  <c r="D108" i="1"/>
  <c r="C108" i="1" s="1"/>
  <c r="CG108" i="1" s="1"/>
  <c r="E107" i="1"/>
  <c r="D107" i="1"/>
  <c r="C107" i="1" s="1"/>
  <c r="CB107" i="1" s="1"/>
  <c r="E97" i="1"/>
  <c r="D97" i="1"/>
  <c r="E96" i="1"/>
  <c r="D96" i="1"/>
  <c r="C96" i="1" s="1"/>
  <c r="E95" i="1"/>
  <c r="D95" i="1"/>
  <c r="E94" i="1"/>
  <c r="D94" i="1"/>
  <c r="E93" i="1"/>
  <c r="D93" i="1"/>
  <c r="E92" i="1"/>
  <c r="D92" i="1"/>
  <c r="C92" i="1" s="1"/>
  <c r="E91" i="1"/>
  <c r="D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D61" i="1"/>
  <c r="C61" i="1"/>
  <c r="D60" i="1"/>
  <c r="C60" i="1"/>
  <c r="D59" i="1"/>
  <c r="C59" i="1"/>
  <c r="D58" i="1"/>
  <c r="C58" i="1"/>
  <c r="D57" i="1"/>
  <c r="C57" i="1"/>
  <c r="D52" i="1"/>
  <c r="C52" i="1"/>
  <c r="D51" i="1"/>
  <c r="C51" i="1"/>
  <c r="D50" i="1"/>
  <c r="C50" i="1"/>
  <c r="D49" i="1"/>
  <c r="B49" i="1" s="1"/>
  <c r="C49" i="1"/>
  <c r="D48" i="1"/>
  <c r="C48" i="1"/>
  <c r="B48" i="1" s="1"/>
  <c r="D47" i="1"/>
  <c r="B47" i="1" s="1"/>
  <c r="C47" i="1"/>
  <c r="D42" i="1"/>
  <c r="C42" i="1"/>
  <c r="D41" i="1"/>
  <c r="B41" i="1" s="1"/>
  <c r="C41" i="1"/>
  <c r="D40" i="1"/>
  <c r="C40" i="1"/>
  <c r="D39" i="1"/>
  <c r="C39" i="1"/>
  <c r="D38" i="1"/>
  <c r="C38" i="1"/>
  <c r="D37" i="1"/>
  <c r="C37" i="1"/>
  <c r="B37" i="1"/>
  <c r="D32" i="1"/>
  <c r="C32" i="1"/>
  <c r="B32" i="1" s="1"/>
  <c r="D31" i="1"/>
  <c r="B31" i="1" s="1"/>
  <c r="C31" i="1"/>
  <c r="D30" i="1"/>
  <c r="C30" i="1"/>
  <c r="D29" i="1"/>
  <c r="B29" i="1" s="1"/>
  <c r="C29" i="1"/>
  <c r="D28" i="1"/>
  <c r="C28" i="1"/>
  <c r="D27" i="1"/>
  <c r="C27" i="1"/>
  <c r="D22" i="1"/>
  <c r="C22" i="1"/>
  <c r="D21" i="1"/>
  <c r="C21" i="1"/>
  <c r="D20" i="1"/>
  <c r="C20" i="1"/>
  <c r="D19" i="1"/>
  <c r="C19" i="1"/>
  <c r="D14" i="1"/>
  <c r="C14" i="1"/>
  <c r="D13" i="1"/>
  <c r="C13" i="1"/>
  <c r="D12" i="1"/>
  <c r="C12" i="1"/>
  <c r="A5" i="1"/>
  <c r="A4" i="1"/>
  <c r="A3" i="1"/>
  <c r="A2" i="1"/>
  <c r="CG91" i="6" l="1"/>
  <c r="CA91" i="6"/>
  <c r="CH96" i="7"/>
  <c r="B28" i="1"/>
  <c r="B30" i="1"/>
  <c r="B52" i="1"/>
  <c r="B60" i="1"/>
  <c r="B62" i="1"/>
  <c r="C167" i="1"/>
  <c r="D173" i="1"/>
  <c r="CA173" i="1" s="1"/>
  <c r="D177" i="1"/>
  <c r="CA177" i="1" s="1"/>
  <c r="B12" i="5"/>
  <c r="B14" i="5"/>
  <c r="B31" i="5"/>
  <c r="B40" i="5"/>
  <c r="B42" i="5"/>
  <c r="B59" i="5"/>
  <c r="C108" i="5"/>
  <c r="CG108" i="5" s="1"/>
  <c r="C166" i="5"/>
  <c r="D174" i="5"/>
  <c r="CA174" i="5" s="1"/>
  <c r="B20" i="6"/>
  <c r="B37" i="6"/>
  <c r="B39" i="6"/>
  <c r="B48" i="6"/>
  <c r="B61" i="6"/>
  <c r="C94" i="6"/>
  <c r="CG94" i="6" s="1"/>
  <c r="C108" i="6"/>
  <c r="C113" i="6"/>
  <c r="CA113" i="6" s="1"/>
  <c r="C168" i="6"/>
  <c r="CB173" i="6"/>
  <c r="CA176" i="6"/>
  <c r="D178" i="6"/>
  <c r="CG178" i="6" s="1"/>
  <c r="CA108" i="7"/>
  <c r="E90" i="5"/>
  <c r="B21" i="1"/>
  <c r="B40" i="1"/>
  <c r="B42" i="1"/>
  <c r="C168" i="1"/>
  <c r="B19" i="5"/>
  <c r="B28" i="5"/>
  <c r="B30" i="5"/>
  <c r="B47" i="5"/>
  <c r="B52" i="5"/>
  <c r="B58" i="5"/>
  <c r="B63" i="5" s="1"/>
  <c r="C93" i="5"/>
  <c r="C165" i="5"/>
  <c r="D173" i="5"/>
  <c r="B21" i="6"/>
  <c r="B27" i="6"/>
  <c r="B32" i="6"/>
  <c r="B49" i="6"/>
  <c r="B51" i="6"/>
  <c r="B60" i="6"/>
  <c r="C93" i="6"/>
  <c r="CH93" i="6" s="1"/>
  <c r="C107" i="6"/>
  <c r="C109" i="6"/>
  <c r="CH109" i="6" s="1"/>
  <c r="CC118" i="6"/>
  <c r="CH97" i="7"/>
  <c r="B13" i="1"/>
  <c r="B188" i="1"/>
  <c r="D174" i="1"/>
  <c r="C165" i="1"/>
  <c r="C114" i="1"/>
  <c r="CG114" i="1" s="1"/>
  <c r="B61" i="1"/>
  <c r="B57" i="1"/>
  <c r="CG108" i="6"/>
  <c r="CA108" i="6"/>
  <c r="C94" i="1"/>
  <c r="CH94" i="1" s="1"/>
  <c r="C113" i="1"/>
  <c r="CA113" i="1" s="1"/>
  <c r="CB175" i="1"/>
  <c r="CA119" i="5"/>
  <c r="B188" i="6"/>
  <c r="D90" i="1"/>
  <c r="CB119" i="1"/>
  <c r="D175" i="1"/>
  <c r="CG175" i="1" s="1"/>
  <c r="D176" i="1"/>
  <c r="CG176" i="1" s="1"/>
  <c r="C63" i="5"/>
  <c r="B85" i="5"/>
  <c r="CH119" i="5"/>
  <c r="D177" i="6"/>
  <c r="CG177" i="6" s="1"/>
  <c r="CB176" i="1"/>
  <c r="C107" i="5"/>
  <c r="CH107" i="5" s="1"/>
  <c r="C167" i="5"/>
  <c r="D90" i="6"/>
  <c r="C167" i="6"/>
  <c r="CB177" i="6"/>
  <c r="B27" i="1"/>
  <c r="B39" i="1"/>
  <c r="B51" i="1"/>
  <c r="B12" i="1"/>
  <c r="B14" i="1"/>
  <c r="B20" i="1"/>
  <c r="B22" i="1"/>
  <c r="B38" i="1"/>
  <c r="B50" i="1"/>
  <c r="E90" i="1"/>
  <c r="C95" i="1"/>
  <c r="CG95" i="1" s="1"/>
  <c r="C97" i="1"/>
  <c r="CH97" i="1" s="1"/>
  <c r="CC119" i="1"/>
  <c r="C166" i="1"/>
  <c r="D63" i="5"/>
  <c r="C92" i="5"/>
  <c r="CH92" i="5" s="1"/>
  <c r="C113" i="5"/>
  <c r="CA113" i="5" s="1"/>
  <c r="CB173" i="5"/>
  <c r="CB176" i="5"/>
  <c r="B12" i="6"/>
  <c r="B19" i="6"/>
  <c r="B28" i="6"/>
  <c r="B31" i="6"/>
  <c r="B40" i="6"/>
  <c r="B47" i="6"/>
  <c r="B52" i="6"/>
  <c r="C63" i="6"/>
  <c r="B85" i="6"/>
  <c r="E90" i="6"/>
  <c r="CA95" i="6"/>
  <c r="C97" i="6"/>
  <c r="CH97" i="6" s="1"/>
  <c r="CB108" i="7"/>
  <c r="B215" i="12"/>
  <c r="D178" i="1"/>
  <c r="CG178" i="1" s="1"/>
  <c r="CH119" i="1"/>
  <c r="CA119" i="1"/>
  <c r="CI119" i="1"/>
  <c r="CA107" i="1"/>
  <c r="C109" i="1"/>
  <c r="CB109" i="1" s="1"/>
  <c r="C93" i="1"/>
  <c r="CG93" i="1" s="1"/>
  <c r="C91" i="1"/>
  <c r="CG91" i="1" s="1"/>
  <c r="B85" i="1"/>
  <c r="C63" i="1"/>
  <c r="B58" i="1"/>
  <c r="D63" i="1"/>
  <c r="B19" i="1"/>
  <c r="A215" i="7"/>
  <c r="CG176" i="7"/>
  <c r="CA176" i="7"/>
  <c r="CG91" i="7"/>
  <c r="CB91" i="7"/>
  <c r="CA91" i="7"/>
  <c r="CH91" i="7"/>
  <c r="C90" i="7"/>
  <c r="CA97" i="6"/>
  <c r="CG97" i="6"/>
  <c r="CA93" i="6"/>
  <c r="CG93" i="6"/>
  <c r="CB107" i="6"/>
  <c r="CA107" i="6"/>
  <c r="CH107" i="6"/>
  <c r="CG107" i="6"/>
  <c r="CA174" i="6"/>
  <c r="CG174" i="6"/>
  <c r="CB94" i="6"/>
  <c r="CH94" i="6"/>
  <c r="CA178" i="6"/>
  <c r="B59" i="6"/>
  <c r="B63" i="6" s="1"/>
  <c r="CH91" i="6"/>
  <c r="CA92" i="6"/>
  <c r="CH95" i="6"/>
  <c r="CA96" i="6"/>
  <c r="CH108" i="6"/>
  <c r="CA114" i="6"/>
  <c r="CB118" i="6"/>
  <c r="CI118" i="6"/>
  <c r="CC119" i="6"/>
  <c r="CA173" i="6"/>
  <c r="CB174" i="6"/>
  <c r="CA177" i="6"/>
  <c r="CB178" i="6"/>
  <c r="CB92" i="6"/>
  <c r="CB96" i="6"/>
  <c r="CB109" i="6"/>
  <c r="CG119" i="6"/>
  <c r="CH175" i="6"/>
  <c r="CB91" i="6"/>
  <c r="CG92" i="6"/>
  <c r="CB95" i="6"/>
  <c r="CG96" i="6"/>
  <c r="CB108" i="6"/>
  <c r="CG109" i="6"/>
  <c r="CG118" i="6"/>
  <c r="CA119" i="6"/>
  <c r="CH119" i="6"/>
  <c r="CA118" i="6"/>
  <c r="CB119" i="6"/>
  <c r="D175" i="6"/>
  <c r="CA93" i="5"/>
  <c r="CH93" i="5"/>
  <c r="CG93" i="5"/>
  <c r="CB93" i="5"/>
  <c r="CB107" i="5"/>
  <c r="CA107" i="5"/>
  <c r="CG107" i="5"/>
  <c r="CG114" i="5"/>
  <c r="CA114" i="5"/>
  <c r="CG92" i="5"/>
  <c r="CB92" i="5"/>
  <c r="CA92" i="5"/>
  <c r="CB94" i="5"/>
  <c r="CA94" i="5"/>
  <c r="CH94" i="5"/>
  <c r="CG94" i="5"/>
  <c r="CH96" i="5"/>
  <c r="CG96" i="5"/>
  <c r="CB96" i="5"/>
  <c r="CA96" i="5"/>
  <c r="CG174" i="5"/>
  <c r="CG177" i="5"/>
  <c r="CA177" i="5"/>
  <c r="CH109" i="5"/>
  <c r="CG109" i="5"/>
  <c r="CB109" i="5"/>
  <c r="CA109" i="5"/>
  <c r="CG173" i="5"/>
  <c r="CA173" i="5"/>
  <c r="CA97" i="5"/>
  <c r="CH97" i="5"/>
  <c r="CG97" i="5"/>
  <c r="CB97" i="5"/>
  <c r="CA178" i="5"/>
  <c r="CG178" i="5"/>
  <c r="C90" i="5"/>
  <c r="CH91" i="5"/>
  <c r="CH95" i="5"/>
  <c r="CH108" i="5"/>
  <c r="CB118" i="5"/>
  <c r="CI118" i="5"/>
  <c r="CC119" i="5"/>
  <c r="CB174" i="5"/>
  <c r="CB178" i="5"/>
  <c r="D90" i="5"/>
  <c r="CA91" i="5"/>
  <c r="CA95" i="5"/>
  <c r="CA108" i="5"/>
  <c r="CC118" i="5"/>
  <c r="CG119" i="5"/>
  <c r="CH175" i="5"/>
  <c r="CA176" i="5"/>
  <c r="CB177" i="5"/>
  <c r="CB91" i="5"/>
  <c r="CB95" i="5"/>
  <c r="CB108" i="5"/>
  <c r="CG118" i="5"/>
  <c r="CA118" i="5"/>
  <c r="CB119" i="5"/>
  <c r="D175" i="5"/>
  <c r="CG173" i="1"/>
  <c r="CH96" i="1"/>
  <c r="CG96" i="1"/>
  <c r="CB96" i="1"/>
  <c r="CA96" i="1"/>
  <c r="CG177" i="1"/>
  <c r="CH92" i="1"/>
  <c r="CG92" i="1"/>
  <c r="CB92" i="1"/>
  <c r="CA92" i="1"/>
  <c r="CA174" i="1"/>
  <c r="CG174" i="1"/>
  <c r="B59" i="1"/>
  <c r="CG107" i="1"/>
  <c r="CH108" i="1"/>
  <c r="CB118" i="1"/>
  <c r="CI118" i="1"/>
  <c r="CB174" i="1"/>
  <c r="CB178" i="1"/>
  <c r="CH107" i="1"/>
  <c r="CA108" i="1"/>
  <c r="CC118" i="1"/>
  <c r="CB173" i="1"/>
  <c r="CB177" i="1"/>
  <c r="CB108" i="1"/>
  <c r="CG118" i="1"/>
  <c r="CA118" i="1"/>
  <c r="CA93" i="1" l="1"/>
  <c r="CG97" i="1"/>
  <c r="CH95" i="1"/>
  <c r="CA94" i="1"/>
  <c r="CH91" i="1"/>
  <c r="CG94" i="1"/>
  <c r="A215" i="5"/>
  <c r="C90" i="6"/>
  <c r="CG113" i="6"/>
  <c r="CA94" i="6"/>
  <c r="CB93" i="6"/>
  <c r="CB97" i="6"/>
  <c r="CB94" i="1"/>
  <c r="CG109" i="1"/>
  <c r="CA109" i="6"/>
  <c r="CA176" i="1"/>
  <c r="CA178" i="1"/>
  <c r="CA175" i="1"/>
  <c r="CA114" i="1"/>
  <c r="CA97" i="1"/>
  <c r="CA95" i="1"/>
  <c r="CB95" i="1"/>
  <c r="CB97" i="1"/>
  <c r="CA91" i="1"/>
  <c r="B63" i="1"/>
  <c r="CG113" i="1"/>
  <c r="CG113" i="5"/>
  <c r="A215" i="6"/>
  <c r="CB91" i="1"/>
  <c r="CH109" i="1"/>
  <c r="CA109" i="1"/>
  <c r="CB93" i="1"/>
  <c r="C90" i="1"/>
  <c r="A215" i="1" s="1"/>
  <c r="CH93" i="1"/>
  <c r="B215" i="7"/>
  <c r="CA175" i="6"/>
  <c r="CG175" i="6"/>
  <c r="CA175" i="5"/>
  <c r="CG175" i="5"/>
</calcChain>
</file>

<file path=xl/sharedStrings.xml><?xml version="1.0" encoding="utf-8"?>
<sst xmlns="http://schemas.openxmlformats.org/spreadsheetml/2006/main" count="11714" uniqueCount="234">
  <si>
    <t>SERVICIO DE SALUD</t>
  </si>
  <si>
    <t>REM-A08.  ATENCIÓN DE URGENCIA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</si>
  <si>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</si>
  <si>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</si>
  <si>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</si>
  <si>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</si>
  <si>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</si>
  <si>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</si>
  <si>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Establecimientos de otra Red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</si>
  <si>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</si>
  <si>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</si>
  <si>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</si>
  <si>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</si>
  <si>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</si>
  <si>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</si>
  <si>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</si>
  <si>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</si>
  <si>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</si>
  <si>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</si>
  <si>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</si>
  <si>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</si>
  <si>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</si>
  <si>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</si>
  <si>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</si>
  <si>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</si>
  <si>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</si>
  <si>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</si>
  <si>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</si>
  <si>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SAPU/ SAR / SUR</t>
  </si>
  <si>
    <t>Hospital Baja Complejidad</t>
  </si>
  <si>
    <t>Otros Estableci-mientos de la  Red</t>
  </si>
  <si>
    <t>ATENCIÓN MÉDICA NIÑO Y ADULTO</t>
  </si>
  <si>
    <t>ATENCIÓN MÉDICA GINECO-OBSTETRA</t>
  </si>
  <si>
    <t>ATENCIÓN POR MATRONA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</si>
  <si>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</si>
  <si>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</si>
  <si>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</si>
  <si>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</si>
  <si>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</si>
  <si>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</si>
  <si>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</si>
  <si>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</si>
  <si>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PROFESIONAL</t>
  </si>
  <si>
    <t>MÉDICO</t>
  </si>
  <si>
    <t>MATRONA /ÓN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</si>
  <si>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</si>
  <si>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</si>
  <si>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</si>
  <si>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</si>
  <si>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</si>
  <si>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</si>
  <si>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</si>
  <si>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</si>
  <si>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PEDIATRICA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</si>
  <si>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</si>
  <si>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</si>
  <si>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</si>
  <si>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</si>
  <si>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</si>
  <si>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</si>
  <si>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</si>
  <si>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UROLOGÍA</t>
  </si>
  <si>
    <t>URGENCIÓLOGO</t>
  </si>
  <si>
    <t>ENFERMERA /O</t>
  </si>
  <si>
    <t>TÉCNICO PARAMÉDICO</t>
  </si>
  <si>
    <t>OTROS PROFESIONALES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</si>
  <si>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</si>
  <si>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</si>
  <si>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</si>
  <si>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</si>
  <si>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</si>
  <si>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</si>
  <si>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</si>
  <si>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</si>
  <si>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</si>
  <si>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CONCEPTO</t>
  </si>
  <si>
    <t>25 - 34</t>
  </si>
  <si>
    <t>35 - 44</t>
  </si>
  <si>
    <t>45 - 54</t>
  </si>
  <si>
    <t>55 - 64</t>
  </si>
  <si>
    <t>65  y más años</t>
  </si>
  <si>
    <t>PATOLOGÍA</t>
  </si>
  <si>
    <t>HELLP</t>
  </si>
  <si>
    <t>TIPO DE ACCIÓN</t>
  </si>
  <si>
    <t>CENTRO REGULADOR</t>
  </si>
  <si>
    <t>COMPRA DE SERVICIO</t>
  </si>
  <si>
    <t>NO CRÍTICO</t>
  </si>
  <si>
    <t>CRÍTICO</t>
  </si>
  <si>
    <t>TIPO</t>
  </si>
  <si>
    <t>POR COMPRA 
DE SERVICIO</t>
  </si>
  <si>
    <t>SAMU</t>
  </si>
  <si>
    <t>NO SAMU</t>
  </si>
  <si>
    <t>TERRESTRE</t>
  </si>
  <si>
    <t>MARÍTIMO</t>
  </si>
  <si>
    <t>AÉREO</t>
  </si>
  <si>
    <t>MENOS DE 2 HORAS</t>
  </si>
  <si>
    <t>2 A 6 HORAS</t>
  </si>
  <si>
    <t>MAYOR A 6 HORAS</t>
  </si>
  <si>
    <t xml:space="preserve">Hombres </t>
  </si>
  <si>
    <t>Crónico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</si>
  <si>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</si>
  <si>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</si>
  <si>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</si>
  <si>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</si>
  <si>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</si>
  <si>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</si>
  <si>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</si>
  <si>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</si>
  <si>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 5 años y más</t>
  </si>
  <si>
    <t>Embarazadas</t>
  </si>
  <si>
    <t>VICTIMARIO/A</t>
  </si>
  <si>
    <t>Pareja/ Ex pareja</t>
  </si>
  <si>
    <t>Familiar</t>
  </si>
  <si>
    <t>Conocido/a</t>
  </si>
  <si>
    <t>Odonto-
lógicas</t>
  </si>
  <si>
    <t>Por Arma</t>
  </si>
  <si>
    <t>VIOLENCIA INTRAFAMILIAR</t>
  </si>
  <si>
    <t xml:space="preserve">OTRAS VIOLENCIAS </t>
  </si>
  <si>
    <t>SECCIÓN P: ATENCIONES MÉDICAS POR VIOLENCIA SEXUAL</t>
  </si>
  <si>
    <t xml:space="preserve">GRUPOS DE EDAD (en años)  Y CONDICIÓN
</t>
  </si>
  <si>
    <t>15 - 17</t>
  </si>
  <si>
    <t>25 - 44</t>
  </si>
  <si>
    <t>45-64</t>
  </si>
  <si>
    <t>65 años y más</t>
  </si>
  <si>
    <t>VIOLENCIA SEXUAL</t>
  </si>
  <si>
    <t>Agudo (&lt; 72 hrs)</t>
  </si>
  <si>
    <t>No agudo (&gt; 72 hrs)</t>
  </si>
  <si>
    <t>10 - 19</t>
  </si>
  <si>
    <t>25-44</t>
  </si>
  <si>
    <t>65-74</t>
  </si>
  <si>
    <t>75-84</t>
  </si>
  <si>
    <t>85 y más</t>
  </si>
  <si>
    <t xml:space="preserve">Nº DE ATENCIONES </t>
  </si>
  <si>
    <t>SECCIÓN A: ATENCIONES REALIZADAS EN UNIDADES DE URGENCIA DE LA RED</t>
  </si>
  <si>
    <t>SECCIÓN A.1: ATENCIONES REALIZADAS EN UNIDADES DE EMERGENCIA HOSPITALARIA DE ALTA Y MEDIANA COMPLEJIDAD (UEH)</t>
  </si>
  <si>
    <t>Hospital Mediana/Alta Complejidad</t>
  </si>
  <si>
    <t>Ambos Sexos</t>
  </si>
  <si>
    <t xml:space="preserve">  </t>
  </si>
  <si>
    <t>SECCIÓN A.2: ATENCIONES DE URGENCIA REALIZADAS EN SAPU Y SAR</t>
  </si>
  <si>
    <t>KINESIÓLOGO/ A</t>
  </si>
  <si>
    <t>SECCIÓN A.3: DEMANDA ESPONTANEA REALIZADAS EN ESTABLECIMIENTOS DE BAJA COMPLEJIDAD</t>
  </si>
  <si>
    <t>KINESIÓLOGO/A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</si>
  <si>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</si>
  <si>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</si>
  <si>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 EN UNIDADES DE URGENCIA, PREVIA A LA ATENCIÓN MÉDICA, EN HOSPITALES DE ALTA, MEDIANA O BAJA COMPLEJIDAD Y SAR.</t>
  </si>
  <si>
    <t>PSIQUIATRÍA PEDIATRICA  Y ADOLESCENTES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</si>
  <si>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</si>
  <si>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</si>
  <si>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</si>
  <si>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</si>
  <si>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</si>
  <si>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</si>
  <si>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</si>
  <si>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</si>
  <si>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</si>
  <si>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</si>
  <si>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</si>
  <si>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SECCIÓN F: PACIENTES FALLECIDOS EN ESPERA DE ATENCIÓN MÉDICA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</si>
  <si>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</si>
  <si>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</si>
  <si>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</si>
  <si>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</si>
  <si>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AGRESOR /A</t>
  </si>
  <si>
    <t>Total</t>
  </si>
  <si>
    <t>LESIONES DE LA VÍCTIMA</t>
  </si>
  <si>
    <t>SIN LESIONES CONSTATABLES</t>
  </si>
  <si>
    <t>Desconocido/a</t>
  </si>
  <si>
    <t>Hombre</t>
  </si>
  <si>
    <t>Mujer</t>
  </si>
  <si>
    <t>Trau-
matológicas</t>
  </si>
  <si>
    <t>Contusio-nales</t>
  </si>
  <si>
    <t xml:space="preserve">SECCIÓN H: ATENCIONES  POR ANTICONCEPCIÓN DE EMERGENCIA 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</si>
  <si>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</si>
  <si>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</si>
  <si>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</si>
  <si>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</si>
  <si>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CANTIDAD</t>
  </si>
  <si>
    <t>PREECLAMPSIA SEVERA</t>
  </si>
  <si>
    <t>ECLAMPSIA</t>
  </si>
  <si>
    <t>SÍNDROME HIPERTENSIVO DEL EMBARAZO (SHE)</t>
  </si>
  <si>
    <t>RETARDO CRECIMIENTO INTRAUTERINO (RCIU)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</si>
  <si>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</si>
  <si>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</si>
  <si>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</si>
  <si>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</si>
  <si>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</si>
  <si>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</si>
  <si>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</si>
  <si>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</si>
  <si>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TOTAL DE LLAMADAS</t>
  </si>
  <si>
    <t>LLAMADAS VALIDAS</t>
  </si>
  <si>
    <t>Nº LLAMADOS DE URGENCIA</t>
  </si>
  <si>
    <t>SECCIÓN K: INTERVENCIONES PRE HOSPITALARIAS (SAMU)</t>
  </si>
  <si>
    <t>N° INTERVENCIONES</t>
  </si>
  <si>
    <t>BENEFI- CIARIOS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</si>
  <si>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</si>
  <si>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</si>
  <si>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</si>
  <si>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</si>
  <si>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</si>
  <si>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</si>
  <si>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</si>
  <si>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CLINICAS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</si>
  <si>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</si>
  <si>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</si>
  <si>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</si>
  <si>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BASICO</t>
  </si>
  <si>
    <t>AVANZADO</t>
  </si>
  <si>
    <t>ENRUTADO</t>
  </si>
  <si>
    <t>SECCIÓN M: TRASLADO SECUNDARIO (Desde un Establecimiento a Otro)</t>
  </si>
  <si>
    <t>TIPO DE ACCION</t>
  </si>
  <si>
    <t>TOTAL DE TRASLADOS</t>
  </si>
  <si>
    <t>Ambos</t>
  </si>
  <si>
    <t>SECCION N: CLASIFICACION DE LAS INTERVENCIONES POR GRANDES GRUPOS DE DIAGNOSTICOS (SAMU)</t>
  </si>
  <si>
    <t>CAUSAS DE LA INTERVENCION</t>
  </si>
  <si>
    <t>TOTALES</t>
  </si>
  <si>
    <t>SÍNDROME CORONARIO AGUDO</t>
  </si>
  <si>
    <t>PARO CARDIORESPIRATORIO</t>
  </si>
  <si>
    <t>POLITRAUMATISMO</t>
  </si>
  <si>
    <t xml:space="preserve">SECCION O: ATENCIONES  EN URGENCIA POR VIOLENCIA SEXUAL  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</si>
  <si>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</si>
  <si>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</si>
  <si>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</si>
  <si>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</si>
  <si>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Gestantes</t>
  </si>
  <si>
    <t>CON SOSPECHA DE PENETRACIÓN</t>
  </si>
  <si>
    <t>SIN SOSPECHA DE PENETRACIÓN</t>
  </si>
  <si>
    <t xml:space="preserve">ATENCIÓN POR  MÉDICOS DE PERITAJE FORENSE </t>
  </si>
  <si>
    <t>ATENCIÓN OTROS MÉDICOS</t>
  </si>
  <si>
    <t>SECCIÓN Q: ATENCIONES DE URGENCIA ASOCIADAS A LESIONES AUTOINFLIGIDAS</t>
  </si>
  <si>
    <t>El nº de atenciones Sección A.1 debe ser igual al nº de categorizaciones</t>
  </si>
  <si>
    <t>SECCIÓN A.3: ATENCIONES DE URGENCIA REALIZADAS EN ESTABLECIMIENTOS DE BAJA COMPLEJIDAD</t>
  </si>
  <si>
    <t>SECCIÓN B: CATEGORIZACIÓN DE PACIENTES EN UNIDADES DE URGENCIA, PREVIA A LA ATENCIÓN MÉDICA, EN HOSPITALES DE ALTA Y MEDIANA COMPLEJIDAD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</si>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</sst>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rebuchet MS"/>
      <family val="2"/>
    </font>
    <font>
      <b/>
      <sz val="12"/>
      <color indexed="10"/>
      <name val="Verdana"/>
      <family val="2"/>
    </font>
    <font>
      <b/>
      <sz val="8"/>
      <color theme="1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</borders>
  <cellStyleXfs count="123">
    <xf numFmtId="0" fontId="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3" fillId="0" borderId="38" applyNumberFormat="0" applyBorder="0">
      <protection hidden="1"/>
    </xf>
    <xf numFmtId="0" fontId="13" fillId="0" borderId="38" applyNumberFormat="0" applyBorder="0">
      <protection hidden="1"/>
    </xf>
    <xf numFmtId="0" fontId="13" fillId="0" borderId="38" applyNumberFormat="0" applyBorder="0" applyAlignment="0">
      <protection hidden="1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8" borderId="71" applyNumberFormat="0" applyFont="0" applyAlignment="0" applyProtection="0"/>
    <xf numFmtId="0" fontId="12" fillId="8" borderId="7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47"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5" fillId="2" borderId="0" xfId="0" applyFont="1" applyFill="1" applyProtection="1"/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7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6" fillId="2" borderId="36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0" xfId="0" applyFont="1" applyBorder="1" applyAlignment="1" applyProtection="1">
      <alignment vertical="center" wrapText="1"/>
    </xf>
    <xf numFmtId="0" fontId="6" fillId="2" borderId="0" xfId="0" applyNumberFormat="1" applyFont="1" applyFill="1" applyAlignment="1" applyProtection="1"/>
    <xf numFmtId="0" fontId="2" fillId="0" borderId="64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wrapText="1"/>
    </xf>
    <xf numFmtId="0" fontId="2" fillId="0" borderId="38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9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horizontal="left" wrapText="1"/>
    </xf>
    <xf numFmtId="164" fontId="2" fillId="0" borderId="29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0" borderId="38" xfId="0" applyNumberFormat="1" applyFont="1" applyFill="1" applyBorder="1" applyAlignment="1" applyProtection="1"/>
    <xf numFmtId="3" fontId="2" fillId="0" borderId="49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Border="1" applyProtection="1"/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vertical="center" wrapText="1"/>
    </xf>
    <xf numFmtId="0" fontId="7" fillId="2" borderId="0" xfId="0" applyNumberFormat="1" applyFont="1" applyFill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17" xfId="0" applyNumberFormat="1" applyFont="1" applyFill="1" applyBorder="1" applyAlignment="1" applyProtection="1">
      <alignment horizontal="right"/>
      <protection locked="0"/>
    </xf>
    <xf numFmtId="3" fontId="2" fillId="3" borderId="42" xfId="0" applyNumberFormat="1" applyFont="1" applyFill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alignment horizontal="right"/>
      <protection locked="0"/>
    </xf>
    <xf numFmtId="3" fontId="2" fillId="3" borderId="49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alignment horizontal="right"/>
      <protection locked="0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3" fontId="2" fillId="3" borderId="3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69" xfId="0" applyNumberFormat="1" applyFont="1" applyFill="1" applyBorder="1" applyAlignment="1" applyProtection="1">
      <alignment horizontal="right"/>
      <protection locked="0"/>
    </xf>
    <xf numFmtId="0" fontId="2" fillId="0" borderId="73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alignment horizontal="right"/>
      <protection locked="0"/>
    </xf>
    <xf numFmtId="3" fontId="2" fillId="3" borderId="76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3" fontId="2" fillId="3" borderId="14" xfId="0" applyNumberFormat="1" applyFont="1" applyFill="1" applyBorder="1" applyAlignment="1" applyProtection="1">
      <alignment horizontal="right" wrapText="1"/>
      <protection locked="0"/>
    </xf>
    <xf numFmtId="3" fontId="2" fillId="3" borderId="21" xfId="0" applyNumberFormat="1" applyFont="1" applyFill="1" applyBorder="1" applyAlignment="1" applyProtection="1">
      <alignment horizontal="right" wrapText="1"/>
      <protection locked="0"/>
    </xf>
    <xf numFmtId="3" fontId="2" fillId="3" borderId="29" xfId="0" applyNumberFormat="1" applyFont="1" applyFill="1" applyBorder="1" applyAlignment="1" applyProtection="1">
      <alignment horizontal="right" wrapText="1"/>
      <protection locked="0"/>
    </xf>
    <xf numFmtId="3" fontId="2" fillId="3" borderId="14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6" xfId="0" applyNumberFormat="1" applyFont="1" applyFill="1" applyBorder="1" applyAlignment="1" applyProtection="1">
      <alignment horizontal="right"/>
      <protection locked="0"/>
    </xf>
    <xf numFmtId="3" fontId="2" fillId="3" borderId="41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alignment horizontal="right"/>
      <protection locked="0"/>
    </xf>
    <xf numFmtId="3" fontId="2" fillId="3" borderId="21" xfId="0" applyNumberFormat="1" applyFont="1" applyFill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alignment horizontal="right"/>
      <protection locked="0"/>
    </xf>
    <xf numFmtId="3" fontId="2" fillId="3" borderId="46" xfId="0" applyNumberFormat="1" applyFont="1" applyFill="1" applyBorder="1" applyAlignment="1" applyProtection="1">
      <alignment horizontal="right"/>
      <protection locked="0"/>
    </xf>
    <xf numFmtId="3" fontId="2" fillId="3" borderId="59" xfId="0" applyNumberFormat="1" applyFont="1" applyFill="1" applyBorder="1" applyAlignment="1" applyProtection="1">
      <alignment horizontal="right"/>
      <protection locked="0"/>
    </xf>
    <xf numFmtId="3" fontId="2" fillId="3" borderId="44" xfId="0" applyNumberFormat="1" applyFont="1" applyFill="1" applyBorder="1" applyAlignment="1" applyProtection="1">
      <alignment horizontal="right"/>
      <protection locked="0"/>
    </xf>
    <xf numFmtId="3" fontId="2" fillId="3" borderId="47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68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22" xfId="0" applyNumberFormat="1" applyFont="1" applyFill="1" applyBorder="1" applyAlignment="1" applyProtection="1">
      <alignment horizontal="right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0" borderId="29" xfId="0" applyNumberFormat="1" applyFont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protection locked="0"/>
    </xf>
    <xf numFmtId="0" fontId="7" fillId="2" borderId="0" xfId="0" applyFont="1" applyFill="1"/>
    <xf numFmtId="3" fontId="2" fillId="0" borderId="58" xfId="0" applyNumberFormat="1" applyFont="1" applyFill="1" applyBorder="1" applyAlignment="1" applyProtection="1">
      <alignment horizontal="right" wrapText="1"/>
      <protection locked="0"/>
    </xf>
    <xf numFmtId="3" fontId="2" fillId="0" borderId="64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0" borderId="60" xfId="0" applyNumberFormat="1" applyFont="1" applyFill="1" applyBorder="1" applyAlignment="1" applyProtection="1">
      <alignment horizontal="right" wrapText="1"/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17" fillId="2" borderId="0" xfId="0" applyFont="1" applyFill="1"/>
    <xf numFmtId="3" fontId="2" fillId="0" borderId="63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63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alignment horizontal="right" wrapText="1"/>
      <protection locked="0"/>
    </xf>
    <xf numFmtId="3" fontId="2" fillId="0" borderId="58" xfId="0" applyNumberFormat="1" applyFont="1" applyFill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60" xfId="0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6" fillId="0" borderId="36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2" borderId="0" xfId="0" applyNumberFormat="1" applyFont="1" applyFill="1" applyAlignment="1" applyProtection="1">
      <alignment horizontal="left"/>
      <protection locked="0"/>
    </xf>
    <xf numFmtId="3" fontId="2" fillId="0" borderId="39" xfId="0" applyNumberFormat="1" applyFont="1" applyBorder="1" applyAlignment="1" applyProtection="1">
      <alignment horizontal="right" wrapText="1"/>
      <protection locked="0"/>
    </xf>
    <xf numFmtId="0" fontId="7" fillId="0" borderId="50" xfId="0" applyNumberFormat="1" applyFont="1" applyFill="1" applyBorder="1" applyAlignment="1" applyProtection="1"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0" fontId="7" fillId="0" borderId="82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alignment horizontal="left"/>
      <protection locked="0"/>
    </xf>
    <xf numFmtId="3" fontId="2" fillId="0" borderId="43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Fill="1" applyBorder="1" applyAlignment="1" applyProtection="1">
      <alignment horizontal="right"/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0" borderId="49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0" fontId="0" fillId="2" borderId="0" xfId="0" applyFill="1" applyProtection="1"/>
    <xf numFmtId="3" fontId="2" fillId="2" borderId="14" xfId="0" applyNumberFormat="1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>
      <alignment horizontal="center" vertical="center"/>
    </xf>
    <xf numFmtId="0" fontId="7" fillId="0" borderId="84" xfId="0" applyNumberFormat="1" applyFont="1" applyFill="1" applyBorder="1" applyAlignment="1" applyProtection="1">
      <protection locked="0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83" xfId="0" applyNumberFormat="1" applyFont="1" applyFill="1" applyBorder="1" applyAlignment="1" applyProtection="1">
      <alignment horizontal="right" wrapText="1"/>
      <protection locked="0"/>
    </xf>
    <xf numFmtId="3" fontId="2" fillId="3" borderId="26" xfId="0" applyNumberFormat="1" applyFont="1" applyFill="1" applyBorder="1" applyAlignment="1" applyProtection="1">
      <alignment horizontal="right" wrapText="1"/>
      <protection locked="0"/>
    </xf>
    <xf numFmtId="3" fontId="2" fillId="3" borderId="58" xfId="0" applyNumberFormat="1" applyFont="1" applyFill="1" applyBorder="1" applyAlignment="1" applyProtection="1">
      <alignment horizontal="right" wrapText="1"/>
      <protection locked="0"/>
    </xf>
    <xf numFmtId="3" fontId="2" fillId="3" borderId="54" xfId="0" applyNumberFormat="1" applyFont="1" applyFill="1" applyBorder="1" applyAlignment="1" applyProtection="1">
      <alignment horizontal="right" wrapText="1"/>
      <protection locked="0"/>
    </xf>
    <xf numFmtId="3" fontId="2" fillId="3" borderId="65" xfId="0" applyNumberFormat="1" applyFont="1" applyFill="1" applyBorder="1" applyAlignment="1" applyProtection="1">
      <alignment horizontal="right" wrapText="1"/>
      <protection locked="0"/>
    </xf>
    <xf numFmtId="3" fontId="2" fillId="3" borderId="42" xfId="0" applyNumberFormat="1" applyFont="1" applyFill="1" applyBorder="1" applyAlignment="1" applyProtection="1">
      <alignment horizontal="right" wrapText="1"/>
      <protection locked="0"/>
    </xf>
    <xf numFmtId="3" fontId="2" fillId="3" borderId="55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 wrapText="1"/>
      <protection locked="0"/>
    </xf>
    <xf numFmtId="0" fontId="17" fillId="0" borderId="85" xfId="0" applyFont="1" applyBorder="1" applyAlignment="1">
      <alignment horizontal="center" vertical="center" wrapText="1"/>
    </xf>
    <xf numFmtId="3" fontId="2" fillId="0" borderId="86" xfId="0" applyNumberFormat="1" applyFont="1" applyFill="1" applyBorder="1" applyAlignment="1" applyProtection="1">
      <alignment horizontal="right" wrapText="1"/>
      <protection locked="0"/>
    </xf>
    <xf numFmtId="3" fontId="2" fillId="0" borderId="87" xfId="0" applyNumberFormat="1" applyFont="1" applyFill="1" applyBorder="1" applyAlignment="1" applyProtection="1">
      <alignment horizontal="right" wrapText="1"/>
      <protection locked="0"/>
    </xf>
    <xf numFmtId="3" fontId="2" fillId="3" borderId="88" xfId="0" applyNumberFormat="1" applyFont="1" applyFill="1" applyBorder="1" applyAlignment="1" applyProtection="1">
      <alignment horizontal="right" wrapText="1"/>
      <protection locked="0"/>
    </xf>
    <xf numFmtId="3" fontId="2" fillId="3" borderId="89" xfId="0" applyNumberFormat="1" applyFont="1" applyFill="1" applyBorder="1" applyAlignment="1" applyProtection="1">
      <alignment horizontal="right" wrapText="1"/>
      <protection locked="0"/>
    </xf>
    <xf numFmtId="3" fontId="2" fillId="3" borderId="90" xfId="0" applyNumberFormat="1" applyFont="1" applyFill="1" applyBorder="1" applyAlignment="1" applyProtection="1">
      <alignment horizontal="right" wrapText="1"/>
      <protection locked="0"/>
    </xf>
    <xf numFmtId="3" fontId="2" fillId="3" borderId="85" xfId="0" applyNumberFormat="1" applyFont="1" applyFill="1" applyBorder="1" applyAlignment="1" applyProtection="1">
      <alignment horizontal="right" wrapText="1"/>
      <protection locked="0"/>
    </xf>
    <xf numFmtId="3" fontId="2" fillId="3" borderId="91" xfId="0" applyNumberFormat="1" applyFont="1" applyFill="1" applyBorder="1" applyAlignment="1" applyProtection="1">
      <alignment horizontal="right" wrapText="1"/>
      <protection locked="0"/>
    </xf>
    <xf numFmtId="3" fontId="2" fillId="3" borderId="92" xfId="0" applyNumberFormat="1" applyFont="1" applyFill="1" applyBorder="1" applyAlignment="1" applyProtection="1">
      <alignment horizontal="right" wrapText="1"/>
      <protection locked="0"/>
    </xf>
    <xf numFmtId="3" fontId="2" fillId="3" borderId="93" xfId="0" applyNumberFormat="1" applyFont="1" applyFill="1" applyBorder="1" applyAlignment="1" applyProtection="1">
      <alignment horizontal="right" wrapText="1"/>
      <protection locked="0"/>
    </xf>
    <xf numFmtId="3" fontId="2" fillId="3" borderId="94" xfId="0" applyNumberFormat="1" applyFont="1" applyFill="1" applyBorder="1" applyAlignment="1" applyProtection="1">
      <alignment horizontal="right" wrapText="1"/>
      <protection locked="0"/>
    </xf>
    <xf numFmtId="0" fontId="2" fillId="0" borderId="81" xfId="0" applyNumberFormat="1" applyFont="1" applyFill="1" applyBorder="1" applyAlignment="1" applyProtection="1">
      <alignment horizontal="left" vertical="center"/>
    </xf>
    <xf numFmtId="0" fontId="2" fillId="0" borderId="95" xfId="0" applyNumberFormat="1" applyFont="1" applyFill="1" applyBorder="1" applyAlignment="1" applyProtection="1">
      <alignment horizontal="center" vertical="center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17" fillId="0" borderId="22" xfId="0" applyNumberFormat="1" applyFont="1" applyBorder="1" applyAlignment="1" applyProtection="1">
      <alignment horizontal="right" wrapText="1"/>
      <protection locked="0"/>
    </xf>
    <xf numFmtId="3" fontId="2" fillId="0" borderId="75" xfId="0" applyNumberFormat="1" applyFont="1" applyFill="1" applyBorder="1" applyAlignment="1" applyProtection="1">
      <alignment horizontal="right" wrapText="1"/>
      <protection locked="0"/>
    </xf>
    <xf numFmtId="3" fontId="2" fillId="3" borderId="28" xfId="0" applyNumberFormat="1" applyFont="1" applyFill="1" applyBorder="1" applyAlignment="1" applyProtection="1">
      <alignment horizontal="right" wrapText="1"/>
      <protection locked="0"/>
    </xf>
    <xf numFmtId="3" fontId="2" fillId="3" borderId="96" xfId="0" applyNumberFormat="1" applyFont="1" applyFill="1" applyBorder="1" applyAlignment="1" applyProtection="1">
      <alignment horizontal="right" wrapText="1"/>
      <protection locked="0"/>
    </xf>
    <xf numFmtId="3" fontId="2" fillId="3" borderId="97" xfId="0" applyNumberFormat="1" applyFont="1" applyFill="1" applyBorder="1" applyAlignment="1" applyProtection="1">
      <alignment horizontal="right" wrapText="1"/>
      <protection locked="0"/>
    </xf>
    <xf numFmtId="3" fontId="2" fillId="3" borderId="98" xfId="0" applyNumberFormat="1" applyFont="1" applyFill="1" applyBorder="1" applyAlignment="1" applyProtection="1">
      <alignment horizontal="right" wrapText="1"/>
      <protection locked="0"/>
    </xf>
    <xf numFmtId="3" fontId="2" fillId="3" borderId="99" xfId="0" applyNumberFormat="1" applyFont="1" applyFill="1" applyBorder="1" applyAlignment="1" applyProtection="1">
      <alignment horizontal="right" wrapText="1"/>
      <protection locked="0"/>
    </xf>
    <xf numFmtId="3" fontId="2" fillId="3" borderId="100" xfId="0" applyNumberFormat="1" applyFont="1" applyFill="1" applyBorder="1" applyAlignment="1" applyProtection="1">
      <alignment horizontal="right" wrapText="1"/>
      <protection locked="0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 wrapText="1"/>
      <protection locked="0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right" wrapText="1"/>
      <protection locked="0"/>
    </xf>
    <xf numFmtId="3" fontId="2" fillId="3" borderId="4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alignment horizontal="right" wrapText="1"/>
      <protection locked="0"/>
    </xf>
    <xf numFmtId="3" fontId="2" fillId="3" borderId="23" xfId="0" applyNumberFormat="1" applyFont="1" applyFill="1" applyBorder="1" applyAlignment="1" applyProtection="1">
      <alignment horizontal="right" wrapText="1"/>
      <protection locked="0"/>
    </xf>
    <xf numFmtId="3" fontId="2" fillId="3" borderId="0" xfId="0" applyNumberFormat="1" applyFont="1" applyFill="1" applyBorder="1" applyAlignment="1" applyProtection="1">
      <alignment horizontal="right" wrapText="1"/>
      <protection locked="0"/>
    </xf>
    <xf numFmtId="3" fontId="2" fillId="3" borderId="27" xfId="0" applyNumberFormat="1" applyFont="1" applyFill="1" applyBorder="1" applyAlignment="1" applyProtection="1">
      <alignment horizontal="right" wrapText="1"/>
      <protection locked="0"/>
    </xf>
    <xf numFmtId="3" fontId="2" fillId="3" borderId="25" xfId="0" applyNumberFormat="1" applyFont="1" applyFill="1" applyBorder="1" applyAlignment="1" applyProtection="1">
      <alignment horizontal="right" wrapText="1"/>
      <protection locked="0"/>
    </xf>
    <xf numFmtId="3" fontId="2" fillId="3" borderId="50" xfId="0" applyNumberFormat="1" applyFont="1" applyFill="1" applyBorder="1" applyAlignment="1" applyProtection="1">
      <alignment horizontal="right" wrapText="1"/>
      <protection locked="0"/>
    </xf>
    <xf numFmtId="3" fontId="2" fillId="3" borderId="22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79" xfId="0" applyNumberFormat="1" applyFont="1" applyFill="1" applyBorder="1" applyAlignment="1" applyProtection="1">
      <alignment horizontal="right" wrapText="1"/>
      <protection locked="0"/>
    </xf>
    <xf numFmtId="3" fontId="2" fillId="3" borderId="53" xfId="0" applyNumberFormat="1" applyFont="1" applyFill="1" applyBorder="1" applyAlignment="1" applyProtection="1">
      <alignment horizontal="right" wrapText="1"/>
      <protection locked="0"/>
    </xf>
    <xf numFmtId="3" fontId="2" fillId="3" borderId="101" xfId="0" applyNumberFormat="1" applyFont="1" applyFill="1" applyBorder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3" fontId="2" fillId="3" borderId="78" xfId="0" applyNumberFormat="1" applyFont="1" applyFill="1" applyBorder="1" applyAlignment="1" applyProtection="1">
      <alignment horizontal="right" wrapText="1"/>
      <protection locked="0"/>
    </xf>
    <xf numFmtId="3" fontId="2" fillId="3" borderId="102" xfId="0" applyNumberFormat="1" applyFont="1" applyFill="1" applyBorder="1" applyAlignment="1" applyProtection="1">
      <alignment horizontal="right" wrapText="1"/>
      <protection locked="0"/>
    </xf>
    <xf numFmtId="3" fontId="2" fillId="3" borderId="52" xfId="0" applyNumberFormat="1" applyFont="1" applyFill="1" applyBorder="1" applyAlignment="1" applyProtection="1">
      <alignment horizontal="right" wrapText="1"/>
      <protection locked="0"/>
    </xf>
    <xf numFmtId="3" fontId="2" fillId="3" borderId="6" xfId="0" applyNumberFormat="1" applyFont="1" applyFill="1" applyBorder="1" applyAlignment="1" applyProtection="1">
      <alignment horizontal="right" wrapText="1"/>
      <protection locked="0"/>
    </xf>
    <xf numFmtId="0" fontId="7" fillId="0" borderId="103" xfId="0" applyNumberFormat="1" applyFont="1" applyFill="1" applyBorder="1" applyAlignment="1" applyProtection="1">
      <protection locked="0"/>
    </xf>
    <xf numFmtId="0" fontId="19" fillId="2" borderId="0" xfId="0" applyFont="1" applyFill="1" applyProtection="1">
      <protection locked="0"/>
    </xf>
    <xf numFmtId="0" fontId="6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14" fillId="0" borderId="0" xfId="0" applyFont="1" applyFill="1" applyProtection="1"/>
    <xf numFmtId="0" fontId="5" fillId="0" borderId="104" xfId="0" applyFont="1" applyFill="1" applyBorder="1" applyProtection="1"/>
    <xf numFmtId="0" fontId="20" fillId="0" borderId="104" xfId="0" applyFont="1" applyFill="1" applyBorder="1"/>
    <xf numFmtId="0" fontId="20" fillId="0" borderId="0" xfId="0" applyFont="1" applyFill="1"/>
    <xf numFmtId="0" fontId="2" fillId="0" borderId="105" xfId="0" applyFont="1" applyFill="1" applyBorder="1" applyProtection="1"/>
    <xf numFmtId="0" fontId="1" fillId="0" borderId="105" xfId="0" applyFont="1" applyFill="1" applyBorder="1" applyAlignment="1" applyProtection="1">
      <alignment wrapText="1"/>
    </xf>
    <xf numFmtId="0" fontId="2" fillId="0" borderId="105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0" borderId="105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/>
    <xf numFmtId="0" fontId="2" fillId="0" borderId="106" xfId="0" applyNumberFormat="1" applyFont="1" applyFill="1" applyBorder="1" applyAlignment="1" applyProtection="1"/>
    <xf numFmtId="0" fontId="2" fillId="0" borderId="105" xfId="0" applyNumberFormat="1" applyFont="1" applyFill="1" applyBorder="1" applyAlignment="1" applyProtection="1"/>
    <xf numFmtId="0" fontId="2" fillId="0" borderId="107" xfId="0" applyNumberFormat="1" applyFont="1" applyFill="1" applyBorder="1" applyAlignment="1" applyProtection="1"/>
    <xf numFmtId="0" fontId="0" fillId="2" borderId="50" xfId="0" applyFill="1" applyBorder="1"/>
    <xf numFmtId="0" fontId="0" fillId="2" borderId="50" xfId="0" applyFill="1" applyBorder="1" applyProtection="1">
      <protection locked="0"/>
    </xf>
    <xf numFmtId="3" fontId="2" fillId="0" borderId="75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alignment horizontal="right"/>
      <protection locked="0"/>
    </xf>
    <xf numFmtId="3" fontId="2" fillId="3" borderId="80" xfId="0" applyNumberFormat="1" applyFont="1" applyFill="1" applyBorder="1" applyAlignment="1" applyProtection="1">
      <alignment horizontal="right"/>
      <protection locked="0"/>
    </xf>
    <xf numFmtId="3" fontId="2" fillId="3" borderId="108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alignment horizontal="right"/>
      <protection locked="0"/>
    </xf>
    <xf numFmtId="3" fontId="2" fillId="3" borderId="75" xfId="0" applyNumberFormat="1" applyFont="1" applyFill="1" applyBorder="1" applyAlignment="1" applyProtection="1">
      <alignment horizontal="right"/>
      <protection locked="0"/>
    </xf>
    <xf numFmtId="3" fontId="2" fillId="3" borderId="54" xfId="0" applyNumberFormat="1" applyFont="1" applyFill="1" applyBorder="1" applyAlignment="1" applyProtection="1">
      <alignment horizontal="right"/>
      <protection locked="0"/>
    </xf>
    <xf numFmtId="3" fontId="2" fillId="3" borderId="58" xfId="0" applyNumberFormat="1" applyFont="1" applyFill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  <protection locked="0"/>
    </xf>
    <xf numFmtId="3" fontId="2" fillId="4" borderId="69" xfId="0" applyNumberFormat="1" applyFont="1" applyFill="1" applyBorder="1" applyAlignment="1" applyProtection="1">
      <alignment horizontal="right"/>
    </xf>
    <xf numFmtId="3" fontId="2" fillId="4" borderId="9" xfId="0" applyNumberFormat="1" applyFont="1" applyFill="1" applyBorder="1" applyAlignment="1" applyProtection="1">
      <alignment horizontal="right"/>
    </xf>
    <xf numFmtId="3" fontId="2" fillId="3" borderId="111" xfId="0" applyNumberFormat="1" applyFont="1" applyFill="1" applyBorder="1" applyAlignment="1" applyProtection="1">
      <alignment horizontal="right"/>
      <protection locked="0"/>
    </xf>
    <xf numFmtId="0" fontId="7" fillId="0" borderId="112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4" borderId="68" xfId="0" applyNumberFormat="1" applyFont="1" applyFill="1" applyBorder="1" applyAlignment="1" applyProtection="1">
      <alignment horizontal="right"/>
    </xf>
    <xf numFmtId="3" fontId="2" fillId="4" borderId="8" xfId="0" applyNumberFormat="1" applyFont="1" applyFill="1" applyBorder="1" applyAlignment="1" applyProtection="1">
      <alignment horizontal="right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alignment horizontal="right"/>
      <protection locked="0"/>
    </xf>
    <xf numFmtId="3" fontId="2" fillId="3" borderId="110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3" fontId="2" fillId="0" borderId="14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/>
    <xf numFmtId="0" fontId="18" fillId="0" borderId="0" xfId="0" applyNumberFormat="1" applyFont="1" applyFill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/>
    <xf numFmtId="0" fontId="18" fillId="0" borderId="82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3" fontId="2" fillId="0" borderId="38" xfId="0" applyNumberFormat="1" applyFont="1" applyBorder="1" applyAlignment="1" applyProtection="1">
      <protection locked="0"/>
    </xf>
    <xf numFmtId="0" fontId="16" fillId="0" borderId="0" xfId="0" applyFont="1"/>
    <xf numFmtId="0" fontId="2" fillId="2" borderId="0" xfId="0" applyNumberFormat="1" applyFont="1" applyFill="1" applyAlignment="1" applyProtection="1">
      <protection locked="0"/>
    </xf>
    <xf numFmtId="0" fontId="17" fillId="0" borderId="39" xfId="0" applyFont="1" applyFill="1" applyBorder="1" applyAlignment="1"/>
    <xf numFmtId="0" fontId="17" fillId="0" borderId="20" xfId="0" applyFont="1" applyFill="1" applyBorder="1" applyAlignment="1"/>
    <xf numFmtId="0" fontId="2" fillId="0" borderId="48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/>
    </xf>
    <xf numFmtId="3" fontId="2" fillId="4" borderId="6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4" borderId="8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horizontal="left"/>
    </xf>
    <xf numFmtId="0" fontId="21" fillId="2" borderId="0" xfId="0" applyFont="1" applyFill="1"/>
    <xf numFmtId="0" fontId="21" fillId="2" borderId="0" xfId="0" applyFont="1" applyFill="1" applyProtection="1">
      <protection locked="0"/>
    </xf>
    <xf numFmtId="0" fontId="18" fillId="2" borderId="0" xfId="0" applyNumberFormat="1" applyFont="1" applyFill="1" applyAlignment="1" applyProtection="1">
      <alignment horizontal="left"/>
      <protection locked="0"/>
    </xf>
    <xf numFmtId="3" fontId="2" fillId="0" borderId="2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protection locked="0"/>
    </xf>
    <xf numFmtId="0" fontId="20" fillId="2" borderId="0" xfId="0" applyFont="1" applyFill="1" applyBorder="1"/>
    <xf numFmtId="0" fontId="20" fillId="0" borderId="0" xfId="0" applyFont="1" applyBorder="1"/>
    <xf numFmtId="0" fontId="2" fillId="2" borderId="38" xfId="0" applyNumberFormat="1" applyFont="1" applyFill="1" applyBorder="1" applyAlignment="1" applyProtection="1">
      <alignment horizontal="center" vertical="center" wrapText="1"/>
    </xf>
    <xf numFmtId="3" fontId="2" fillId="2" borderId="38" xfId="0" applyNumberFormat="1" applyFont="1" applyFill="1" applyBorder="1" applyAlignment="1" applyProtection="1">
      <alignment horizontal="center"/>
      <protection locked="0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3" fontId="2" fillId="2" borderId="63" xfId="0" applyNumberFormat="1" applyFont="1" applyFill="1" applyBorder="1" applyAlignment="1" applyProtection="1">
      <alignment horizontal="right"/>
      <protection locked="0"/>
    </xf>
    <xf numFmtId="3" fontId="2" fillId="4" borderId="113" xfId="0" applyNumberFormat="1" applyFont="1" applyFill="1" applyBorder="1" applyAlignment="1" applyProtection="1">
      <alignment horizontal="right"/>
    </xf>
    <xf numFmtId="3" fontId="2" fillId="4" borderId="75" xfId="0" applyNumberFormat="1" applyFont="1" applyFill="1" applyBorder="1" applyAlignment="1" applyProtection="1">
      <alignment horizontal="right"/>
    </xf>
    <xf numFmtId="3" fontId="2" fillId="4" borderId="57" xfId="0" applyNumberFormat="1" applyFont="1" applyFill="1" applyBorder="1" applyAlignment="1" applyProtection="1">
      <alignment horizontal="right"/>
    </xf>
    <xf numFmtId="3" fontId="2" fillId="4" borderId="114" xfId="0" applyNumberFormat="1" applyFont="1" applyFill="1" applyBorder="1" applyAlignment="1" applyProtection="1">
      <alignment horizontal="right"/>
    </xf>
    <xf numFmtId="3" fontId="2" fillId="8" borderId="115" xfId="119" applyNumberFormat="1" applyFont="1" applyBorder="1" applyAlignment="1" applyProtection="1">
      <alignment horizontal="right"/>
      <protection locked="0"/>
    </xf>
    <xf numFmtId="3" fontId="2" fillId="8" borderId="116" xfId="119" applyNumberFormat="1" applyFont="1" applyBorder="1" applyAlignment="1" applyProtection="1">
      <alignment horizontal="right"/>
      <protection locked="0"/>
    </xf>
    <xf numFmtId="3" fontId="2" fillId="8" borderId="117" xfId="119" applyNumberFormat="1" applyFont="1" applyBorder="1" applyAlignment="1" applyProtection="1">
      <alignment horizontal="right"/>
      <protection locked="0"/>
    </xf>
    <xf numFmtId="3" fontId="2" fillId="8" borderId="118" xfId="119" applyNumberFormat="1" applyFont="1" applyBorder="1" applyAlignment="1" applyProtection="1">
      <alignment horizontal="right"/>
      <protection locked="0"/>
    </xf>
    <xf numFmtId="3" fontId="2" fillId="2" borderId="44" xfId="0" applyNumberFormat="1" applyFont="1" applyFill="1" applyBorder="1" applyAlignment="1" applyProtection="1">
      <alignment horizontal="right" wrapText="1"/>
      <protection locked="0"/>
    </xf>
    <xf numFmtId="3" fontId="2" fillId="2" borderId="44" xfId="0" applyNumberFormat="1" applyFont="1" applyFill="1" applyBorder="1" applyAlignment="1" applyProtection="1">
      <alignment horizontal="right"/>
      <protection locked="0"/>
    </xf>
    <xf numFmtId="3" fontId="2" fillId="2" borderId="58" xfId="0" applyNumberFormat="1" applyFont="1" applyFill="1" applyBorder="1" applyAlignment="1" applyProtection="1">
      <alignment horizontal="right"/>
      <protection locked="0"/>
    </xf>
    <xf numFmtId="3" fontId="2" fillId="8" borderId="119" xfId="119" applyNumberFormat="1" applyFont="1" applyBorder="1" applyAlignment="1" applyProtection="1">
      <alignment horizontal="right"/>
      <protection locked="0"/>
    </xf>
    <xf numFmtId="3" fontId="2" fillId="8" borderId="120" xfId="119" applyNumberFormat="1" applyFont="1" applyBorder="1" applyAlignment="1" applyProtection="1">
      <alignment horizontal="right"/>
      <protection locked="0"/>
    </xf>
    <xf numFmtId="3" fontId="2" fillId="8" borderId="121" xfId="119" applyNumberFormat="1" applyFont="1" applyBorder="1" applyAlignment="1" applyProtection="1">
      <alignment horizontal="right"/>
      <protection locked="0"/>
    </xf>
    <xf numFmtId="3" fontId="2" fillId="8" borderId="122" xfId="119" applyNumberFormat="1" applyFont="1" applyBorder="1" applyAlignment="1" applyProtection="1">
      <alignment horizontal="right"/>
      <protection locked="0"/>
    </xf>
    <xf numFmtId="3" fontId="2" fillId="2" borderId="29" xfId="0" applyNumberFormat="1" applyFont="1" applyFill="1" applyBorder="1" applyAlignment="1" applyProtection="1">
      <alignment horizontal="right" wrapText="1"/>
      <protection locked="0"/>
    </xf>
    <xf numFmtId="3" fontId="2" fillId="2" borderId="29" xfId="0" applyNumberFormat="1" applyFont="1" applyFill="1" applyBorder="1" applyAlignment="1" applyProtection="1">
      <alignment horizontal="right"/>
      <protection locked="0"/>
    </xf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8" borderId="123" xfId="119" applyNumberFormat="1" applyFont="1" applyBorder="1" applyAlignment="1" applyProtection="1">
      <alignment horizontal="right"/>
      <protection locked="0"/>
    </xf>
    <xf numFmtId="3" fontId="2" fillId="8" borderId="124" xfId="119" applyNumberFormat="1" applyFont="1" applyBorder="1" applyAlignment="1" applyProtection="1">
      <alignment horizontal="right"/>
      <protection locked="0"/>
    </xf>
    <xf numFmtId="3" fontId="2" fillId="8" borderId="125" xfId="119" applyNumberFormat="1" applyFont="1" applyBorder="1" applyAlignment="1" applyProtection="1">
      <alignment horizontal="right"/>
      <protection locked="0"/>
    </xf>
    <xf numFmtId="3" fontId="2" fillId="8" borderId="126" xfId="119" applyNumberFormat="1" applyFont="1" applyBorder="1" applyAlignment="1" applyProtection="1">
      <alignment horizontal="right"/>
      <protection locked="0"/>
    </xf>
    <xf numFmtId="0" fontId="3" fillId="0" borderId="105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vertical="top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0" fontId="2" fillId="0" borderId="22" xfId="0" applyNumberFormat="1" applyFont="1" applyFill="1" applyBorder="1" applyAlignment="1" applyProtection="1">
      <alignment wrapText="1"/>
    </xf>
    <xf numFmtId="0" fontId="2" fillId="0" borderId="29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>
      <alignment horizontal="right"/>
      <protection locked="0"/>
    </xf>
    <xf numFmtId="0" fontId="19" fillId="2" borderId="50" xfId="0" applyFont="1" applyFill="1" applyBorder="1" applyProtection="1">
      <protection locked="0"/>
    </xf>
    <xf numFmtId="0" fontId="2" fillId="0" borderId="106" xfId="0" applyNumberFormat="1" applyFont="1" applyFill="1" applyBorder="1" applyAlignment="1" applyProtection="1">
      <alignment horizontal="left"/>
    </xf>
    <xf numFmtId="3" fontId="2" fillId="0" borderId="104" xfId="0" applyNumberFormat="1" applyFont="1" applyFill="1" applyBorder="1" applyAlignment="1" applyProtection="1">
      <protection locked="0"/>
    </xf>
    <xf numFmtId="3" fontId="0" fillId="2" borderId="0" xfId="0" applyNumberFormat="1" applyFill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3" fontId="0" fillId="17" borderId="0" xfId="0" applyNumberFormat="1" applyFill="1"/>
    <xf numFmtId="0" fontId="0" fillId="17" borderId="0" xfId="0" applyFill="1"/>
    <xf numFmtId="3" fontId="2" fillId="0" borderId="14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9" xfId="0" applyNumberFormat="1" applyFont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8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0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 wrapText="1"/>
    </xf>
    <xf numFmtId="3" fontId="2" fillId="0" borderId="5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0" xfId="0" applyNumberFormat="1" applyFont="1" applyFill="1" applyBorder="1" applyAlignment="1" applyProtection="1">
      <alignment horizontal="right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48" xfId="0" applyNumberFormat="1" applyFont="1" applyBorder="1" applyAlignment="1" applyProtection="1">
      <alignment horizontal="right" wrapText="1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69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0" borderId="14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</xf>
    <xf numFmtId="3" fontId="2" fillId="0" borderId="83" xfId="0" applyNumberFormat="1" applyFont="1" applyFill="1" applyBorder="1" applyAlignment="1" applyProtection="1">
      <alignment horizontal="right" wrapText="1"/>
    </xf>
    <xf numFmtId="3" fontId="2" fillId="0" borderId="86" xfId="0" applyNumberFormat="1" applyFont="1" applyFill="1" applyBorder="1" applyAlignment="1" applyProtection="1">
      <alignment horizontal="right" wrapText="1"/>
    </xf>
    <xf numFmtId="3" fontId="2" fillId="0" borderId="87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17" fillId="0" borderId="22" xfId="0" applyNumberFormat="1" applyFont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 wrapText="1"/>
    </xf>
    <xf numFmtId="3" fontId="2" fillId="0" borderId="66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/>
    </xf>
    <xf numFmtId="0" fontId="2" fillId="0" borderId="127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</xf>
    <xf numFmtId="3" fontId="2" fillId="3" borderId="128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 applyAlignment="1" applyProtection="1">
      <protection locked="0"/>
    </xf>
    <xf numFmtId="3" fontId="2" fillId="0" borderId="6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>
      <alignment horizontal="right" wrapText="1"/>
    </xf>
    <xf numFmtId="3" fontId="2" fillId="2" borderId="2" xfId="0" applyNumberFormat="1" applyFont="1" applyFill="1" applyBorder="1" applyAlignment="1" applyProtection="1">
      <alignment horizontal="right"/>
    </xf>
    <xf numFmtId="3" fontId="2" fillId="2" borderId="63" xfId="0" applyNumberFormat="1" applyFont="1" applyFill="1" applyBorder="1" applyAlignment="1" applyProtection="1">
      <alignment horizontal="right"/>
    </xf>
    <xf numFmtId="3" fontId="2" fillId="2" borderId="44" xfId="0" applyNumberFormat="1" applyFont="1" applyFill="1" applyBorder="1" applyAlignment="1" applyProtection="1">
      <alignment horizontal="right" wrapText="1"/>
    </xf>
    <xf numFmtId="3" fontId="2" fillId="2" borderId="44" xfId="0" applyNumberFormat="1" applyFont="1" applyFill="1" applyBorder="1" applyAlignment="1" applyProtection="1">
      <alignment horizontal="right"/>
    </xf>
    <xf numFmtId="3" fontId="2" fillId="2" borderId="58" xfId="0" applyNumberFormat="1" applyFont="1" applyFill="1" applyBorder="1" applyAlignment="1" applyProtection="1">
      <alignment horizontal="right"/>
    </xf>
    <xf numFmtId="3" fontId="2" fillId="2" borderId="29" xfId="0" applyNumberFormat="1" applyFont="1" applyFill="1" applyBorder="1" applyAlignment="1" applyProtection="1">
      <alignment horizontal="right" wrapText="1"/>
    </xf>
    <xf numFmtId="3" fontId="2" fillId="2" borderId="29" xfId="0" applyNumberFormat="1" applyFont="1" applyFill="1" applyBorder="1" applyAlignment="1" applyProtection="1">
      <alignment horizontal="right"/>
    </xf>
    <xf numFmtId="3" fontId="2" fillId="2" borderId="53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1" fontId="15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vertical="center"/>
    </xf>
    <xf numFmtId="1" fontId="2" fillId="0" borderId="14" xfId="0" applyNumberFormat="1" applyFont="1" applyFill="1" applyBorder="1" applyAlignment="1" applyProtection="1">
      <alignment horizontal="right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22" xfId="0" applyNumberFormat="1" applyFont="1" applyFill="1" applyBorder="1" applyAlignment="1" applyProtection="1">
      <alignment horizontal="right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Alignment="1" applyProtection="1">
      <alignment horizontal="left" vertical="center"/>
    </xf>
    <xf numFmtId="1" fontId="2" fillId="0" borderId="29" xfId="0" applyNumberFormat="1" applyFont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Protection="1"/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/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right" wrapText="1"/>
    </xf>
    <xf numFmtId="1" fontId="2" fillId="0" borderId="64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75" xfId="0" applyNumberFormat="1" applyFont="1" applyFill="1" applyBorder="1" applyAlignment="1" applyProtection="1">
      <protection locked="0"/>
    </xf>
    <xf numFmtId="1" fontId="2" fillId="3" borderId="8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right" wrapText="1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17" fillId="2" borderId="0" xfId="0" applyNumberFormat="1" applyFont="1" applyFill="1"/>
    <xf numFmtId="1" fontId="2" fillId="0" borderId="14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63" xfId="0" applyNumberFormat="1" applyFont="1" applyFill="1" applyBorder="1" applyAlignment="1" applyProtection="1">
      <alignment horizontal="right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 wrapText="1"/>
    </xf>
    <xf numFmtId="1" fontId="2" fillId="0" borderId="58" xfId="0" applyNumberFormat="1" applyFont="1" applyFill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60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18" fillId="2" borderId="0" xfId="0" applyNumberFormat="1" applyFont="1" applyFill="1" applyProtection="1">
      <protection locked="0"/>
    </xf>
    <xf numFmtId="1" fontId="6" fillId="0" borderId="36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alignment horizontal="left"/>
    </xf>
    <xf numFmtId="1" fontId="0" fillId="0" borderId="0" xfId="0" applyNumberFormat="1" applyFill="1"/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/>
      <protection locked="0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Border="1" applyAlignment="1" applyProtection="1">
      <alignment horizontal="right" wrapText="1"/>
    </xf>
    <xf numFmtId="1" fontId="7" fillId="0" borderId="50" xfId="0" applyNumberFormat="1" applyFont="1" applyFill="1" applyBorder="1" applyAlignment="1" applyProtection="1">
      <protection locked="0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right" wrapText="1"/>
    </xf>
    <xf numFmtId="1" fontId="7" fillId="0" borderId="82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alignment horizontal="left"/>
      <protection locked="0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right" wrapText="1"/>
    </xf>
    <xf numFmtId="1" fontId="2" fillId="0" borderId="44" xfId="0" applyNumberFormat="1" applyFont="1" applyFill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83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right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0" borderId="49" xfId="0" applyNumberFormat="1" applyFont="1" applyFill="1" applyBorder="1" applyAlignment="1" applyProtection="1"/>
    <xf numFmtId="1" fontId="2" fillId="0" borderId="5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/>
    <xf numFmtId="1" fontId="2" fillId="0" borderId="69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6" fillId="2" borderId="36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Protection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Alignment="1" applyProtection="1">
      <alignment vertical="center"/>
    </xf>
    <xf numFmtId="1" fontId="0" fillId="2" borderId="0" xfId="0" applyNumberFormat="1" applyFill="1" applyProtection="1"/>
    <xf numFmtId="1" fontId="2" fillId="0" borderId="39" xfId="0" applyNumberFormat="1" applyFont="1" applyBorder="1" applyAlignment="1" applyProtection="1">
      <alignment vertical="center" wrapText="1"/>
    </xf>
    <xf numFmtId="1" fontId="2" fillId="2" borderId="14" xfId="0" applyNumberFormat="1" applyFont="1" applyFill="1" applyBorder="1" applyAlignment="1" applyProtection="1"/>
    <xf numFmtId="1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Protection="1"/>
    <xf numFmtId="1" fontId="2" fillId="0" borderId="40" xfId="0" applyNumberFormat="1" applyFont="1" applyBorder="1" applyAlignment="1" applyProtection="1">
      <alignment vertical="center" wrapText="1"/>
    </xf>
    <xf numFmtId="1" fontId="2" fillId="2" borderId="21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left"/>
    </xf>
    <xf numFmtId="1" fontId="2" fillId="0" borderId="50" xfId="0" applyNumberFormat="1" applyFont="1" applyBorder="1" applyAlignment="1" applyProtection="1">
      <alignment vertical="center" wrapText="1"/>
    </xf>
    <xf numFmtId="1" fontId="2" fillId="2" borderId="22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0" borderId="38" xfId="0" applyNumberFormat="1" applyFont="1" applyFill="1" applyBorder="1" applyAlignment="1" applyProtection="1"/>
    <xf numFmtId="1" fontId="6" fillId="2" borderId="0" xfId="0" applyNumberFormat="1" applyFont="1" applyFill="1" applyAlignment="1" applyProtection="1"/>
    <xf numFmtId="1" fontId="7" fillId="2" borderId="0" xfId="0" applyNumberFormat="1" applyFont="1" applyFill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Border="1" applyAlignment="1" applyProtection="1">
      <alignment horizontal="right" wrapText="1"/>
    </xf>
    <xf numFmtId="1" fontId="19" fillId="0" borderId="0" xfId="0" applyNumberFormat="1" applyFont="1" applyProtection="1">
      <protection locked="0"/>
    </xf>
    <xf numFmtId="1" fontId="19" fillId="0" borderId="0" xfId="0" applyNumberFormat="1" applyFont="1" applyAlignment="1">
      <alignment horizontal="center" vertical="center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39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14" xfId="0" applyNumberFormat="1" applyFont="1" applyFill="1" applyBorder="1" applyAlignment="1" applyProtection="1">
      <alignment horizontal="right"/>
      <protection locked="0"/>
    </xf>
    <xf numFmtId="1" fontId="7" fillId="0" borderId="84" xfId="0" applyNumberFormat="1" applyFont="1" applyFill="1" applyBorder="1" applyAlignment="1" applyProtection="1">
      <protection locked="0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right" wrapText="1"/>
    </xf>
    <xf numFmtId="1" fontId="2" fillId="0" borderId="83" xfId="0" applyNumberFormat="1" applyFont="1" applyFill="1" applyBorder="1" applyAlignment="1" applyProtection="1">
      <alignment horizontal="right" wrapText="1"/>
    </xf>
    <xf numFmtId="1" fontId="2" fillId="3" borderId="26" xfId="0" applyNumberFormat="1" applyFont="1" applyFill="1" applyBorder="1" applyAlignment="1" applyProtection="1">
      <alignment horizontal="right" wrapText="1"/>
      <protection locked="0"/>
    </xf>
    <xf numFmtId="1" fontId="2" fillId="3" borderId="58" xfId="0" applyNumberFormat="1" applyFont="1" applyFill="1" applyBorder="1" applyAlignment="1" applyProtection="1">
      <alignment horizontal="right" wrapText="1"/>
      <protection locked="0"/>
    </xf>
    <xf numFmtId="1" fontId="2" fillId="3" borderId="54" xfId="0" applyNumberFormat="1" applyFont="1" applyFill="1" applyBorder="1" applyAlignment="1" applyProtection="1">
      <alignment horizontal="right" wrapText="1"/>
      <protection locked="0"/>
    </xf>
    <xf numFmtId="1" fontId="2" fillId="3" borderId="65" xfId="0" applyNumberFormat="1" applyFont="1" applyFill="1" applyBorder="1" applyAlignment="1" applyProtection="1">
      <alignment horizontal="right" wrapText="1"/>
      <protection locked="0"/>
    </xf>
    <xf numFmtId="1" fontId="2" fillId="3" borderId="42" xfId="0" applyNumberFormat="1" applyFont="1" applyFill="1" applyBorder="1" applyAlignment="1" applyProtection="1">
      <alignment horizontal="right" wrapText="1"/>
      <protection locked="0"/>
    </xf>
    <xf numFmtId="1" fontId="2" fillId="3" borderId="55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 wrapText="1"/>
      <protection locked="0"/>
    </xf>
    <xf numFmtId="1" fontId="2" fillId="3" borderId="21" xfId="0" applyNumberFormat="1" applyFont="1" applyFill="1" applyBorder="1" applyAlignment="1" applyProtection="1">
      <alignment horizontal="right" wrapText="1"/>
      <protection locked="0"/>
    </xf>
    <xf numFmtId="1" fontId="17" fillId="0" borderId="85" xfId="0" applyNumberFormat="1" applyFont="1" applyBorder="1" applyAlignment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right" wrapText="1"/>
    </xf>
    <xf numFmtId="1" fontId="2" fillId="0" borderId="87" xfId="0" applyNumberFormat="1" applyFont="1" applyFill="1" applyBorder="1" applyAlignment="1" applyProtection="1">
      <alignment horizontal="right" wrapText="1"/>
    </xf>
    <xf numFmtId="1" fontId="2" fillId="3" borderId="88" xfId="0" applyNumberFormat="1" applyFont="1" applyFill="1" applyBorder="1" applyAlignment="1" applyProtection="1">
      <alignment horizontal="right" wrapText="1"/>
      <protection locked="0"/>
    </xf>
    <xf numFmtId="1" fontId="2" fillId="3" borderId="89" xfId="0" applyNumberFormat="1" applyFont="1" applyFill="1" applyBorder="1" applyAlignment="1" applyProtection="1">
      <alignment horizontal="right" wrapText="1"/>
      <protection locked="0"/>
    </xf>
    <xf numFmtId="1" fontId="2" fillId="3" borderId="90" xfId="0" applyNumberFormat="1" applyFont="1" applyFill="1" applyBorder="1" applyAlignment="1" applyProtection="1">
      <alignment horizontal="right" wrapText="1"/>
      <protection locked="0"/>
    </xf>
    <xf numFmtId="1" fontId="2" fillId="3" borderId="85" xfId="0" applyNumberFormat="1" applyFont="1" applyFill="1" applyBorder="1" applyAlignment="1" applyProtection="1">
      <alignment horizontal="right" wrapText="1"/>
      <protection locked="0"/>
    </xf>
    <xf numFmtId="1" fontId="2" fillId="3" borderId="91" xfId="0" applyNumberFormat="1" applyFont="1" applyFill="1" applyBorder="1" applyAlignment="1" applyProtection="1">
      <alignment horizontal="right" wrapText="1"/>
      <protection locked="0"/>
    </xf>
    <xf numFmtId="1" fontId="2" fillId="3" borderId="92" xfId="0" applyNumberFormat="1" applyFont="1" applyFill="1" applyBorder="1" applyAlignment="1" applyProtection="1">
      <alignment horizontal="right" wrapText="1"/>
      <protection locked="0"/>
    </xf>
    <xf numFmtId="1" fontId="2" fillId="3" borderId="93" xfId="0" applyNumberFormat="1" applyFont="1" applyFill="1" applyBorder="1" applyAlignment="1" applyProtection="1">
      <alignment horizontal="right" wrapText="1"/>
      <protection locked="0"/>
    </xf>
    <xf numFmtId="1" fontId="2" fillId="3" borderId="94" xfId="0" applyNumberFormat="1" applyFont="1" applyFill="1" applyBorder="1" applyAlignment="1" applyProtection="1">
      <alignment horizontal="right" wrapText="1"/>
      <protection locked="0"/>
    </xf>
    <xf numFmtId="1" fontId="2" fillId="0" borderId="81" xfId="0" applyNumberFormat="1" applyFont="1" applyFill="1" applyBorder="1" applyAlignment="1" applyProtection="1">
      <alignment horizontal="left" vertical="center"/>
    </xf>
    <xf numFmtId="1" fontId="2" fillId="0" borderId="95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right" wrapText="1"/>
    </xf>
    <xf numFmtId="1" fontId="17" fillId="0" borderId="22" xfId="0" applyNumberFormat="1" applyFont="1" applyBorder="1" applyAlignment="1" applyProtection="1">
      <alignment horizontal="right" wrapText="1"/>
    </xf>
    <xf numFmtId="1" fontId="2" fillId="0" borderId="75" xfId="0" applyNumberFormat="1" applyFont="1" applyFill="1" applyBorder="1" applyAlignment="1" applyProtection="1">
      <alignment horizontal="right" wrapText="1"/>
    </xf>
    <xf numFmtId="1" fontId="2" fillId="3" borderId="28" xfId="0" applyNumberFormat="1" applyFont="1" applyFill="1" applyBorder="1" applyAlignment="1" applyProtection="1">
      <alignment horizontal="right" wrapText="1"/>
      <protection locked="0"/>
    </xf>
    <xf numFmtId="1" fontId="2" fillId="3" borderId="96" xfId="0" applyNumberFormat="1" applyFont="1" applyFill="1" applyBorder="1" applyAlignment="1" applyProtection="1">
      <alignment horizontal="right" wrapText="1"/>
      <protection locked="0"/>
    </xf>
    <xf numFmtId="1" fontId="2" fillId="3" borderId="97" xfId="0" applyNumberFormat="1" applyFont="1" applyFill="1" applyBorder="1" applyAlignment="1" applyProtection="1">
      <alignment horizontal="right" wrapText="1"/>
      <protection locked="0"/>
    </xf>
    <xf numFmtId="1" fontId="2" fillId="3" borderId="98" xfId="0" applyNumberFormat="1" applyFont="1" applyFill="1" applyBorder="1" applyAlignment="1" applyProtection="1">
      <alignment horizontal="right" wrapText="1"/>
      <protection locked="0"/>
    </xf>
    <xf numFmtId="1" fontId="2" fillId="3" borderId="99" xfId="0" applyNumberFormat="1" applyFont="1" applyFill="1" applyBorder="1" applyAlignment="1" applyProtection="1">
      <alignment horizontal="right" wrapText="1"/>
      <protection locked="0"/>
    </xf>
    <xf numFmtId="1" fontId="2" fillId="3" borderId="100" xfId="0" applyNumberFormat="1" applyFont="1" applyFill="1" applyBorder="1" applyAlignment="1" applyProtection="1">
      <alignment horizontal="right" wrapText="1"/>
      <protection locked="0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 wrapText="1"/>
      <protection locked="0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right" wrapText="1"/>
    </xf>
    <xf numFmtId="1" fontId="2" fillId="3" borderId="45" xfId="0" applyNumberFormat="1" applyFont="1" applyFill="1" applyBorder="1" applyAlignment="1" applyProtection="1">
      <alignment horizontal="right" wrapText="1"/>
      <protection locked="0"/>
    </xf>
    <xf numFmtId="1" fontId="2" fillId="3" borderId="66" xfId="0" applyNumberFormat="1" applyFont="1" applyFill="1" applyBorder="1" applyAlignment="1" applyProtection="1">
      <alignment horizontal="right" wrapText="1"/>
      <protection locked="0"/>
    </xf>
    <xf numFmtId="1" fontId="2" fillId="3" borderId="23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27" xfId="0" applyNumberFormat="1" applyFont="1" applyFill="1" applyBorder="1" applyAlignment="1" applyProtection="1">
      <alignment horizontal="right" wrapText="1"/>
      <protection locked="0"/>
    </xf>
    <xf numFmtId="1" fontId="2" fillId="3" borderId="25" xfId="0" applyNumberFormat="1" applyFont="1" applyFill="1" applyBorder="1" applyAlignment="1" applyProtection="1">
      <alignment horizontal="right" wrapText="1"/>
      <protection locked="0"/>
    </xf>
    <xf numFmtId="1" fontId="2" fillId="3" borderId="50" xfId="0" applyNumberFormat="1" applyFont="1" applyFill="1" applyBorder="1" applyAlignment="1" applyProtection="1">
      <alignment horizontal="right" wrapText="1"/>
      <protection locked="0"/>
    </xf>
    <xf numFmtId="1" fontId="2" fillId="3" borderId="22" xfId="0" applyNumberFormat="1" applyFont="1" applyFill="1" applyBorder="1" applyAlignment="1" applyProtection="1">
      <alignment horizontal="right" wrapText="1"/>
      <protection locked="0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79" xfId="0" applyNumberFormat="1" applyFont="1" applyFill="1" applyBorder="1" applyAlignment="1" applyProtection="1">
      <alignment horizontal="right" wrapText="1"/>
      <protection locked="0"/>
    </xf>
    <xf numFmtId="1" fontId="2" fillId="3" borderId="53" xfId="0" applyNumberFormat="1" applyFont="1" applyFill="1" applyBorder="1" applyAlignment="1" applyProtection="1">
      <alignment horizontal="right" wrapText="1"/>
      <protection locked="0"/>
    </xf>
    <xf numFmtId="1" fontId="2" fillId="3" borderId="101" xfId="0" applyNumberFormat="1" applyFont="1" applyFill="1" applyBorder="1" applyAlignment="1" applyProtection="1">
      <alignment horizontal="right" wrapText="1"/>
      <protection locked="0"/>
    </xf>
    <xf numFmtId="1" fontId="2" fillId="3" borderId="1" xfId="0" applyNumberFormat="1" applyFont="1" applyFill="1" applyBorder="1" applyAlignment="1" applyProtection="1">
      <alignment horizontal="right" wrapText="1"/>
      <protection locked="0"/>
    </xf>
    <xf numFmtId="1" fontId="2" fillId="3" borderId="78" xfId="0" applyNumberFormat="1" applyFont="1" applyFill="1" applyBorder="1" applyAlignment="1" applyProtection="1">
      <alignment horizontal="right" wrapText="1"/>
      <protection locked="0"/>
    </xf>
    <xf numFmtId="1" fontId="2" fillId="3" borderId="102" xfId="0" applyNumberFormat="1" applyFont="1" applyFill="1" applyBorder="1" applyAlignment="1" applyProtection="1">
      <alignment horizontal="right" wrapText="1"/>
      <protection locked="0"/>
    </xf>
    <xf numFmtId="1" fontId="2" fillId="3" borderId="52" xfId="0" applyNumberFormat="1" applyFont="1" applyFill="1" applyBorder="1" applyAlignment="1" applyProtection="1">
      <alignment horizontal="right" wrapText="1"/>
      <protection locked="0"/>
    </xf>
    <xf numFmtId="1" fontId="2" fillId="3" borderId="6" xfId="0" applyNumberFormat="1" applyFont="1" applyFill="1" applyBorder="1" applyAlignment="1" applyProtection="1">
      <alignment horizontal="right" wrapText="1"/>
      <protection locked="0"/>
    </xf>
    <xf numFmtId="1" fontId="7" fillId="0" borderId="103" xfId="0" applyNumberFormat="1" applyFont="1" applyFill="1" applyBorder="1" applyAlignment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3" borderId="14" xfId="0" applyNumberFormat="1" applyFont="1" applyFill="1" applyBorder="1" applyAlignment="1" applyProtection="1">
      <alignment horizontal="right" wrapText="1"/>
      <protection locked="0"/>
    </xf>
    <xf numFmtId="1" fontId="19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3" borderId="29" xfId="0" applyNumberFormat="1" applyFont="1" applyFill="1" applyBorder="1" applyAlignment="1" applyProtection="1">
      <alignment horizontal="right" wrapText="1"/>
      <protection locked="0"/>
    </xf>
    <xf numFmtId="1" fontId="6" fillId="0" borderId="0" xfId="0" applyNumberFormat="1" applyFont="1" applyFill="1" applyAlignment="1" applyProtection="1"/>
    <xf numFmtId="1" fontId="2" fillId="0" borderId="0" xfId="0" applyNumberFormat="1" applyFont="1" applyFill="1" applyBorder="1" applyAlignment="1" applyProtection="1">
      <alignment vertical="center" wrapText="1"/>
    </xf>
    <xf numFmtId="1" fontId="5" fillId="0" borderId="0" xfId="0" applyNumberFormat="1" applyFont="1" applyFill="1" applyProtection="1"/>
    <xf numFmtId="1" fontId="14" fillId="0" borderId="0" xfId="0" applyNumberFormat="1" applyFont="1" applyFill="1" applyProtection="1"/>
    <xf numFmtId="1" fontId="5" fillId="0" borderId="104" xfId="0" applyNumberFormat="1" applyFont="1" applyFill="1" applyBorder="1" applyProtection="1"/>
    <xf numFmtId="1" fontId="20" fillId="0" borderId="104" xfId="0" applyNumberFormat="1" applyFont="1" applyFill="1" applyBorder="1"/>
    <xf numFmtId="1" fontId="20" fillId="0" borderId="0" xfId="0" applyNumberFormat="1" applyFont="1" applyFill="1"/>
    <xf numFmtId="1" fontId="2" fillId="0" borderId="105" xfId="0" applyNumberFormat="1" applyFont="1" applyFill="1" applyBorder="1" applyProtection="1"/>
    <xf numFmtId="1" fontId="1" fillId="0" borderId="105" xfId="0" applyNumberFormat="1" applyFont="1" applyFill="1" applyBorder="1" applyAlignment="1" applyProtection="1">
      <alignment wrapText="1"/>
    </xf>
    <xf numFmtId="1" fontId="2" fillId="0" borderId="105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105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/>
    <xf numFmtId="1" fontId="2" fillId="0" borderId="105" xfId="0" applyNumberFormat="1" applyFont="1" applyFill="1" applyBorder="1" applyAlignment="1" applyProtection="1"/>
    <xf numFmtId="1" fontId="2" fillId="0" borderId="107" xfId="0" applyNumberFormat="1" applyFont="1" applyFill="1" applyBorder="1" applyAlignment="1" applyProtection="1"/>
    <xf numFmtId="1" fontId="0" fillId="2" borderId="50" xfId="0" applyNumberFormat="1" applyFill="1" applyBorder="1"/>
    <xf numFmtId="1" fontId="0" fillId="2" borderId="50" xfId="0" applyNumberFormat="1" applyFill="1" applyBorder="1" applyProtection="1">
      <protection locked="0"/>
    </xf>
    <xf numFmtId="1" fontId="2" fillId="0" borderId="75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alignment horizontal="right"/>
      <protection locked="0"/>
    </xf>
    <xf numFmtId="1" fontId="2" fillId="3" borderId="80" xfId="0" applyNumberFormat="1" applyFont="1" applyFill="1" applyBorder="1" applyAlignment="1" applyProtection="1">
      <alignment horizontal="right"/>
      <protection locked="0"/>
    </xf>
    <xf numFmtId="1" fontId="2" fillId="3" borderId="108" xfId="0" applyNumberFormat="1" applyFont="1" applyFill="1" applyBorder="1" applyAlignment="1" applyProtection="1">
      <alignment horizontal="right"/>
      <protection locked="0"/>
    </xf>
    <xf numFmtId="1" fontId="2" fillId="3" borderId="57" xfId="0" applyNumberFormat="1" applyFont="1" applyFill="1" applyBorder="1" applyAlignment="1" applyProtection="1">
      <alignment horizontal="right"/>
      <protection locked="0"/>
    </xf>
    <xf numFmtId="1" fontId="2" fillId="3" borderId="75" xfId="0" applyNumberFormat="1" applyFont="1" applyFill="1" applyBorder="1" applyAlignment="1" applyProtection="1">
      <alignment horizontal="right"/>
      <protection locked="0"/>
    </xf>
    <xf numFmtId="1" fontId="2" fillId="3" borderId="26" xfId="0" applyNumberFormat="1" applyFont="1" applyFill="1" applyBorder="1" applyAlignment="1" applyProtection="1">
      <alignment horizontal="right"/>
      <protection locked="0"/>
    </xf>
    <xf numFmtId="1" fontId="2" fillId="3" borderId="42" xfId="0" applyNumberFormat="1" applyFont="1" applyFill="1" applyBorder="1" applyAlignment="1" applyProtection="1">
      <alignment horizontal="right"/>
      <protection locked="0"/>
    </xf>
    <xf numFmtId="1" fontId="2" fillId="3" borderId="54" xfId="0" applyNumberFormat="1" applyFont="1" applyFill="1" applyBorder="1" applyAlignment="1" applyProtection="1">
      <alignment horizontal="right"/>
      <protection locked="0"/>
    </xf>
    <xf numFmtId="1" fontId="2" fillId="3" borderId="55" xfId="0" applyNumberFormat="1" applyFont="1" applyFill="1" applyBorder="1" applyAlignment="1" applyProtection="1">
      <alignment horizontal="right"/>
      <protection locked="0"/>
    </xf>
    <xf numFmtId="1" fontId="2" fillId="3" borderId="58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1" fontId="2" fillId="3" borderId="34" xfId="0" applyNumberFormat="1" applyFont="1" applyFill="1" applyBorder="1" applyAlignment="1" applyProtection="1">
      <alignment horizontal="right"/>
      <protection locked="0"/>
    </xf>
    <xf numFmtId="1" fontId="2" fillId="3" borderId="30" xfId="0" applyNumberFormat="1" applyFont="1" applyFill="1" applyBorder="1" applyAlignment="1" applyProtection="1">
      <alignment horizontal="right"/>
      <protection locked="0"/>
    </xf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60" xfId="0" applyNumberFormat="1" applyFont="1" applyFill="1" applyBorder="1" applyAlignment="1" applyProtection="1">
      <alignment horizontal="right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110" xfId="0" applyNumberFormat="1" applyFont="1" applyFill="1" applyBorder="1" applyAlignment="1">
      <alignment horizontal="center" vertical="center"/>
    </xf>
    <xf numFmtId="1" fontId="2" fillId="0" borderId="127" xfId="0" applyNumberFormat="1" applyFont="1" applyFill="1" applyBorder="1" applyAlignment="1" applyProtection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right" wrapText="1"/>
    </xf>
    <xf numFmtId="1" fontId="2" fillId="3" borderId="17" xfId="0" applyNumberFormat="1" applyFont="1" applyFill="1" applyBorder="1" applyAlignment="1" applyProtection="1">
      <alignment horizontal="right"/>
      <protection locked="0"/>
    </xf>
    <xf numFmtId="1" fontId="2" fillId="3" borderId="20" xfId="0" applyNumberFormat="1" applyFont="1" applyFill="1" applyBorder="1" applyAlignment="1" applyProtection="1">
      <alignment horizontal="right"/>
      <protection locked="0"/>
    </xf>
    <xf numFmtId="1" fontId="2" fillId="3" borderId="128" xfId="0" applyNumberFormat="1" applyFont="1" applyFill="1" applyBorder="1" applyAlignment="1" applyProtection="1">
      <alignment horizontal="right"/>
      <protection locked="0"/>
    </xf>
    <xf numFmtId="1" fontId="2" fillId="3" borderId="49" xfId="0" applyNumberFormat="1" applyFont="1" applyFill="1" applyBorder="1" applyAlignment="1" applyProtection="1">
      <alignment horizontal="right"/>
      <protection locked="0"/>
    </xf>
    <xf numFmtId="1" fontId="2" fillId="4" borderId="69" xfId="0" applyNumberFormat="1" applyFont="1" applyFill="1" applyBorder="1" applyAlignment="1" applyProtection="1">
      <alignment horizontal="right"/>
    </xf>
    <xf numFmtId="1" fontId="2" fillId="4" borderId="9" xfId="0" applyNumberFormat="1" applyFont="1" applyFill="1" applyBorder="1" applyAlignment="1" applyProtection="1">
      <alignment horizontal="right"/>
    </xf>
    <xf numFmtId="1" fontId="2" fillId="3" borderId="111" xfId="0" applyNumberFormat="1" applyFont="1" applyFill="1" applyBorder="1" applyAlignment="1" applyProtection="1">
      <alignment horizontal="right"/>
      <protection locked="0"/>
    </xf>
    <xf numFmtId="1" fontId="7" fillId="0" borderId="112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69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2" fillId="4" borderId="68" xfId="0" applyNumberFormat="1" applyFont="1" applyFill="1" applyBorder="1" applyAlignment="1" applyProtection="1">
      <alignment horizontal="right"/>
    </xf>
    <xf numFmtId="1" fontId="2" fillId="4" borderId="8" xfId="0" applyNumberFormat="1" applyFont="1" applyFill="1" applyBorder="1" applyAlignment="1" applyProtection="1">
      <alignment horizontal="right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110" xfId="0" applyNumberFormat="1" applyFont="1" applyFill="1" applyBorder="1" applyAlignment="1" applyProtection="1">
      <alignment horizontal="right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 applyProtection="1"/>
    <xf numFmtId="1" fontId="0" fillId="2" borderId="0" xfId="0" applyNumberFormat="1" applyFill="1" applyBorder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wrapText="1"/>
    </xf>
    <xf numFmtId="1" fontId="2" fillId="0" borderId="14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18" fillId="0" borderId="0" xfId="0" applyNumberFormat="1" applyFont="1" applyFill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left" wrapText="1"/>
    </xf>
    <xf numFmtId="1" fontId="2" fillId="0" borderId="29" xfId="0" applyNumberFormat="1" applyFont="1" applyFill="1" applyBorder="1" applyAlignment="1" applyProtection="1"/>
    <xf numFmtId="1" fontId="2" fillId="3" borderId="31" xfId="0" applyNumberFormat="1" applyFont="1" applyFill="1" applyBorder="1" applyAlignment="1" applyProtection="1">
      <protection locked="0"/>
    </xf>
    <xf numFmtId="1" fontId="2" fillId="4" borderId="29" xfId="0" applyNumberFormat="1" applyFont="1" applyFill="1" applyBorder="1" applyAlignment="1" applyProtection="1"/>
    <xf numFmtId="1" fontId="18" fillId="0" borderId="82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/>
    <xf numFmtId="1" fontId="2" fillId="2" borderId="0" xfId="0" applyNumberFormat="1" applyFont="1" applyFill="1" applyBorder="1" applyAlignment="1" applyProtection="1">
      <alignment wrapText="1"/>
    </xf>
    <xf numFmtId="1" fontId="2" fillId="0" borderId="14" xfId="0" applyNumberFormat="1" applyFont="1" applyBorder="1" applyAlignment="1" applyProtection="1">
      <alignment wrapText="1"/>
    </xf>
    <xf numFmtId="1" fontId="2" fillId="0" borderId="64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left" wrapText="1"/>
    </xf>
    <xf numFmtId="1" fontId="2" fillId="2" borderId="0" xfId="0" applyNumberFormat="1" applyFont="1" applyFill="1" applyProtection="1">
      <protection locked="0"/>
    </xf>
    <xf numFmtId="1" fontId="2" fillId="0" borderId="44" xfId="0" applyNumberFormat="1" applyFont="1" applyBorder="1" applyAlignment="1" applyProtection="1">
      <alignment horizontal="left" wrapText="1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44" xfId="0" applyNumberFormat="1" applyFont="1" applyBorder="1" applyAlignment="1" applyProtection="1">
      <alignment wrapText="1"/>
    </xf>
    <xf numFmtId="1" fontId="2" fillId="0" borderId="38" xfId="0" applyNumberFormat="1" applyFont="1" applyBorder="1" applyAlignment="1" applyProtection="1">
      <alignment horizontal="center"/>
    </xf>
    <xf numFmtId="1" fontId="2" fillId="0" borderId="38" xfId="0" applyNumberFormat="1" applyFont="1" applyBorder="1" applyAlignment="1" applyProtection="1">
      <protection locked="0"/>
    </xf>
    <xf numFmtId="1" fontId="16" fillId="0" borderId="0" xfId="0" applyNumberFormat="1" applyFont="1"/>
    <xf numFmtId="1" fontId="1" fillId="2" borderId="0" xfId="0" applyNumberFormat="1" applyFont="1" applyFill="1" applyBorder="1" applyAlignment="1" applyProtection="1"/>
    <xf numFmtId="1" fontId="8" fillId="2" borderId="1" xfId="0" applyNumberFormat="1" applyFont="1" applyFill="1" applyBorder="1" applyAlignment="1" applyProtection="1">
      <alignment vertical="center"/>
    </xf>
    <xf numFmtId="1" fontId="9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Alignment="1" applyProtection="1"/>
    <xf numFmtId="1" fontId="4" fillId="2" borderId="0" xfId="0" applyNumberFormat="1" applyFont="1" applyFill="1" applyBorder="1" applyAlignment="1" applyProtection="1"/>
    <xf numFmtId="1" fontId="8" fillId="2" borderId="0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protection locked="0"/>
    </xf>
    <xf numFmtId="1" fontId="18" fillId="2" borderId="0" xfId="0" applyNumberFormat="1" applyFont="1" applyFill="1" applyAlignment="1" applyProtection="1">
      <protection locked="0"/>
    </xf>
    <xf numFmtId="1" fontId="5" fillId="2" borderId="0" xfId="0" applyNumberFormat="1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7" fillId="0" borderId="39" xfId="0" applyNumberFormat="1" applyFont="1" applyFill="1" applyBorder="1" applyAlignment="1"/>
    <xf numFmtId="1" fontId="17" fillId="0" borderId="20" xfId="0" applyNumberFormat="1" applyFont="1" applyFill="1" applyBorder="1" applyAlignment="1"/>
    <xf numFmtId="1" fontId="2" fillId="0" borderId="48" xfId="0" applyNumberFormat="1" applyFont="1" applyFill="1" applyBorder="1" applyAlignment="1" applyProtection="1">
      <alignment vertical="center"/>
    </xf>
    <xf numFmtId="1" fontId="2" fillId="0" borderId="35" xfId="0" applyNumberFormat="1" applyFont="1" applyFill="1" applyBorder="1" applyAlignment="1" applyProtection="1">
      <alignment vertical="center"/>
    </xf>
    <xf numFmtId="1" fontId="2" fillId="0" borderId="6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center"/>
    </xf>
    <xf numFmtId="1" fontId="9" fillId="2" borderId="0" xfId="0" applyNumberFormat="1" applyFont="1" applyFill="1" applyBorder="1" applyAlignment="1" applyProtection="1"/>
    <xf numFmtId="1" fontId="2" fillId="4" borderId="6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4" borderId="21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4" borderId="5" xfId="0" applyNumberFormat="1" applyFont="1" applyFill="1" applyBorder="1" applyAlignment="1" applyProtection="1"/>
    <xf numFmtId="1" fontId="2" fillId="4" borderId="80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left" vertical="center"/>
    </xf>
    <xf numFmtId="1" fontId="6" fillId="2" borderId="0" xfId="0" applyNumberFormat="1" applyFont="1" applyFill="1" applyAlignment="1" applyProtection="1">
      <alignment horizontal="left"/>
    </xf>
    <xf numFmtId="1" fontId="21" fillId="2" borderId="0" xfId="0" applyNumberFormat="1" applyFont="1" applyFill="1"/>
    <xf numFmtId="1" fontId="21" fillId="2" borderId="0" xfId="0" applyNumberFormat="1" applyFont="1" applyFill="1" applyProtection="1">
      <protection locked="0"/>
    </xf>
    <xf numFmtId="1" fontId="18" fillId="2" borderId="0" xfId="0" applyNumberFormat="1" applyFont="1" applyFill="1" applyAlignment="1" applyProtection="1">
      <alignment horizontal="left"/>
      <protection locked="0"/>
    </xf>
    <xf numFmtId="1" fontId="2" fillId="0" borderId="21" xfId="0" applyNumberFormat="1" applyFont="1" applyFill="1" applyBorder="1" applyAlignment="1" applyProtection="1"/>
    <xf numFmtId="1" fontId="6" fillId="2" borderId="1" xfId="0" applyNumberFormat="1" applyFont="1" applyFill="1" applyBorder="1" applyAlignment="1" applyProtection="1">
      <alignment vertical="center"/>
    </xf>
    <xf numFmtId="1" fontId="20" fillId="2" borderId="0" xfId="0" applyNumberFormat="1" applyFont="1" applyFill="1" applyBorder="1"/>
    <xf numFmtId="1" fontId="20" fillId="0" borderId="0" xfId="0" applyNumberFormat="1" applyFont="1" applyBorder="1"/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right" wrapText="1"/>
    </xf>
    <xf numFmtId="1" fontId="2" fillId="2" borderId="2" xfId="0" applyNumberFormat="1" applyFont="1" applyFill="1" applyBorder="1" applyAlignment="1" applyProtection="1">
      <alignment horizontal="right"/>
    </xf>
    <xf numFmtId="1" fontId="2" fillId="2" borderId="63" xfId="0" applyNumberFormat="1" applyFont="1" applyFill="1" applyBorder="1" applyAlignment="1" applyProtection="1">
      <alignment horizontal="right"/>
    </xf>
    <xf numFmtId="1" fontId="2" fillId="4" borderId="113" xfId="0" applyNumberFormat="1" applyFont="1" applyFill="1" applyBorder="1" applyAlignment="1" applyProtection="1">
      <alignment horizontal="right"/>
    </xf>
    <xf numFmtId="1" fontId="2" fillId="4" borderId="75" xfId="0" applyNumberFormat="1" applyFont="1" applyFill="1" applyBorder="1" applyAlignment="1" applyProtection="1">
      <alignment horizontal="right"/>
    </xf>
    <xf numFmtId="1" fontId="2" fillId="4" borderId="57" xfId="0" applyNumberFormat="1" applyFont="1" applyFill="1" applyBorder="1" applyAlignment="1" applyProtection="1">
      <alignment horizontal="right"/>
    </xf>
    <xf numFmtId="1" fontId="2" fillId="4" borderId="114" xfId="0" applyNumberFormat="1" applyFont="1" applyFill="1" applyBorder="1" applyAlignment="1" applyProtection="1">
      <alignment horizontal="right"/>
    </xf>
    <xf numFmtId="1" fontId="2" fillId="8" borderId="115" xfId="119" applyNumberFormat="1" applyFont="1" applyBorder="1" applyAlignment="1" applyProtection="1">
      <alignment horizontal="right"/>
      <protection locked="0"/>
    </xf>
    <xf numFmtId="1" fontId="2" fillId="8" borderId="116" xfId="119" applyNumberFormat="1" applyFont="1" applyBorder="1" applyAlignment="1" applyProtection="1">
      <alignment horizontal="right"/>
      <protection locked="0"/>
    </xf>
    <xf numFmtId="1" fontId="2" fillId="8" borderId="117" xfId="119" applyNumberFormat="1" applyFont="1" applyBorder="1" applyAlignment="1" applyProtection="1">
      <alignment horizontal="right"/>
      <protection locked="0"/>
    </xf>
    <xf numFmtId="1" fontId="2" fillId="8" borderId="118" xfId="119" applyNumberFormat="1" applyFont="1" applyBorder="1" applyAlignment="1" applyProtection="1">
      <alignment horizontal="right"/>
      <protection locked="0"/>
    </xf>
    <xf numFmtId="1" fontId="2" fillId="2" borderId="44" xfId="0" applyNumberFormat="1" applyFont="1" applyFill="1" applyBorder="1" applyAlignment="1" applyProtection="1">
      <alignment horizontal="right" wrapText="1"/>
    </xf>
    <xf numFmtId="1" fontId="2" fillId="2" borderId="44" xfId="0" applyNumberFormat="1" applyFont="1" applyFill="1" applyBorder="1" applyAlignment="1" applyProtection="1">
      <alignment horizontal="right"/>
    </xf>
    <xf numFmtId="1" fontId="2" fillId="2" borderId="58" xfId="0" applyNumberFormat="1" applyFont="1" applyFill="1" applyBorder="1" applyAlignment="1" applyProtection="1">
      <alignment horizontal="right"/>
    </xf>
    <xf numFmtId="1" fontId="2" fillId="8" borderId="119" xfId="119" applyNumberFormat="1" applyFont="1" applyBorder="1" applyAlignment="1" applyProtection="1">
      <alignment horizontal="right"/>
      <protection locked="0"/>
    </xf>
    <xf numFmtId="1" fontId="2" fillId="8" borderId="120" xfId="119" applyNumberFormat="1" applyFont="1" applyBorder="1" applyAlignment="1" applyProtection="1">
      <alignment horizontal="right"/>
      <protection locked="0"/>
    </xf>
    <xf numFmtId="1" fontId="2" fillId="8" borderId="121" xfId="119" applyNumberFormat="1" applyFont="1" applyBorder="1" applyAlignment="1" applyProtection="1">
      <alignment horizontal="right"/>
      <protection locked="0"/>
    </xf>
    <xf numFmtId="1" fontId="2" fillId="8" borderId="122" xfId="119" applyNumberFormat="1" applyFont="1" applyBorder="1" applyAlignment="1" applyProtection="1">
      <alignment horizontal="right"/>
      <protection locked="0"/>
    </xf>
    <xf numFmtId="1" fontId="2" fillId="2" borderId="29" xfId="0" applyNumberFormat="1" applyFont="1" applyFill="1" applyBorder="1" applyAlignment="1" applyProtection="1">
      <alignment horizontal="right" wrapText="1"/>
    </xf>
    <xf numFmtId="1" fontId="2" fillId="2" borderId="29" xfId="0" applyNumberFormat="1" applyFont="1" applyFill="1" applyBorder="1" applyAlignment="1" applyProtection="1">
      <alignment horizontal="right"/>
    </xf>
    <xf numFmtId="1" fontId="2" fillId="2" borderId="53" xfId="0" applyNumberFormat="1" applyFont="1" applyFill="1" applyBorder="1" applyAlignment="1" applyProtection="1">
      <alignment horizontal="right"/>
    </xf>
    <xf numFmtId="1" fontId="2" fillId="8" borderId="123" xfId="119" applyNumberFormat="1" applyFont="1" applyBorder="1" applyAlignment="1" applyProtection="1">
      <alignment horizontal="right"/>
      <protection locked="0"/>
    </xf>
    <xf numFmtId="1" fontId="2" fillId="8" borderId="124" xfId="119" applyNumberFormat="1" applyFont="1" applyBorder="1" applyAlignment="1" applyProtection="1">
      <alignment horizontal="right"/>
      <protection locked="0"/>
    </xf>
    <xf numFmtId="1" fontId="2" fillId="8" borderId="125" xfId="119" applyNumberFormat="1" applyFont="1" applyBorder="1" applyAlignment="1" applyProtection="1">
      <alignment horizontal="right"/>
      <protection locked="0"/>
    </xf>
    <xf numFmtId="1" fontId="2" fillId="8" borderId="126" xfId="119" applyNumberFormat="1" applyFont="1" applyBorder="1" applyAlignment="1" applyProtection="1">
      <alignment horizontal="right"/>
      <protection locked="0"/>
    </xf>
    <xf numFmtId="1" fontId="6" fillId="2" borderId="4" xfId="0" applyNumberFormat="1" applyFont="1" applyFill="1" applyBorder="1" applyAlignment="1" applyProtection="1"/>
    <xf numFmtId="1" fontId="1" fillId="2" borderId="0" xfId="0" applyNumberFormat="1" applyFont="1" applyFill="1" applyAlignment="1" applyProtection="1">
      <alignment wrapText="1"/>
    </xf>
    <xf numFmtId="1" fontId="2" fillId="0" borderId="0" xfId="0" applyNumberFormat="1" applyFont="1" applyFill="1" applyBorder="1" applyAlignment="1" applyProtection="1">
      <alignment horizontal="left"/>
    </xf>
    <xf numFmtId="1" fontId="3" fillId="0" borderId="105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vertical="top" wrapText="1"/>
    </xf>
    <xf numFmtId="1" fontId="2" fillId="0" borderId="2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41" xfId="0" applyNumberFormat="1" applyFont="1" applyFill="1" applyBorder="1" applyAlignment="1" applyProtection="1">
      <alignment horizontal="right"/>
      <protection locked="0"/>
    </xf>
    <xf numFmtId="1" fontId="2" fillId="3" borderId="21" xfId="0" applyNumberFormat="1" applyFont="1" applyFill="1" applyBorder="1" applyAlignment="1" applyProtection="1">
      <alignment horizontal="right"/>
      <protection locked="0"/>
    </xf>
    <xf numFmtId="1" fontId="2" fillId="3" borderId="44" xfId="0" applyNumberFormat="1" applyFont="1" applyFill="1" applyBorder="1" applyAlignment="1" applyProtection="1">
      <alignment horizontal="right"/>
      <protection locked="0"/>
    </xf>
    <xf numFmtId="1" fontId="2" fillId="3" borderId="45" xfId="0" applyNumberFormat="1" applyFont="1" applyFill="1" applyBorder="1" applyAlignment="1" applyProtection="1">
      <alignment horizontal="right"/>
      <protection locked="0"/>
    </xf>
    <xf numFmtId="1" fontId="2" fillId="3" borderId="46" xfId="0" applyNumberFormat="1" applyFont="1" applyFill="1" applyBorder="1" applyAlignment="1" applyProtection="1">
      <alignment horizontal="right"/>
      <protection locked="0"/>
    </xf>
    <xf numFmtId="1" fontId="2" fillId="3" borderId="59" xfId="0" applyNumberFormat="1" applyFont="1" applyFill="1" applyBorder="1" applyAlignment="1" applyProtection="1">
      <alignment horizontal="right"/>
      <protection locked="0"/>
    </xf>
    <xf numFmtId="1" fontId="2" fillId="3" borderId="47" xfId="0" applyNumberFormat="1" applyFont="1" applyFill="1" applyBorder="1" applyAlignment="1" applyProtection="1">
      <alignment horizontal="right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0" borderId="21" xfId="0" applyNumberFormat="1" applyFont="1" applyFill="1" applyBorder="1" applyAlignment="1" applyProtection="1">
      <alignment vertical="top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9" fillId="2" borderId="50" xfId="0" applyNumberFormat="1" applyFont="1" applyFill="1" applyBorder="1" applyProtection="1">
      <protection locked="0"/>
    </xf>
    <xf numFmtId="1" fontId="2" fillId="0" borderId="106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protection locked="0"/>
    </xf>
    <xf numFmtId="1" fontId="0" fillId="17" borderId="0" xfId="0" applyNumberFormat="1" applyFill="1"/>
    <xf numFmtId="1" fontId="2" fillId="3" borderId="8" xfId="0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18" fillId="0" borderId="129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8" borderId="38" xfId="120" applyNumberFormat="1" applyFont="1" applyBorder="1" applyAlignment="1" applyProtection="1"/>
    <xf numFmtId="3" fontId="2" fillId="18" borderId="38" xfId="12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alignment horizontal="right"/>
    </xf>
    <xf numFmtId="3" fontId="2" fillId="8" borderId="38" xfId="120" applyNumberFormat="1" applyFont="1" applyBorder="1" applyAlignment="1" applyProtection="1">
      <alignment horizontal="right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64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51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17" fontId="2" fillId="0" borderId="38" xfId="0" quotePrefix="1" applyNumberFormat="1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 vertical="center" wrapText="1"/>
    </xf>
    <xf numFmtId="0" fontId="2" fillId="2" borderId="63" xfId="0" applyFont="1" applyFill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66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83" xfId="0" applyFont="1" applyFill="1" applyBorder="1" applyAlignment="1" applyProtection="1">
      <alignment horizontal="left" vertical="center" wrapText="1"/>
    </xf>
    <xf numFmtId="0" fontId="2" fillId="2" borderId="48" xfId="0" applyFont="1" applyFill="1" applyBorder="1" applyAlignment="1" applyProtection="1">
      <alignment horizontal="left" vertical="center" wrapText="1"/>
    </xf>
    <xf numFmtId="0" fontId="2" fillId="2" borderId="60" xfId="0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8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center" vertical="center" wrapText="1"/>
    </xf>
    <xf numFmtId="3" fontId="2" fillId="2" borderId="37" xfId="0" applyNumberFormat="1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3" fontId="2" fillId="2" borderId="51" xfId="0" applyNumberFormat="1" applyFont="1" applyFill="1" applyBorder="1" applyAlignment="1" applyProtection="1">
      <alignment horizontal="center" vertical="center"/>
      <protection locked="0"/>
    </xf>
    <xf numFmtId="3" fontId="2" fillId="2" borderId="52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9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17" fillId="2" borderId="72" xfId="0" applyFont="1" applyFill="1" applyBorder="1" applyAlignment="1">
      <alignment horizont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17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8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37" xfId="0" applyNumberFormat="1" applyFont="1" applyFill="1" applyBorder="1" applyAlignment="1" applyProtection="1">
      <alignment horizontal="center" vertical="center"/>
    </xf>
    <xf numFmtId="0" fontId="2" fillId="2" borderId="36" xfId="0" applyNumberFormat="1" applyFont="1" applyFill="1" applyBorder="1" applyAlignment="1" applyProtection="1">
      <alignment horizontal="center" vertical="center"/>
    </xf>
    <xf numFmtId="0" fontId="2" fillId="2" borderId="51" xfId="0" applyNumberFormat="1" applyFont="1" applyFill="1" applyBorder="1" applyAlignment="1" applyProtection="1">
      <alignment horizontal="center" vertical="center"/>
    </xf>
    <xf numFmtId="0" fontId="2" fillId="2" borderId="5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7" fillId="0" borderId="85" xfId="0" applyFont="1" applyBorder="1" applyAlignment="1">
      <alignment horizont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16" fillId="0" borderId="0" xfId="0" applyFont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left" vertical="center"/>
    </xf>
    <xf numFmtId="1" fontId="2" fillId="0" borderId="63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</xf>
    <xf numFmtId="1" fontId="2" fillId="2" borderId="36" xfId="0" applyNumberFormat="1" applyFont="1" applyFill="1" applyBorder="1" applyAlignment="1" applyProtection="1">
      <alignment horizontal="center" vertical="center"/>
    </xf>
    <xf numFmtId="1" fontId="2" fillId="2" borderId="51" xfId="0" applyNumberFormat="1" applyFont="1" applyFill="1" applyBorder="1" applyAlignment="1" applyProtection="1">
      <alignment horizontal="center" vertical="center"/>
    </xf>
    <xf numFmtId="1" fontId="2" fillId="2" borderId="52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53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7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17" fillId="0" borderId="85" xfId="0" applyNumberFormat="1" applyFont="1" applyBorder="1" applyAlignment="1">
      <alignment horizont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58" xfId="0" applyNumberFormat="1" applyFont="1" applyFill="1" applyBorder="1" applyAlignment="1" applyProtection="1">
      <alignment horizontal="left" vertical="center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left" vertical="center" wrapText="1"/>
    </xf>
    <xf numFmtId="1" fontId="2" fillId="0" borderId="3" xfId="0" quotePrefix="1" applyNumberFormat="1" applyFont="1" applyFill="1" applyBorder="1" applyAlignment="1" applyProtection="1">
      <alignment horizontal="center" vertical="center" wrapText="1"/>
    </xf>
    <xf numFmtId="1" fontId="2" fillId="0" borderId="109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67" xfId="0" applyNumberFormat="1" applyFont="1" applyFill="1" applyBorder="1" applyAlignment="1" applyProtection="1">
      <alignment horizontal="center" vertical="center"/>
    </xf>
    <xf numFmtId="1" fontId="17" fillId="2" borderId="3" xfId="0" applyNumberFormat="1" applyFont="1" applyFill="1" applyBorder="1" applyAlignment="1">
      <alignment horizontal="center"/>
    </xf>
    <xf numFmtId="1" fontId="17" fillId="2" borderId="72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left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  <protection locked="0"/>
    </xf>
    <xf numFmtId="1" fontId="2" fillId="2" borderId="36" xfId="0" applyNumberFormat="1" applyFont="1" applyFill="1" applyBorder="1" applyAlignment="1" applyProtection="1">
      <alignment horizontal="center" vertical="center"/>
      <protection locked="0"/>
    </xf>
    <xf numFmtId="1" fontId="2" fillId="2" borderId="5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2" borderId="39" xfId="0" applyNumberFormat="1" applyFont="1" applyFill="1" applyBorder="1" applyAlignment="1" applyProtection="1">
      <alignment horizontal="left" vertical="center" wrapText="1"/>
    </xf>
    <xf numFmtId="1" fontId="2" fillId="2" borderId="63" xfId="0" applyNumberFormat="1" applyFont="1" applyFill="1" applyBorder="1" applyAlignment="1" applyProtection="1">
      <alignment horizontal="left" vertical="center" wrapText="1"/>
    </xf>
    <xf numFmtId="1" fontId="2" fillId="2" borderId="50" xfId="0" applyNumberFormat="1" applyFont="1" applyFill="1" applyBorder="1" applyAlignment="1" applyProtection="1">
      <alignment horizontal="left" vertical="center" wrapText="1"/>
    </xf>
    <xf numFmtId="1" fontId="2" fillId="2" borderId="66" xfId="0" applyNumberFormat="1" applyFont="1" applyFill="1" applyBorder="1" applyAlignment="1" applyProtection="1">
      <alignment horizontal="left" vertical="center" wrapText="1"/>
    </xf>
    <xf numFmtId="1" fontId="2" fillId="2" borderId="43" xfId="0" applyNumberFormat="1" applyFont="1" applyFill="1" applyBorder="1" applyAlignment="1" applyProtection="1">
      <alignment horizontal="left" vertical="center" wrapText="1"/>
    </xf>
    <xf numFmtId="1" fontId="2" fillId="2" borderId="83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left" vertical="center" wrapText="1"/>
    </xf>
    <xf numFmtId="1" fontId="2" fillId="2" borderId="60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center" vertical="center" wrapText="1"/>
    </xf>
    <xf numFmtId="1" fontId="17" fillId="2" borderId="5" xfId="0" applyNumberFormat="1" applyFont="1" applyFill="1" applyBorder="1" applyAlignment="1">
      <alignment horizontal="center"/>
    </xf>
    <xf numFmtId="1" fontId="17" fillId="2" borderId="37" xfId="0" applyNumberFormat="1" applyFont="1" applyFill="1" applyBorder="1" applyAlignment="1">
      <alignment horizontal="center" vertical="center"/>
    </xf>
    <xf numFmtId="1" fontId="17" fillId="2" borderId="5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5" xfId="0" applyNumberFormat="1" applyFont="1" applyFill="1" applyBorder="1" applyAlignment="1" applyProtection="1">
      <alignment horizontal="center" wrapText="1"/>
    </xf>
    <xf numFmtId="1" fontId="2" fillId="0" borderId="38" xfId="0" quotePrefix="1" applyNumberFormat="1" applyFont="1" applyFill="1" applyBorder="1" applyAlignment="1" applyProtection="1">
      <alignment horizontal="center" vertical="center" wrapText="1"/>
    </xf>
  </cellXfs>
  <cellStyles count="12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Escribir" xfId="13"/>
    <cellStyle name="Escribir 2" xfId="14"/>
    <cellStyle name="Escribir 2 2" xfId="15"/>
    <cellStyle name="Escribir 2 3" xfId="16"/>
    <cellStyle name="Escribir 2 4" xfId="17"/>
    <cellStyle name="Escribir 2_NOMBRE" xfId="18"/>
    <cellStyle name="Escribir 3" xfId="19"/>
    <cellStyle name="Escribir 3 2" xfId="20"/>
    <cellStyle name="Escribir 4" xfId="21"/>
    <cellStyle name="Escribir 5" xfId="22"/>
    <cellStyle name="Escribir 5 2" xfId="23"/>
    <cellStyle name="Escribir_NOMBRE" xfId="24"/>
    <cellStyle name="Estilo 1" xfId="25"/>
    <cellStyle name="Estilo 2" xfId="26"/>
    <cellStyle name="Estilo 3" xfId="27"/>
    <cellStyle name="Euro" xfId="28"/>
    <cellStyle name="Euro 2" xfId="29"/>
    <cellStyle name="Euro 2 2" xfId="30"/>
    <cellStyle name="Euro 3" xfId="31"/>
    <cellStyle name="Millares [0] 2" xfId="32"/>
    <cellStyle name="Millares [0] 2 2" xfId="33"/>
    <cellStyle name="Millares [0] 2 2 2" xfId="34"/>
    <cellStyle name="Millares [0] 2 3" xfId="35"/>
    <cellStyle name="Millares [0] 3" xfId="36"/>
    <cellStyle name="Millares [0] 3 2" xfId="37"/>
    <cellStyle name="Millares [0] 3 2 2" xfId="38"/>
    <cellStyle name="Millares [0] 3 2 2 2" xfId="39"/>
    <cellStyle name="Millares [0] 3 2 3" xfId="40"/>
    <cellStyle name="Millares [0] 3 3" xfId="41"/>
    <cellStyle name="Millares [0] 3 3 2" xfId="42"/>
    <cellStyle name="Millares [0] 3 4" xfId="43"/>
    <cellStyle name="Millares [0] 4" xfId="44"/>
    <cellStyle name="Millares [0] 4 2" xfId="45"/>
    <cellStyle name="Millares 10" xfId="46"/>
    <cellStyle name="Millares 10 2" xfId="47"/>
    <cellStyle name="Millares 10 3" xfId="48"/>
    <cellStyle name="Millares 11" xfId="49"/>
    <cellStyle name="Millares 11 2" xfId="50"/>
    <cellStyle name="Millares 11 3" xfId="51"/>
    <cellStyle name="Millares 12" xfId="52"/>
    <cellStyle name="Millares 12 2" xfId="53"/>
    <cellStyle name="Millares 12 3" xfId="54"/>
    <cellStyle name="Millares 13" xfId="55"/>
    <cellStyle name="Millares 13 2" xfId="56"/>
    <cellStyle name="Millares 13 3" xfId="57"/>
    <cellStyle name="Millares 14" xfId="58"/>
    <cellStyle name="Millares 14 2" xfId="59"/>
    <cellStyle name="Millares 14 3" xfId="60"/>
    <cellStyle name="Millares 15" xfId="61"/>
    <cellStyle name="Millares 15 2" xfId="62"/>
    <cellStyle name="Millares 15 3" xfId="63"/>
    <cellStyle name="Millares 16" xfId="64"/>
    <cellStyle name="Millares 16 2" xfId="65"/>
    <cellStyle name="Millares 17" xfId="66"/>
    <cellStyle name="Millares 17 2" xfId="67"/>
    <cellStyle name="Millares 18" xfId="68"/>
    <cellStyle name="Millares 19" xfId="69"/>
    <cellStyle name="Millares 2" xfId="70"/>
    <cellStyle name="Millares 2 2" xfId="71"/>
    <cellStyle name="Millares 2 2 2" xfId="72"/>
    <cellStyle name="Millares 2 2 2 2" xfId="73"/>
    <cellStyle name="Millares 2 2 3" xfId="74"/>
    <cellStyle name="Millares 2 2 4" xfId="75"/>
    <cellStyle name="Millares 2 3" xfId="76"/>
    <cellStyle name="Millares 2 3 2" xfId="77"/>
    <cellStyle name="Millares 2 4" xfId="78"/>
    <cellStyle name="Millares 2 4 2" xfId="79"/>
    <cellStyle name="Millares 2 5" xfId="80"/>
    <cellStyle name="Millares 2_NOMBRE" xfId="81"/>
    <cellStyle name="Millares 20" xfId="82"/>
    <cellStyle name="Millares 3" xfId="83"/>
    <cellStyle name="Millares 3 2" xfId="84"/>
    <cellStyle name="Millares 4" xfId="85"/>
    <cellStyle name="Millares 4 2" xfId="86"/>
    <cellStyle name="Millares 5" xfId="87"/>
    <cellStyle name="Millares 5 2" xfId="88"/>
    <cellStyle name="Millares 6" xfId="89"/>
    <cellStyle name="Millares 7" xfId="90"/>
    <cellStyle name="Millares 7 2" xfId="91"/>
    <cellStyle name="Millares 7 3" xfId="92"/>
    <cellStyle name="Millares 7 3 2" xfId="93"/>
    <cellStyle name="Millares 7 4" xfId="94"/>
    <cellStyle name="Millares 7 5" xfId="95"/>
    <cellStyle name="Millares 7 5 2" xfId="96"/>
    <cellStyle name="Millares 8" xfId="97"/>
    <cellStyle name="Millares 8 2" xfId="98"/>
    <cellStyle name="Millares 8 3" xfId="99"/>
    <cellStyle name="Millares 9" xfId="100"/>
    <cellStyle name="Millares 9 2" xfId="101"/>
    <cellStyle name="Millares 9 3" xfId="102"/>
    <cellStyle name="Moneda 2" xfId="103"/>
    <cellStyle name="Moneda 2 2" xfId="104"/>
    <cellStyle name="Normal" xfId="0" builtinId="0"/>
    <cellStyle name="Normal 2" xfId="105"/>
    <cellStyle name="Normal 2 2" xfId="106"/>
    <cellStyle name="Normal 2 3" xfId="107"/>
    <cellStyle name="Normal 2_NOMBRE" xfId="108"/>
    <cellStyle name="Normal 3" xfId="109"/>
    <cellStyle name="Normal 4" xfId="110"/>
    <cellStyle name="Normal 4 2" xfId="111"/>
    <cellStyle name="Normal 4 2 2" xfId="112"/>
    <cellStyle name="Normal 4 3" xfId="113"/>
    <cellStyle name="Normal 4_A01" xfId="114"/>
    <cellStyle name="Normal 5" xfId="115"/>
    <cellStyle name="Normal 6" xfId="116"/>
    <cellStyle name="Normal 6 2" xfId="117"/>
    <cellStyle name="Normal 7" xfId="118"/>
    <cellStyle name="Notas 2" xfId="119"/>
    <cellStyle name="Notas 2 2" xfId="120"/>
    <cellStyle name="Porcentual 2" xfId="121"/>
    <cellStyle name="Porcentual 2 2" xfId="1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REM%202017\MATRICES%20DE%20MAYO%20A%20DIC\SA_17V1.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abSelected="1" workbookViewId="0">
      <selection activeCell="E188" sqref="E188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130" t="s">
        <v>1</v>
      </c>
      <c r="B6" s="1130"/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993" t="s">
        <v>2</v>
      </c>
      <c r="B9" s="1075" t="s">
        <v>3</v>
      </c>
      <c r="C9" s="1092"/>
      <c r="D9" s="1093"/>
      <c r="E9" s="1061" t="s">
        <v>4</v>
      </c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4"/>
      <c r="W9" s="1064"/>
      <c r="X9" s="1064"/>
      <c r="Y9" s="1064"/>
      <c r="Z9" s="1064"/>
      <c r="AA9" s="1064"/>
      <c r="AB9" s="1064"/>
      <c r="AC9" s="1064"/>
      <c r="AD9" s="1064"/>
      <c r="AE9" s="1064"/>
      <c r="AF9" s="1064"/>
      <c r="AG9" s="1064"/>
      <c r="AH9" s="1064"/>
      <c r="AI9" s="1064"/>
      <c r="AJ9" s="1064"/>
      <c r="AK9" s="1064"/>
      <c r="AL9" s="1060"/>
      <c r="AM9" s="995" t="s">
        <v>6</v>
      </c>
      <c r="AN9" s="1061" t="s">
        <v>7</v>
      </c>
      <c r="AO9" s="1064"/>
      <c r="AP9" s="1064"/>
      <c r="AQ9" s="1060"/>
      <c r="AR9" s="995" t="s">
        <v>8</v>
      </c>
      <c r="AS9" s="179"/>
    </row>
    <row r="10" spans="1:87" ht="31.5" customHeight="1" x14ac:dyDescent="0.25">
      <c r="A10" s="997"/>
      <c r="B10" s="1076"/>
      <c r="C10" s="1094"/>
      <c r="D10" s="1095"/>
      <c r="E10" s="1061" t="s">
        <v>9</v>
      </c>
      <c r="F10" s="1060"/>
      <c r="G10" s="1096" t="s">
        <v>10</v>
      </c>
      <c r="H10" s="1097"/>
      <c r="I10" s="1061" t="s">
        <v>11</v>
      </c>
      <c r="J10" s="1060"/>
      <c r="K10" s="1061" t="s">
        <v>12</v>
      </c>
      <c r="L10" s="1060"/>
      <c r="M10" s="1061" t="s">
        <v>13</v>
      </c>
      <c r="N10" s="1060"/>
      <c r="O10" s="1063" t="s">
        <v>14</v>
      </c>
      <c r="P10" s="1062"/>
      <c r="Q10" s="1063" t="s">
        <v>15</v>
      </c>
      <c r="R10" s="1062"/>
      <c r="S10" s="1063" t="s">
        <v>16</v>
      </c>
      <c r="T10" s="1062"/>
      <c r="U10" s="1063" t="s">
        <v>17</v>
      </c>
      <c r="V10" s="1062"/>
      <c r="W10" s="1063" t="s">
        <v>18</v>
      </c>
      <c r="X10" s="1062"/>
      <c r="Y10" s="1063" t="s">
        <v>19</v>
      </c>
      <c r="Z10" s="1062"/>
      <c r="AA10" s="1063" t="s">
        <v>20</v>
      </c>
      <c r="AB10" s="1062"/>
      <c r="AC10" s="1063" t="s">
        <v>21</v>
      </c>
      <c r="AD10" s="1062"/>
      <c r="AE10" s="1063" t="s">
        <v>22</v>
      </c>
      <c r="AF10" s="1062"/>
      <c r="AG10" s="1084" t="s">
        <v>23</v>
      </c>
      <c r="AH10" s="1084"/>
      <c r="AI10" s="1063" t="s">
        <v>24</v>
      </c>
      <c r="AJ10" s="1062"/>
      <c r="AK10" s="1084" t="s">
        <v>25</v>
      </c>
      <c r="AL10" s="1062"/>
      <c r="AM10" s="1042"/>
      <c r="AN10" s="1102" t="s">
        <v>28</v>
      </c>
      <c r="AO10" s="1104" t="s">
        <v>29</v>
      </c>
      <c r="AP10" s="1104" t="s">
        <v>135</v>
      </c>
      <c r="AQ10" s="1106" t="s">
        <v>30</v>
      </c>
      <c r="AR10" s="1042"/>
      <c r="AS10" s="179"/>
    </row>
    <row r="11" spans="1:87" x14ac:dyDescent="0.25">
      <c r="A11" s="994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996"/>
      <c r="AN11" s="1103"/>
      <c r="AO11" s="1105"/>
      <c r="AP11" s="1105"/>
      <c r="AQ11" s="1107"/>
      <c r="AR11" s="996"/>
      <c r="AS11" s="179"/>
    </row>
    <row r="12" spans="1:87" x14ac:dyDescent="0.25">
      <c r="A12" s="39" t="s">
        <v>31</v>
      </c>
      <c r="B12" s="182">
        <f>SUM(C12+D12)</f>
        <v>32164</v>
      </c>
      <c r="C12" s="182">
        <f t="shared" ref="C12:D14" si="0">SUM(E12+G12+I12+K12+M12+O12+Q12+S12+U12+W12+Y12+AA12+AC12+AE12+AG12+AI12+AK12)</f>
        <v>16609</v>
      </c>
      <c r="D12" s="182">
        <f t="shared" si="0"/>
        <v>15555</v>
      </c>
      <c r="E12" s="82">
        <f>+Enero!E12+Febrero!E12+'Marzo '!E12+'Abril '!E12+'Mayo '!E12+Junio!E12+Julio!E12+Agosto!E12+Septiembre!E12+'Octubre '!E12+Noviembre!E12+'Diciembre '!E12</f>
        <v>3365</v>
      </c>
      <c r="F12" s="82">
        <f>+Enero!F12+Febrero!F12+'Marzo '!F12+'Abril '!F12+'Mayo '!F12+Junio!F12+Julio!F12+Agosto!F12+Septiembre!F12+'Octubre '!F12+Noviembre!F12+'Diciembre '!F12</f>
        <v>2944</v>
      </c>
      <c r="G12" s="82">
        <f>+Enero!G12+Febrero!G12+'Marzo '!G12+'Abril '!G12+'Mayo '!G12+Junio!G12+Julio!G12+Agosto!G12+Septiembre!G12+'Octubre '!G12+Noviembre!G12+'Diciembre '!G12</f>
        <v>1477</v>
      </c>
      <c r="H12" s="82">
        <f>+Enero!H12+Febrero!H12+'Marzo '!H12+'Abril '!H12+'Mayo '!H12+Junio!H12+Julio!H12+Agosto!H12+Septiembre!H12+'Octubre '!H12+Noviembre!H12+'Diciembre '!H12</f>
        <v>1347</v>
      </c>
      <c r="I12" s="82">
        <f>+Enero!I12+Febrero!I12+'Marzo '!I12+'Abril '!I12+'Mayo '!I12+Junio!I12+Julio!I12+Agosto!I12+Septiembre!I12+'Octubre '!I12+Noviembre!I12+'Diciembre '!I12</f>
        <v>1227</v>
      </c>
      <c r="J12" s="82">
        <f>+Enero!J12+Febrero!J12+'Marzo '!J12+'Abril '!J12+'Mayo '!J12+Junio!J12+Julio!J12+Agosto!J12+Septiembre!J12+'Octubre '!J12+Noviembre!J12+'Diciembre '!J12</f>
        <v>1137</v>
      </c>
      <c r="K12" s="82">
        <f>+Enero!K12+Febrero!K12+'Marzo '!K12+'Abril '!K12+'Mayo '!K12+Junio!K12+Julio!K12+Agosto!K12+Septiembre!K12+'Octubre '!K12+Noviembre!K12+'Diciembre '!K12</f>
        <v>857</v>
      </c>
      <c r="L12" s="82">
        <f>+Enero!L12+Febrero!L12+'Marzo '!L12+'Abril '!L12+'Mayo '!L12+Junio!L12+Julio!L12+Agosto!L12+Septiembre!L12+'Octubre '!L12+Noviembre!L12+'Diciembre '!L12</f>
        <v>853</v>
      </c>
      <c r="M12" s="82">
        <f>+Enero!M12+Febrero!M12+'Marzo '!M12+'Abril '!M12+'Mayo '!M12+Junio!M12+Julio!M12+Agosto!M12+Septiembre!M12+'Octubre '!M12+Noviembre!M12+'Diciembre '!M12</f>
        <v>818</v>
      </c>
      <c r="N12" s="82">
        <f>+Enero!N12+Febrero!N12+'Marzo '!N12+'Abril '!N12+'Mayo '!N12+Junio!N12+Julio!N12+Agosto!N12+Septiembre!N12+'Octubre '!N12+Noviembre!N12+'Diciembre '!N12</f>
        <v>743</v>
      </c>
      <c r="O12" s="82">
        <f>+Enero!O12+Febrero!O12+'Marzo '!O12+'Abril '!O12+'Mayo '!O12+Junio!O12+Julio!O12+Agosto!O12+Septiembre!O12+'Octubre '!O12+Noviembre!O12+'Diciembre '!O12</f>
        <v>876</v>
      </c>
      <c r="P12" s="82">
        <f>+Enero!P12+Febrero!P12+'Marzo '!P12+'Abril '!P12+'Mayo '!P12+Junio!P12+Julio!P12+Agosto!P12+Septiembre!P12+'Octubre '!P12+Noviembre!P12+'Diciembre '!P12</f>
        <v>738</v>
      </c>
      <c r="Q12" s="82">
        <f>+Enero!Q12+Febrero!Q12+'Marzo '!Q12+'Abril '!Q12+'Mayo '!Q12+Junio!Q12+Julio!Q12+Agosto!Q12+Septiembre!Q12+'Octubre '!Q12+Noviembre!Q12+'Diciembre '!Q12</f>
        <v>693</v>
      </c>
      <c r="R12" s="82">
        <f>+Enero!R12+Febrero!R12+'Marzo '!R12+'Abril '!R12+'Mayo '!R12+Junio!R12+Julio!R12+Agosto!R12+Septiembre!R12+'Octubre '!R12+Noviembre!R12+'Diciembre '!R12</f>
        <v>658</v>
      </c>
      <c r="S12" s="82">
        <f>+Enero!S12+Febrero!S12+'Marzo '!S12+'Abril '!S12+'Mayo '!S12+Junio!S12+Julio!S12+Agosto!S12+Septiembre!S12+'Octubre '!S12+Noviembre!S12+'Diciembre '!S12</f>
        <v>713</v>
      </c>
      <c r="T12" s="82">
        <f>+Enero!T12+Febrero!T12+'Marzo '!T12+'Abril '!T12+'Mayo '!T12+Junio!T12+Julio!T12+Agosto!T12+Septiembre!T12+'Octubre '!T12+Noviembre!T12+'Diciembre '!T12</f>
        <v>618</v>
      </c>
      <c r="U12" s="82">
        <f>+Enero!U12+Febrero!U12+'Marzo '!U12+'Abril '!U12+'Mayo '!U12+Junio!U12+Julio!U12+Agosto!U12+Septiembre!U12+'Octubre '!U12+Noviembre!U12+'Diciembre '!U12</f>
        <v>694</v>
      </c>
      <c r="V12" s="82">
        <f>+Enero!V12+Febrero!V12+'Marzo '!V12+'Abril '!V12+'Mayo '!V12+Junio!V12+Julio!V12+Agosto!V12+Septiembre!V12+'Octubre '!V12+Noviembre!V12+'Diciembre '!V12</f>
        <v>699</v>
      </c>
      <c r="W12" s="82">
        <f>+Enero!W12+Febrero!W12+'Marzo '!W12+'Abril '!W12+'Mayo '!W12+Junio!W12+Julio!W12+Agosto!W12+Septiembre!W12+'Octubre '!W12+Noviembre!W12+'Diciembre '!W12</f>
        <v>708</v>
      </c>
      <c r="X12" s="82">
        <f>+Enero!X12+Febrero!X12+'Marzo '!X12+'Abril '!X12+'Mayo '!X12+Junio!X12+Julio!X12+Agosto!X12+Septiembre!X12+'Octubre '!X12+Noviembre!X12+'Diciembre '!X12</f>
        <v>709</v>
      </c>
      <c r="Y12" s="82">
        <f>+Enero!Y12+Febrero!Y12+'Marzo '!Y12+'Abril '!Y12+'Mayo '!Y12+Junio!Y12+Julio!Y12+Agosto!Y12+Septiembre!Y12+'Octubre '!Y12+Noviembre!Y12+'Diciembre '!Y12</f>
        <v>816</v>
      </c>
      <c r="Z12" s="82">
        <f>+Enero!Z12+Febrero!Z12+'Marzo '!Z12+'Abril '!Z12+'Mayo '!Z12+Junio!Z12+Julio!Z12+Agosto!Z12+Septiembre!Z12+'Octubre '!Z12+Noviembre!Z12+'Diciembre '!Z12</f>
        <v>812</v>
      </c>
      <c r="AA12" s="82">
        <f>+Enero!AA12+Febrero!AA12+'Marzo '!AA12+'Abril '!AA12+'Mayo '!AA12+Junio!AA12+Julio!AA12+Agosto!AA12+Septiembre!AA12+'Octubre '!AA12+Noviembre!AA12+'Diciembre '!AA12</f>
        <v>776</v>
      </c>
      <c r="AB12" s="82">
        <f>+Enero!AB12+Febrero!AB12+'Marzo '!AB12+'Abril '!AB12+'Mayo '!AB12+Junio!AB12+Julio!AB12+Agosto!AB12+Septiembre!AB12+'Octubre '!AB12+Noviembre!AB12+'Diciembre '!AB12</f>
        <v>710</v>
      </c>
      <c r="AC12" s="82">
        <f>+Enero!AC12+Febrero!AC12+'Marzo '!AC12+'Abril '!AC12+'Mayo '!AC12+Junio!AC12+Julio!AC12+Agosto!AC12+Septiembre!AC12+'Octubre '!AC12+Noviembre!AC12+'Diciembre '!AC12</f>
        <v>771</v>
      </c>
      <c r="AD12" s="82">
        <f>+Enero!AD12+Febrero!AD12+'Marzo '!AD12+'Abril '!AD12+'Mayo '!AD12+Junio!AD12+Julio!AD12+Agosto!AD12+Septiembre!AD12+'Octubre '!AD12+Noviembre!AD12+'Diciembre '!AD12</f>
        <v>651</v>
      </c>
      <c r="AE12" s="82">
        <f>+Enero!AE12+Febrero!AE12+'Marzo '!AE12+'Abril '!AE12+'Mayo '!AE12+Junio!AE12+Julio!AE12+Agosto!AE12+Septiembre!AE12+'Octubre '!AE12+Noviembre!AE12+'Diciembre '!AE12</f>
        <v>672</v>
      </c>
      <c r="AF12" s="82">
        <f>+Enero!AF12+Febrero!AF12+'Marzo '!AF12+'Abril '!AF12+'Mayo '!AF12+Junio!AF12+Julio!AF12+Agosto!AF12+Septiembre!AF12+'Octubre '!AF12+Noviembre!AF12+'Diciembre '!AF12</f>
        <v>675</v>
      </c>
      <c r="AG12" s="82">
        <f>+Enero!AG12+Febrero!AG12+'Marzo '!AG12+'Abril '!AG12+'Mayo '!AG12+Junio!AG12+Julio!AG12+Agosto!AG12+Septiembre!AG12+'Octubre '!AG12+Noviembre!AG12+'Diciembre '!AG12</f>
        <v>657</v>
      </c>
      <c r="AH12" s="82">
        <f>+Enero!AH12+Febrero!AH12+'Marzo '!AH12+'Abril '!AH12+'Mayo '!AH12+Junio!AH12+Julio!AH12+Agosto!AH12+Septiembre!AH12+'Octubre '!AH12+Noviembre!AH12+'Diciembre '!AH12</f>
        <v>599</v>
      </c>
      <c r="AI12" s="82">
        <f>+Enero!AI12+Febrero!AI12+'Marzo '!AI12+'Abril '!AI12+'Mayo '!AI12+Junio!AI12+Julio!AI12+Agosto!AI12+Septiembre!AI12+'Octubre '!AI12+Noviembre!AI12+'Diciembre '!AI12</f>
        <v>586</v>
      </c>
      <c r="AJ12" s="82">
        <f>+Enero!AJ12+Febrero!AJ12+'Marzo '!AJ12+'Abril '!AJ12+'Mayo '!AJ12+Junio!AJ12+Julio!AJ12+Agosto!AJ12+Septiembre!AJ12+'Octubre '!AJ12+Noviembre!AJ12+'Diciembre '!AJ12</f>
        <v>611</v>
      </c>
      <c r="AK12" s="82">
        <f>+Enero!AK12+Febrero!AK12+'Marzo '!AK12+'Abril '!AK12+'Mayo '!AK12+Junio!AK12+Julio!AK12+Agosto!AK12+Septiembre!AK12+'Octubre '!AK12+Noviembre!AK12+'Diciembre '!AK12</f>
        <v>903</v>
      </c>
      <c r="AL12" s="82">
        <f>+Enero!AL12+Febrero!AL12+'Marzo '!AL12+'Abril '!AL12+'Mayo '!AL12+Junio!AL12+Julio!AL12+Agosto!AL12+Septiembre!AL12+'Octubre '!AL12+Noviembre!AL12+'Diciembre '!AL12</f>
        <v>1051</v>
      </c>
      <c r="AM12" s="82">
        <f>+Enero!AM12+Febrero!AM12+'Marzo '!AM12+'Abril '!AM12+'Mayo '!AM12+Junio!AM12+Julio!AM12+Agosto!AM12+Septiembre!AM12+'Octubre '!AM12+Noviembre!AM12+'Diciembre '!AM12</f>
        <v>30666</v>
      </c>
      <c r="AN12" s="82">
        <f>+Enero!AN12+Febrero!AN12+'Marzo '!AN12+'Abril '!AN12+'Mayo '!AN12+Junio!AN12+Julio!AN12+Agosto!AN12+Septiembre!AN12+'Octubre '!AN12+Noviembre!AN12+'Diciembre '!AN12</f>
        <v>1596</v>
      </c>
      <c r="AO12" s="82">
        <f>+Enero!AO12+Febrero!AO12+'Marzo '!AO12+'Abril '!AO12+'Mayo '!AO12+Junio!AO12+Julio!AO12+Agosto!AO12+Septiembre!AO12+'Octubre '!AO12+Noviembre!AO12+'Diciembre '!AO12</f>
        <v>81</v>
      </c>
      <c r="AP12" s="82">
        <f>+Enero!AP12+Febrero!AP12+'Marzo '!AP12+'Abril '!AP12+'Mayo '!AP12+Junio!AP12+Julio!AP12+Agosto!AP12+Septiembre!AP12+'Octubre '!AP12+Noviembre!AP12+'Diciembre '!AP12</f>
        <v>1588</v>
      </c>
      <c r="AQ12" s="82">
        <f>+Enero!AQ12+Febrero!AQ12+'Marzo '!AQ12+'Abril '!AQ12+'Mayo '!AQ12+Junio!AQ12+Julio!AQ12+Agosto!AQ12+Septiembre!AQ12+'Octubre '!AQ12+Noviembre!AQ12+'Diciembre '!AQ12</f>
        <v>3586</v>
      </c>
      <c r="AR12" s="82">
        <f>+Enero!AR12+Febrero!AR12+'Marzo '!AR12+'Abril '!AR12+'Mayo '!AR12+Junio!AR12+Julio!AR12+Agosto!AR12+Septiembre!AR12+'Octubre '!AR12+Noviembre!AR12+'Diciembre '!AR12</f>
        <v>566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3161</v>
      </c>
      <c r="C13" s="185">
        <f t="shared" si="0"/>
        <v>0</v>
      </c>
      <c r="D13" s="186">
        <f t="shared" si="0"/>
        <v>3161</v>
      </c>
      <c r="E13" s="82">
        <f>+Enero!E13+Febrero!E13+'Marzo '!E13+'Abril '!E13+'Mayo '!E13+Junio!E13+Julio!E13+Agosto!E13+Septiembre!E13+'Octubre '!E13+Noviembre!E13+'Diciembre '!E13</f>
        <v>0</v>
      </c>
      <c r="F13" s="82">
        <f>+Enero!F13+Febrero!F13+'Marzo '!F13+'Abril '!F13+'Mayo '!F13+Junio!F13+Julio!F13+Agosto!F13+Septiembre!F13+'Octubre '!F13+Noviembre!F13+'Diciembre '!F13</f>
        <v>0</v>
      </c>
      <c r="G13" s="82">
        <f>+Enero!G13+Febrero!G13+'Marzo '!G13+'Abril '!G13+'Mayo '!G13+Junio!G13+Julio!G13+Agosto!G13+Septiembre!G13+'Octubre '!G13+Noviembre!G13+'Diciembre '!G13</f>
        <v>0</v>
      </c>
      <c r="H13" s="82">
        <f>+Enero!H13+Febrero!H13+'Marzo '!H13+'Abril '!H13+'Mayo '!H13+Junio!H13+Julio!H13+Agosto!H13+Septiembre!H13+'Octubre '!H13+Noviembre!H13+'Diciembre '!H13</f>
        <v>1</v>
      </c>
      <c r="I13" s="82">
        <f>+Enero!I13+Febrero!I13+'Marzo '!I13+'Abril '!I13+'Mayo '!I13+Junio!I13+Julio!I13+Agosto!I13+Septiembre!I13+'Octubre '!I13+Noviembre!I13+'Diciembre '!I13</f>
        <v>0</v>
      </c>
      <c r="J13" s="82">
        <f>+Enero!J13+Febrero!J13+'Marzo '!J13+'Abril '!J13+'Mayo '!J13+Junio!J13+Julio!J13+Agosto!J13+Septiembre!J13+'Octubre '!J13+Noviembre!J13+'Diciembre '!J13</f>
        <v>34</v>
      </c>
      <c r="K13" s="82">
        <f>+Enero!K13+Febrero!K13+'Marzo '!K13+'Abril '!K13+'Mayo '!K13+Junio!K13+Julio!K13+Agosto!K13+Septiembre!K13+'Octubre '!K13+Noviembre!K13+'Diciembre '!K13</f>
        <v>0</v>
      </c>
      <c r="L13" s="82">
        <f>+Enero!L13+Febrero!L13+'Marzo '!L13+'Abril '!L13+'Mayo '!L13+Junio!L13+Julio!L13+Agosto!L13+Septiembre!L13+'Octubre '!L13+Noviembre!L13+'Diciembre '!L13</f>
        <v>339</v>
      </c>
      <c r="M13" s="82">
        <f>+Enero!M13+Febrero!M13+'Marzo '!M13+'Abril '!M13+'Mayo '!M13+Junio!M13+Julio!M13+Agosto!M13+Septiembre!M13+'Octubre '!M13+Noviembre!M13+'Diciembre '!M13</f>
        <v>0</v>
      </c>
      <c r="N13" s="82">
        <f>+Enero!N13+Febrero!N13+'Marzo '!N13+'Abril '!N13+'Mayo '!N13+Junio!N13+Julio!N13+Agosto!N13+Septiembre!N13+'Octubre '!N13+Noviembre!N13+'Diciembre '!N13</f>
        <v>726</v>
      </c>
      <c r="O13" s="82">
        <f>+Enero!O13+Febrero!O13+'Marzo '!O13+'Abril '!O13+'Mayo '!O13+Junio!O13+Julio!O13+Agosto!O13+Septiembre!O13+'Octubre '!O13+Noviembre!O13+'Diciembre '!O13</f>
        <v>0</v>
      </c>
      <c r="P13" s="82">
        <f>+Enero!P13+Febrero!P13+'Marzo '!P13+'Abril '!P13+'Mayo '!P13+Junio!P13+Julio!P13+Agosto!P13+Septiembre!P13+'Octubre '!P13+Noviembre!P13+'Diciembre '!P13</f>
        <v>728</v>
      </c>
      <c r="Q13" s="82">
        <f>+Enero!Q13+Febrero!Q13+'Marzo '!Q13+'Abril '!Q13+'Mayo '!Q13+Junio!Q13+Julio!Q13+Agosto!Q13+Septiembre!Q13+'Octubre '!Q13+Noviembre!Q13+'Diciembre '!Q13</f>
        <v>0</v>
      </c>
      <c r="R13" s="82">
        <f>+Enero!R13+Febrero!R13+'Marzo '!R13+'Abril '!R13+'Mayo '!R13+Junio!R13+Julio!R13+Agosto!R13+Septiembre!R13+'Octubre '!R13+Noviembre!R13+'Diciembre '!R13</f>
        <v>540</v>
      </c>
      <c r="S13" s="82">
        <f>+Enero!S13+Febrero!S13+'Marzo '!S13+'Abril '!S13+'Mayo '!S13+Junio!S13+Julio!S13+Agosto!S13+Septiembre!S13+'Octubre '!S13+Noviembre!S13+'Diciembre '!S13</f>
        <v>0</v>
      </c>
      <c r="T13" s="82">
        <f>+Enero!T13+Febrero!T13+'Marzo '!T13+'Abril '!T13+'Mayo '!T13+Junio!T13+Julio!T13+Agosto!T13+Septiembre!T13+'Octubre '!T13+Noviembre!T13+'Diciembre '!T13</f>
        <v>383</v>
      </c>
      <c r="U13" s="82">
        <f>+Enero!U13+Febrero!U13+'Marzo '!U13+'Abril '!U13+'Mayo '!U13+Junio!U13+Julio!U13+Agosto!U13+Septiembre!U13+'Octubre '!U13+Noviembre!U13+'Diciembre '!U13</f>
        <v>0</v>
      </c>
      <c r="V13" s="82">
        <f>+Enero!V13+Febrero!V13+'Marzo '!V13+'Abril '!V13+'Mayo '!V13+Junio!V13+Julio!V13+Agosto!V13+Septiembre!V13+'Octubre '!V13+Noviembre!V13+'Diciembre '!V13</f>
        <v>186</v>
      </c>
      <c r="W13" s="82">
        <f>+Enero!W13+Febrero!W13+'Marzo '!W13+'Abril '!W13+'Mayo '!W13+Junio!W13+Julio!W13+Agosto!W13+Septiembre!W13+'Octubre '!W13+Noviembre!W13+'Diciembre '!W13</f>
        <v>0</v>
      </c>
      <c r="X13" s="82">
        <f>+Enero!X13+Febrero!X13+'Marzo '!X13+'Abril '!X13+'Mayo '!X13+Junio!X13+Julio!X13+Agosto!X13+Septiembre!X13+'Octubre '!X13+Noviembre!X13+'Diciembre '!X13</f>
        <v>96</v>
      </c>
      <c r="Y13" s="82">
        <f>+Enero!Y13+Febrero!Y13+'Marzo '!Y13+'Abril '!Y13+'Mayo '!Y13+Junio!Y13+Julio!Y13+Agosto!Y13+Septiembre!Y13+'Octubre '!Y13+Noviembre!Y13+'Diciembre '!Y13</f>
        <v>0</v>
      </c>
      <c r="Z13" s="82">
        <f>+Enero!Z13+Febrero!Z13+'Marzo '!Z13+'Abril '!Z13+'Mayo '!Z13+Junio!Z13+Julio!Z13+Agosto!Z13+Septiembre!Z13+'Octubre '!Z13+Noviembre!Z13+'Diciembre '!Z13</f>
        <v>63</v>
      </c>
      <c r="AA13" s="82">
        <f>+Enero!AA13+Febrero!AA13+'Marzo '!AA13+'Abril '!AA13+'Mayo '!AA13+Junio!AA13+Julio!AA13+Agosto!AA13+Septiembre!AA13+'Octubre '!AA13+Noviembre!AA13+'Diciembre '!AA13</f>
        <v>0</v>
      </c>
      <c r="AB13" s="82">
        <f>+Enero!AB13+Febrero!AB13+'Marzo '!AB13+'Abril '!AB13+'Mayo '!AB13+Junio!AB13+Julio!AB13+Agosto!AB13+Septiembre!AB13+'Octubre '!AB13+Noviembre!AB13+'Diciembre '!AB13</f>
        <v>21</v>
      </c>
      <c r="AC13" s="82">
        <f>+Enero!AC13+Febrero!AC13+'Marzo '!AC13+'Abril '!AC13+'Mayo '!AC13+Junio!AC13+Julio!AC13+Agosto!AC13+Septiembre!AC13+'Octubre '!AC13+Noviembre!AC13+'Diciembre '!AC13</f>
        <v>0</v>
      </c>
      <c r="AD13" s="82">
        <f>+Enero!AD13+Febrero!AD13+'Marzo '!AD13+'Abril '!AD13+'Mayo '!AD13+Junio!AD13+Julio!AD13+Agosto!AD13+Septiembre!AD13+'Octubre '!AD13+Noviembre!AD13+'Diciembre '!AD13</f>
        <v>12</v>
      </c>
      <c r="AE13" s="82">
        <f>+Enero!AE13+Febrero!AE13+'Marzo '!AE13+'Abril '!AE13+'Mayo '!AE13+Junio!AE13+Julio!AE13+Agosto!AE13+Septiembre!AE13+'Octubre '!AE13+Noviembre!AE13+'Diciembre '!AE13</f>
        <v>0</v>
      </c>
      <c r="AF13" s="82">
        <f>+Enero!AF13+Febrero!AF13+'Marzo '!AF13+'Abril '!AF13+'Mayo '!AF13+Junio!AF13+Julio!AF13+Agosto!AF13+Septiembre!AF13+'Octubre '!AF13+Noviembre!AF13+'Diciembre '!AF13</f>
        <v>13</v>
      </c>
      <c r="AG13" s="82">
        <f>+Enero!AG13+Febrero!AG13+'Marzo '!AG13+'Abril '!AG13+'Mayo '!AG13+Junio!AG13+Julio!AG13+Agosto!AG13+Septiembre!AG13+'Octubre '!AG13+Noviembre!AG13+'Diciembre '!AG13</f>
        <v>0</v>
      </c>
      <c r="AH13" s="82">
        <f>+Enero!AH13+Febrero!AH13+'Marzo '!AH13+'Abril '!AH13+'Mayo '!AH13+Junio!AH13+Julio!AH13+Agosto!AH13+Septiembre!AH13+'Octubre '!AH13+Noviembre!AH13+'Diciembre '!AH13</f>
        <v>8</v>
      </c>
      <c r="AI13" s="82">
        <f>+Enero!AI13+Febrero!AI13+'Marzo '!AI13+'Abril '!AI13+'Mayo '!AI13+Junio!AI13+Julio!AI13+Agosto!AI13+Septiembre!AI13+'Octubre '!AI13+Noviembre!AI13+'Diciembre '!AI13</f>
        <v>0</v>
      </c>
      <c r="AJ13" s="82">
        <f>+Enero!AJ13+Febrero!AJ13+'Marzo '!AJ13+'Abril '!AJ13+'Mayo '!AJ13+Junio!AJ13+Julio!AJ13+Agosto!AJ13+Septiembre!AJ13+'Octubre '!AJ13+Noviembre!AJ13+'Diciembre '!AJ13</f>
        <v>3</v>
      </c>
      <c r="AK13" s="82">
        <f>+Enero!AK13+Febrero!AK13+'Marzo '!AK13+'Abril '!AK13+'Mayo '!AK13+Junio!AK13+Julio!AK13+Agosto!AK13+Septiembre!AK13+'Octubre '!AK13+Noviembre!AK13+'Diciembre '!AK13</f>
        <v>0</v>
      </c>
      <c r="AL13" s="82">
        <f>+Enero!AL13+Febrero!AL13+'Marzo '!AL13+'Abril '!AL13+'Mayo '!AL13+Junio!AL13+Julio!AL13+Agosto!AL13+Septiembre!AL13+'Octubre '!AL13+Noviembre!AL13+'Diciembre '!AL13</f>
        <v>8</v>
      </c>
      <c r="AM13" s="82">
        <f>+Enero!AM13+Febrero!AM13+'Marzo '!AM13+'Abril '!AM13+'Mayo '!AM13+Junio!AM13+Julio!AM13+Agosto!AM13+Septiembre!AM13+'Octubre '!AM13+Noviembre!AM13+'Diciembre '!AM13</f>
        <v>3093</v>
      </c>
      <c r="AN13" s="82">
        <f>+Enero!AN13+Febrero!AN13+'Marzo '!AN13+'Abril '!AN13+'Mayo '!AN13+Junio!AN13+Julio!AN13+Agosto!AN13+Septiembre!AN13+'Octubre '!AN13+Noviembre!AN13+'Diciembre '!AN13</f>
        <v>92</v>
      </c>
      <c r="AO13" s="82">
        <f>+Enero!AO13+Febrero!AO13+'Marzo '!AO13+'Abril '!AO13+'Mayo '!AO13+Junio!AO13+Julio!AO13+Agosto!AO13+Septiembre!AO13+'Octubre '!AO13+Noviembre!AO13+'Diciembre '!AO13</f>
        <v>6</v>
      </c>
      <c r="AP13" s="82">
        <f>+Enero!AP13+Febrero!AP13+'Marzo '!AP13+'Abril '!AP13+'Mayo '!AP13+Junio!AP13+Julio!AP13+Agosto!AP13+Septiembre!AP13+'Octubre '!AP13+Noviembre!AP13+'Diciembre '!AP13</f>
        <v>35</v>
      </c>
      <c r="AQ13" s="82">
        <f>+Enero!AQ13+Febrero!AQ13+'Marzo '!AQ13+'Abril '!AQ13+'Mayo '!AQ13+Junio!AQ13+Julio!AQ13+Agosto!AQ13+Septiembre!AQ13+'Octubre '!AQ13+Noviembre!AQ13+'Diciembre '!AQ13</f>
        <v>329</v>
      </c>
      <c r="AR13" s="82">
        <f>+Enero!AR13+Febrero!AR13+'Marzo '!AR13+'Abril '!AR13+'Mayo '!AR13+Junio!AR13+Julio!AR13+Agosto!AR13+Septiembre!AR13+'Octubre '!AR13+Noviembre!AR13+'Diciembre '!AR13</f>
        <v>47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1566</v>
      </c>
      <c r="C14" s="188">
        <f t="shared" si="0"/>
        <v>3</v>
      </c>
      <c r="D14" s="189">
        <f t="shared" si="0"/>
        <v>1563</v>
      </c>
      <c r="E14" s="82">
        <f>+Enero!E14+Febrero!E14+'Marzo '!E14+'Abril '!E14+'Mayo '!E14+Junio!E14+Julio!E14+Agosto!E14+Septiembre!E14+'Octubre '!E14+Noviembre!E14+'Diciembre '!E14</f>
        <v>0</v>
      </c>
      <c r="F14" s="82">
        <f>+Enero!F14+Febrero!F14+'Marzo '!F14+'Abril '!F14+'Mayo '!F14+Junio!F14+Julio!F14+Agosto!F14+Septiembre!F14+'Octubre '!F14+Noviembre!F14+'Diciembre '!F14</f>
        <v>0</v>
      </c>
      <c r="G14" s="82">
        <f>+Enero!G14+Febrero!G14+'Marzo '!G14+'Abril '!G14+'Mayo '!G14+Junio!G14+Julio!G14+Agosto!G14+Septiembre!G14+'Octubre '!G14+Noviembre!G14+'Diciembre '!G14</f>
        <v>0</v>
      </c>
      <c r="H14" s="82">
        <f>+Enero!H14+Febrero!H14+'Marzo '!H14+'Abril '!H14+'Mayo '!H14+Junio!H14+Julio!H14+Agosto!H14+Septiembre!H14+'Octubre '!H14+Noviembre!H14+'Diciembre '!H14</f>
        <v>0</v>
      </c>
      <c r="I14" s="82">
        <f>+Enero!I14+Febrero!I14+'Marzo '!I14+'Abril '!I14+'Mayo '!I14+Junio!I14+Julio!I14+Agosto!I14+Septiembre!I14+'Octubre '!I14+Noviembre!I14+'Diciembre '!I14</f>
        <v>0</v>
      </c>
      <c r="J14" s="82">
        <f>+Enero!J14+Febrero!J14+'Marzo '!J14+'Abril '!J14+'Mayo '!J14+Junio!J14+Julio!J14+Agosto!J14+Septiembre!J14+'Octubre '!J14+Noviembre!J14+'Diciembre '!J14</f>
        <v>6</v>
      </c>
      <c r="K14" s="82">
        <f>+Enero!K14+Febrero!K14+'Marzo '!K14+'Abril '!K14+'Mayo '!K14+Junio!K14+Julio!K14+Agosto!K14+Septiembre!K14+'Octubre '!K14+Noviembre!K14+'Diciembre '!K14</f>
        <v>0</v>
      </c>
      <c r="L14" s="82">
        <f>+Enero!L14+Febrero!L14+'Marzo '!L14+'Abril '!L14+'Mayo '!L14+Junio!L14+Julio!L14+Agosto!L14+Septiembre!L14+'Octubre '!L14+Noviembre!L14+'Diciembre '!L14</f>
        <v>168</v>
      </c>
      <c r="M14" s="82">
        <f>+Enero!M14+Febrero!M14+'Marzo '!M14+'Abril '!M14+'Mayo '!M14+Junio!M14+Julio!M14+Agosto!M14+Septiembre!M14+'Octubre '!M14+Noviembre!M14+'Diciembre '!M14</f>
        <v>0</v>
      </c>
      <c r="N14" s="82">
        <f>+Enero!N14+Febrero!N14+'Marzo '!N14+'Abril '!N14+'Mayo '!N14+Junio!N14+Julio!N14+Agosto!N14+Septiembre!N14+'Octubre '!N14+Noviembre!N14+'Diciembre '!N14</f>
        <v>347</v>
      </c>
      <c r="O14" s="82">
        <f>+Enero!O14+Febrero!O14+'Marzo '!O14+'Abril '!O14+'Mayo '!O14+Junio!O14+Julio!O14+Agosto!O14+Septiembre!O14+'Octubre '!O14+Noviembre!O14+'Diciembre '!O14</f>
        <v>0</v>
      </c>
      <c r="P14" s="82">
        <f>+Enero!P14+Febrero!P14+'Marzo '!P14+'Abril '!P14+'Mayo '!P14+Junio!P14+Julio!P14+Agosto!P14+Septiembre!P14+'Octubre '!P14+Noviembre!P14+'Diciembre '!P14</f>
        <v>356</v>
      </c>
      <c r="Q14" s="82">
        <f>+Enero!Q14+Febrero!Q14+'Marzo '!Q14+'Abril '!Q14+'Mayo '!Q14+Junio!Q14+Julio!Q14+Agosto!Q14+Septiembre!Q14+'Octubre '!Q14+Noviembre!Q14+'Diciembre '!Q14</f>
        <v>0</v>
      </c>
      <c r="R14" s="82">
        <f>+Enero!R14+Febrero!R14+'Marzo '!R14+'Abril '!R14+'Mayo '!R14+Junio!R14+Julio!R14+Agosto!R14+Septiembre!R14+'Octubre '!R14+Noviembre!R14+'Diciembre '!R14</f>
        <v>240</v>
      </c>
      <c r="S14" s="82">
        <f>+Enero!S14+Febrero!S14+'Marzo '!S14+'Abril '!S14+'Mayo '!S14+Junio!S14+Julio!S14+Agosto!S14+Septiembre!S14+'Octubre '!S14+Noviembre!S14+'Diciembre '!S14</f>
        <v>0</v>
      </c>
      <c r="T14" s="82">
        <f>+Enero!T14+Febrero!T14+'Marzo '!T14+'Abril '!T14+'Mayo '!T14+Junio!T14+Julio!T14+Agosto!T14+Septiembre!T14+'Octubre '!T14+Noviembre!T14+'Diciembre '!T14</f>
        <v>191</v>
      </c>
      <c r="U14" s="82">
        <f>+Enero!U14+Febrero!U14+'Marzo '!U14+'Abril '!U14+'Mayo '!U14+Junio!U14+Julio!U14+Agosto!U14+Septiembre!U14+'Octubre '!U14+Noviembre!U14+'Diciembre '!U14</f>
        <v>0</v>
      </c>
      <c r="V14" s="82">
        <f>+Enero!V14+Febrero!V14+'Marzo '!V14+'Abril '!V14+'Mayo '!V14+Junio!V14+Julio!V14+Agosto!V14+Septiembre!V14+'Octubre '!V14+Noviembre!V14+'Diciembre '!V14</f>
        <v>110</v>
      </c>
      <c r="W14" s="82">
        <f>+Enero!W14+Febrero!W14+'Marzo '!W14+'Abril '!W14+'Mayo '!W14+Junio!W14+Julio!W14+Agosto!W14+Septiembre!W14+'Octubre '!W14+Noviembre!W14+'Diciembre '!W14</f>
        <v>0</v>
      </c>
      <c r="X14" s="82">
        <f>+Enero!X14+Febrero!X14+'Marzo '!X14+'Abril '!X14+'Mayo '!X14+Junio!X14+Julio!X14+Agosto!X14+Septiembre!X14+'Octubre '!X14+Noviembre!X14+'Diciembre '!X14</f>
        <v>32</v>
      </c>
      <c r="Y14" s="82">
        <f>+Enero!Y14+Febrero!Y14+'Marzo '!Y14+'Abril '!Y14+'Mayo '!Y14+Junio!Y14+Julio!Y14+Agosto!Y14+Septiembre!Y14+'Octubre '!Y14+Noviembre!Y14+'Diciembre '!Y14</f>
        <v>0</v>
      </c>
      <c r="Z14" s="82">
        <f>+Enero!Z14+Febrero!Z14+'Marzo '!Z14+'Abril '!Z14+'Mayo '!Z14+Junio!Z14+Julio!Z14+Agosto!Z14+Septiembre!Z14+'Octubre '!Z14+Noviembre!Z14+'Diciembre '!Z14</f>
        <v>44</v>
      </c>
      <c r="AA14" s="82">
        <f>+Enero!AA14+Febrero!AA14+'Marzo '!AA14+'Abril '!AA14+'Mayo '!AA14+Junio!AA14+Julio!AA14+Agosto!AA14+Septiembre!AA14+'Octubre '!AA14+Noviembre!AA14+'Diciembre '!AA14</f>
        <v>0</v>
      </c>
      <c r="AB14" s="82">
        <f>+Enero!AB14+Febrero!AB14+'Marzo '!AB14+'Abril '!AB14+'Mayo '!AB14+Junio!AB14+Julio!AB14+Agosto!AB14+Septiembre!AB14+'Octubre '!AB14+Noviembre!AB14+'Diciembre '!AB14</f>
        <v>17</v>
      </c>
      <c r="AC14" s="82">
        <f>+Enero!AC14+Febrero!AC14+'Marzo '!AC14+'Abril '!AC14+'Mayo '!AC14+Junio!AC14+Julio!AC14+Agosto!AC14+Septiembre!AC14+'Octubre '!AC14+Noviembre!AC14+'Diciembre '!AC14</f>
        <v>0</v>
      </c>
      <c r="AD14" s="82">
        <f>+Enero!AD14+Febrero!AD14+'Marzo '!AD14+'Abril '!AD14+'Mayo '!AD14+Junio!AD14+Julio!AD14+Agosto!AD14+Septiembre!AD14+'Octubre '!AD14+Noviembre!AD14+'Diciembre '!AD14</f>
        <v>20</v>
      </c>
      <c r="AE14" s="82">
        <f>+Enero!AE14+Febrero!AE14+'Marzo '!AE14+'Abril '!AE14+'Mayo '!AE14+Junio!AE14+Julio!AE14+Agosto!AE14+Septiembre!AE14+'Octubre '!AE14+Noviembre!AE14+'Diciembre '!AE14</f>
        <v>0</v>
      </c>
      <c r="AF14" s="82">
        <f>+Enero!AF14+Febrero!AF14+'Marzo '!AF14+'Abril '!AF14+'Mayo '!AF14+Junio!AF14+Julio!AF14+Agosto!AF14+Septiembre!AF14+'Octubre '!AF14+Noviembre!AF14+'Diciembre '!AF14</f>
        <v>16</v>
      </c>
      <c r="AG14" s="82">
        <f>+Enero!AG14+Febrero!AG14+'Marzo '!AG14+'Abril '!AG14+'Mayo '!AG14+Junio!AG14+Julio!AG14+Agosto!AG14+Septiembre!AG14+'Octubre '!AG14+Noviembre!AG14+'Diciembre '!AG14</f>
        <v>0</v>
      </c>
      <c r="AH14" s="82">
        <f>+Enero!AH14+Febrero!AH14+'Marzo '!AH14+'Abril '!AH14+'Mayo '!AH14+Junio!AH14+Julio!AH14+Agosto!AH14+Septiembre!AH14+'Octubre '!AH14+Noviembre!AH14+'Diciembre '!AH14</f>
        <v>11</v>
      </c>
      <c r="AI14" s="82">
        <f>+Enero!AI14+Febrero!AI14+'Marzo '!AI14+'Abril '!AI14+'Mayo '!AI14+Junio!AI14+Julio!AI14+Agosto!AI14+Septiembre!AI14+'Octubre '!AI14+Noviembre!AI14+'Diciembre '!AI14</f>
        <v>0</v>
      </c>
      <c r="AJ14" s="82">
        <f>+Enero!AJ14+Febrero!AJ14+'Marzo '!AJ14+'Abril '!AJ14+'Mayo '!AJ14+Junio!AJ14+Julio!AJ14+Agosto!AJ14+Septiembre!AJ14+'Octubre '!AJ14+Noviembre!AJ14+'Diciembre '!AJ14</f>
        <v>4</v>
      </c>
      <c r="AK14" s="82">
        <f>+Enero!AK14+Febrero!AK14+'Marzo '!AK14+'Abril '!AK14+'Mayo '!AK14+Junio!AK14+Julio!AK14+Agosto!AK14+Septiembre!AK14+'Octubre '!AK14+Noviembre!AK14+'Diciembre '!AK14</f>
        <v>3</v>
      </c>
      <c r="AL14" s="82">
        <f>+Enero!AL14+Febrero!AL14+'Marzo '!AL14+'Abril '!AL14+'Mayo '!AL14+Junio!AL14+Julio!AL14+Agosto!AL14+Septiembre!AL14+'Octubre '!AL14+Noviembre!AL14+'Diciembre '!AL14</f>
        <v>1</v>
      </c>
      <c r="AM14" s="82">
        <f>+Enero!AM14+Febrero!AM14+'Marzo '!AM14+'Abril '!AM14+'Mayo '!AM14+Junio!AM14+Julio!AM14+Agosto!AM14+Septiembre!AM14+'Octubre '!AM14+Noviembre!AM14+'Diciembre '!AM14</f>
        <v>1550</v>
      </c>
      <c r="AN14" s="82">
        <f>+Enero!AN14+Febrero!AN14+'Marzo '!AN14+'Abril '!AN14+'Mayo '!AN14+Junio!AN14+Julio!AN14+Agosto!AN14+Septiembre!AN14+'Octubre '!AN14+Noviembre!AN14+'Diciembre '!AN14</f>
        <v>0</v>
      </c>
      <c r="AO14" s="82">
        <f>+Enero!AO14+Febrero!AO14+'Marzo '!AO14+'Abril '!AO14+'Mayo '!AO14+Junio!AO14+Julio!AO14+Agosto!AO14+Septiembre!AO14+'Octubre '!AO14+Noviembre!AO14+'Diciembre '!AO14</f>
        <v>0</v>
      </c>
      <c r="AP14" s="82">
        <f>+Enero!AP14+Febrero!AP14+'Marzo '!AP14+'Abril '!AP14+'Mayo '!AP14+Junio!AP14+Julio!AP14+Agosto!AP14+Septiembre!AP14+'Octubre '!AP14+Noviembre!AP14+'Diciembre '!AP14</f>
        <v>0</v>
      </c>
      <c r="AQ14" s="82">
        <f>+Enero!AQ14+Febrero!AQ14+'Marzo '!AQ14+'Abril '!AQ14+'Mayo '!AQ14+Junio!AQ14+Julio!AQ14+Agosto!AQ14+Septiembre!AQ14+'Octubre '!AQ14+Noviembre!AQ14+'Diciembre '!AQ14</f>
        <v>0</v>
      </c>
      <c r="AR14" s="82">
        <f>+Enero!AR14+Febrero!AR14+'Marzo '!AR14+'Abril '!AR14+'Mayo '!AR14+Junio!AR14+Julio!AR14+Agosto!AR14+Septiembre!AR14+'Octubre '!AR14+Noviembre!AR14+'Diciembre '!AR14</f>
        <v>0</v>
      </c>
      <c r="AS14" s="184" t="s">
        <v>137</v>
      </c>
      <c r="CG14" s="179">
        <v>0</v>
      </c>
      <c r="CH14" s="179">
        <v>0</v>
      </c>
    </row>
    <row r="15" spans="1:87" x14ac:dyDescent="0.25">
      <c r="A15" s="1134" t="s">
        <v>138</v>
      </c>
      <c r="B15" s="1134"/>
      <c r="C15" s="1134"/>
      <c r="D15" s="1134"/>
      <c r="E15" s="1134"/>
      <c r="F15" s="1134"/>
      <c r="G15" s="1134"/>
      <c r="H15" s="1134"/>
      <c r="I15" s="1134"/>
      <c r="J15" s="1134"/>
      <c r="K15" s="1134"/>
      <c r="L15" s="1134"/>
      <c r="M15" s="1134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993" t="s">
        <v>42</v>
      </c>
      <c r="B16" s="1075" t="s">
        <v>3</v>
      </c>
      <c r="C16" s="1092"/>
      <c r="D16" s="1093"/>
      <c r="E16" s="1061" t="s">
        <v>4</v>
      </c>
      <c r="F16" s="1064"/>
      <c r="G16" s="1064"/>
      <c r="H16" s="1064"/>
      <c r="I16" s="1064"/>
      <c r="J16" s="1064"/>
      <c r="K16" s="1064"/>
      <c r="L16" s="1064"/>
      <c r="M16" s="1064"/>
      <c r="N16" s="1064"/>
      <c r="O16" s="1064"/>
      <c r="P16" s="1064"/>
      <c r="Q16" s="1064"/>
      <c r="R16" s="1064"/>
      <c r="S16" s="1064"/>
      <c r="T16" s="1064"/>
      <c r="U16" s="1064"/>
      <c r="V16" s="1064"/>
      <c r="W16" s="1064"/>
      <c r="X16" s="1064"/>
      <c r="Y16" s="1064"/>
      <c r="Z16" s="1064"/>
      <c r="AA16" s="1064"/>
      <c r="AB16" s="1064"/>
      <c r="AC16" s="1064"/>
      <c r="AD16" s="1064"/>
      <c r="AE16" s="1064"/>
      <c r="AF16" s="1064"/>
      <c r="AG16" s="1064"/>
      <c r="AH16" s="1064"/>
      <c r="AI16" s="1064"/>
      <c r="AJ16" s="1064"/>
      <c r="AK16" s="1064"/>
      <c r="AL16" s="1060"/>
      <c r="AM16" s="995" t="s">
        <v>6</v>
      </c>
    </row>
    <row r="17" spans="1:86" x14ac:dyDescent="0.25">
      <c r="A17" s="997"/>
      <c r="B17" s="1076"/>
      <c r="C17" s="1094"/>
      <c r="D17" s="1095"/>
      <c r="E17" s="1061" t="s">
        <v>9</v>
      </c>
      <c r="F17" s="1060"/>
      <c r="G17" s="1096" t="s">
        <v>10</v>
      </c>
      <c r="H17" s="1097"/>
      <c r="I17" s="1061" t="s">
        <v>11</v>
      </c>
      <c r="J17" s="1060"/>
      <c r="K17" s="1061" t="s">
        <v>12</v>
      </c>
      <c r="L17" s="1060"/>
      <c r="M17" s="1061" t="s">
        <v>13</v>
      </c>
      <c r="N17" s="1060"/>
      <c r="O17" s="1063" t="s">
        <v>14</v>
      </c>
      <c r="P17" s="1062"/>
      <c r="Q17" s="1063" t="s">
        <v>15</v>
      </c>
      <c r="R17" s="1062"/>
      <c r="S17" s="1063" t="s">
        <v>16</v>
      </c>
      <c r="T17" s="1062"/>
      <c r="U17" s="1063" t="s">
        <v>17</v>
      </c>
      <c r="V17" s="1062"/>
      <c r="W17" s="1063" t="s">
        <v>18</v>
      </c>
      <c r="X17" s="1062"/>
      <c r="Y17" s="1063" t="s">
        <v>19</v>
      </c>
      <c r="Z17" s="1062"/>
      <c r="AA17" s="1063" t="s">
        <v>20</v>
      </c>
      <c r="AB17" s="1062"/>
      <c r="AC17" s="1063" t="s">
        <v>21</v>
      </c>
      <c r="AD17" s="1062"/>
      <c r="AE17" s="1063" t="s">
        <v>22</v>
      </c>
      <c r="AF17" s="1062"/>
      <c r="AG17" s="1063" t="s">
        <v>23</v>
      </c>
      <c r="AH17" s="1062"/>
      <c r="AI17" s="1063" t="s">
        <v>24</v>
      </c>
      <c r="AJ17" s="1062"/>
      <c r="AK17" s="1063" t="s">
        <v>25</v>
      </c>
      <c r="AL17" s="1062"/>
      <c r="AM17" s="1042"/>
    </row>
    <row r="18" spans="1:86" x14ac:dyDescent="0.25">
      <c r="A18" s="994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996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998" t="s">
        <v>42</v>
      </c>
      <c r="B24" s="1075" t="s">
        <v>3</v>
      </c>
      <c r="C24" s="1092"/>
      <c r="D24" s="1093"/>
      <c r="E24" s="1061" t="s">
        <v>4</v>
      </c>
      <c r="F24" s="1064"/>
      <c r="G24" s="1064"/>
      <c r="H24" s="1064"/>
      <c r="I24" s="1064"/>
      <c r="J24" s="1064"/>
      <c r="K24" s="1064"/>
      <c r="L24" s="1064"/>
      <c r="M24" s="1064"/>
      <c r="N24" s="1064"/>
      <c r="O24" s="1064"/>
      <c r="P24" s="1064"/>
      <c r="Q24" s="1064"/>
      <c r="R24" s="1064"/>
      <c r="S24" s="1064"/>
      <c r="T24" s="1064"/>
      <c r="U24" s="1064"/>
      <c r="V24" s="1064"/>
      <c r="W24" s="1064"/>
      <c r="X24" s="1064"/>
      <c r="Y24" s="1064"/>
      <c r="Z24" s="1064"/>
      <c r="AA24" s="1064"/>
      <c r="AB24" s="1064"/>
      <c r="AC24" s="1064"/>
      <c r="AD24" s="1064"/>
      <c r="AE24" s="1064"/>
      <c r="AF24" s="1064"/>
      <c r="AG24" s="1064"/>
      <c r="AH24" s="1064"/>
      <c r="AI24" s="1064"/>
      <c r="AJ24" s="1064"/>
      <c r="AK24" s="1064"/>
      <c r="AL24" s="1060"/>
      <c r="AM24" s="995" t="s">
        <v>6</v>
      </c>
    </row>
    <row r="25" spans="1:86" x14ac:dyDescent="0.25">
      <c r="A25" s="1034"/>
      <c r="B25" s="1076"/>
      <c r="C25" s="1094"/>
      <c r="D25" s="1095"/>
      <c r="E25" s="1061" t="s">
        <v>9</v>
      </c>
      <c r="F25" s="1060"/>
      <c r="G25" s="1096" t="s">
        <v>10</v>
      </c>
      <c r="H25" s="1097"/>
      <c r="I25" s="1061" t="s">
        <v>11</v>
      </c>
      <c r="J25" s="1060"/>
      <c r="K25" s="1061" t="s">
        <v>12</v>
      </c>
      <c r="L25" s="1060"/>
      <c r="M25" s="1061" t="s">
        <v>13</v>
      </c>
      <c r="N25" s="1060"/>
      <c r="O25" s="1063" t="s">
        <v>14</v>
      </c>
      <c r="P25" s="1062"/>
      <c r="Q25" s="1063" t="s">
        <v>15</v>
      </c>
      <c r="R25" s="1062"/>
      <c r="S25" s="1063" t="s">
        <v>16</v>
      </c>
      <c r="T25" s="1062"/>
      <c r="U25" s="1063" t="s">
        <v>17</v>
      </c>
      <c r="V25" s="1062"/>
      <c r="W25" s="1063" t="s">
        <v>18</v>
      </c>
      <c r="X25" s="1062"/>
      <c r="Y25" s="1063" t="s">
        <v>19</v>
      </c>
      <c r="Z25" s="1062"/>
      <c r="AA25" s="1063" t="s">
        <v>20</v>
      </c>
      <c r="AB25" s="1062"/>
      <c r="AC25" s="1063" t="s">
        <v>21</v>
      </c>
      <c r="AD25" s="1062"/>
      <c r="AE25" s="1063" t="s">
        <v>22</v>
      </c>
      <c r="AF25" s="1062"/>
      <c r="AG25" s="1063" t="s">
        <v>23</v>
      </c>
      <c r="AH25" s="1062"/>
      <c r="AI25" s="1063" t="s">
        <v>24</v>
      </c>
      <c r="AJ25" s="1062"/>
      <c r="AK25" s="1063" t="s">
        <v>25</v>
      </c>
      <c r="AL25" s="1062"/>
      <c r="AM25" s="1042"/>
    </row>
    <row r="26" spans="1:86" x14ac:dyDescent="0.25">
      <c r="A26" s="1001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996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998" t="s">
        <v>42</v>
      </c>
      <c r="B34" s="1075" t="s">
        <v>3</v>
      </c>
      <c r="C34" s="1092"/>
      <c r="D34" s="1093"/>
      <c r="E34" s="1061" t="s">
        <v>4</v>
      </c>
      <c r="F34" s="1064"/>
      <c r="G34" s="1064"/>
      <c r="H34" s="1064"/>
      <c r="I34" s="1064"/>
      <c r="J34" s="1064"/>
      <c r="K34" s="1064"/>
      <c r="L34" s="1064"/>
      <c r="M34" s="1064"/>
      <c r="N34" s="1064"/>
      <c r="O34" s="1064"/>
      <c r="P34" s="1064"/>
      <c r="Q34" s="1064"/>
      <c r="R34" s="1064"/>
      <c r="S34" s="1064"/>
      <c r="T34" s="1064"/>
      <c r="U34" s="1064"/>
      <c r="V34" s="1064"/>
      <c r="W34" s="1064"/>
      <c r="X34" s="1064"/>
      <c r="Y34" s="1064"/>
      <c r="Z34" s="1064"/>
      <c r="AA34" s="1064"/>
      <c r="AB34" s="1064"/>
      <c r="AC34" s="1064"/>
      <c r="AD34" s="1064"/>
      <c r="AE34" s="1064"/>
      <c r="AF34" s="1064"/>
      <c r="AG34" s="1064"/>
      <c r="AH34" s="1064"/>
      <c r="AI34" s="1064"/>
      <c r="AJ34" s="1064"/>
      <c r="AK34" s="1064"/>
      <c r="AL34" s="1060"/>
      <c r="AM34" s="995" t="s">
        <v>6</v>
      </c>
    </row>
    <row r="35" spans="1:86" x14ac:dyDescent="0.25">
      <c r="A35" s="1034"/>
      <c r="B35" s="1076"/>
      <c r="C35" s="1094"/>
      <c r="D35" s="1095"/>
      <c r="E35" s="1061" t="s">
        <v>9</v>
      </c>
      <c r="F35" s="1060"/>
      <c r="G35" s="1096" t="s">
        <v>10</v>
      </c>
      <c r="H35" s="1097"/>
      <c r="I35" s="1061" t="s">
        <v>11</v>
      </c>
      <c r="J35" s="1060"/>
      <c r="K35" s="1061" t="s">
        <v>12</v>
      </c>
      <c r="L35" s="1060"/>
      <c r="M35" s="1061" t="s">
        <v>13</v>
      </c>
      <c r="N35" s="1060"/>
      <c r="O35" s="1063" t="s">
        <v>14</v>
      </c>
      <c r="P35" s="1062"/>
      <c r="Q35" s="1063" t="s">
        <v>15</v>
      </c>
      <c r="R35" s="1062"/>
      <c r="S35" s="1063" t="s">
        <v>16</v>
      </c>
      <c r="T35" s="1062"/>
      <c r="U35" s="1063" t="s">
        <v>17</v>
      </c>
      <c r="V35" s="1062"/>
      <c r="W35" s="1063" t="s">
        <v>18</v>
      </c>
      <c r="X35" s="1062"/>
      <c r="Y35" s="1063" t="s">
        <v>19</v>
      </c>
      <c r="Z35" s="1062"/>
      <c r="AA35" s="1063" t="s">
        <v>20</v>
      </c>
      <c r="AB35" s="1062"/>
      <c r="AC35" s="1063" t="s">
        <v>21</v>
      </c>
      <c r="AD35" s="1062"/>
      <c r="AE35" s="1063" t="s">
        <v>22</v>
      </c>
      <c r="AF35" s="1062"/>
      <c r="AG35" s="1063" t="s">
        <v>23</v>
      </c>
      <c r="AH35" s="1062"/>
      <c r="AI35" s="1063" t="s">
        <v>24</v>
      </c>
      <c r="AJ35" s="1062"/>
      <c r="AK35" s="1063" t="s">
        <v>25</v>
      </c>
      <c r="AL35" s="1062"/>
      <c r="AM35" s="1042"/>
    </row>
    <row r="36" spans="1:86" x14ac:dyDescent="0.25">
      <c r="A36" s="1001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996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998" t="s">
        <v>42</v>
      </c>
      <c r="B44" s="1075" t="s">
        <v>3</v>
      </c>
      <c r="C44" s="1092"/>
      <c r="D44" s="1093"/>
      <c r="E44" s="1061" t="s">
        <v>4</v>
      </c>
      <c r="F44" s="1064"/>
      <c r="G44" s="1064"/>
      <c r="H44" s="1064"/>
      <c r="I44" s="1064"/>
      <c r="J44" s="1064"/>
      <c r="K44" s="1064"/>
      <c r="L44" s="1064"/>
      <c r="M44" s="1064"/>
      <c r="N44" s="1064"/>
      <c r="O44" s="1064"/>
      <c r="P44" s="1064"/>
      <c r="Q44" s="1064"/>
      <c r="R44" s="1064"/>
      <c r="S44" s="1064"/>
      <c r="T44" s="1064"/>
      <c r="U44" s="1064"/>
      <c r="V44" s="1064"/>
      <c r="W44" s="1064"/>
      <c r="X44" s="1064"/>
      <c r="Y44" s="1064"/>
      <c r="Z44" s="1064"/>
      <c r="AA44" s="1064"/>
      <c r="AB44" s="1064"/>
      <c r="AC44" s="1064"/>
      <c r="AD44" s="1064"/>
      <c r="AE44" s="1064"/>
      <c r="AF44" s="1064"/>
      <c r="AG44" s="1064"/>
      <c r="AH44" s="1064"/>
      <c r="AI44" s="1064"/>
      <c r="AJ44" s="1064"/>
      <c r="AK44" s="1064"/>
      <c r="AL44" s="1060"/>
      <c r="AM44" s="995" t="s">
        <v>6</v>
      </c>
    </row>
    <row r="45" spans="1:86" x14ac:dyDescent="0.25">
      <c r="A45" s="1034"/>
      <c r="B45" s="1076"/>
      <c r="C45" s="1094"/>
      <c r="D45" s="1095"/>
      <c r="E45" s="1061" t="s">
        <v>9</v>
      </c>
      <c r="F45" s="1060"/>
      <c r="G45" s="1096" t="s">
        <v>10</v>
      </c>
      <c r="H45" s="1097"/>
      <c r="I45" s="1061" t="s">
        <v>11</v>
      </c>
      <c r="J45" s="1060"/>
      <c r="K45" s="1061" t="s">
        <v>12</v>
      </c>
      <c r="L45" s="1060"/>
      <c r="M45" s="1061" t="s">
        <v>13</v>
      </c>
      <c r="N45" s="1060"/>
      <c r="O45" s="1063" t="s">
        <v>14</v>
      </c>
      <c r="P45" s="1062"/>
      <c r="Q45" s="1063" t="s">
        <v>15</v>
      </c>
      <c r="R45" s="1062"/>
      <c r="S45" s="1063" t="s">
        <v>16</v>
      </c>
      <c r="T45" s="1062"/>
      <c r="U45" s="1063" t="s">
        <v>17</v>
      </c>
      <c r="V45" s="1062"/>
      <c r="W45" s="1063" t="s">
        <v>18</v>
      </c>
      <c r="X45" s="1062"/>
      <c r="Y45" s="1063" t="s">
        <v>19</v>
      </c>
      <c r="Z45" s="1062"/>
      <c r="AA45" s="1063" t="s">
        <v>20</v>
      </c>
      <c r="AB45" s="1062"/>
      <c r="AC45" s="1063" t="s">
        <v>21</v>
      </c>
      <c r="AD45" s="1062"/>
      <c r="AE45" s="1063" t="s">
        <v>22</v>
      </c>
      <c r="AF45" s="1062"/>
      <c r="AG45" s="1063" t="s">
        <v>23</v>
      </c>
      <c r="AH45" s="1062"/>
      <c r="AI45" s="1063" t="s">
        <v>24</v>
      </c>
      <c r="AJ45" s="1062"/>
      <c r="AK45" s="1063" t="s">
        <v>25</v>
      </c>
      <c r="AL45" s="1062"/>
      <c r="AM45" s="1042"/>
    </row>
    <row r="46" spans="1:86" x14ac:dyDescent="0.25">
      <c r="A46" s="1001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996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16" t="s">
        <v>34</v>
      </c>
      <c r="B54" s="1119" t="s">
        <v>41</v>
      </c>
      <c r="C54" s="1120"/>
      <c r="D54" s="1121"/>
      <c r="E54" s="1125" t="s">
        <v>4</v>
      </c>
      <c r="F54" s="1126"/>
      <c r="G54" s="1126"/>
      <c r="H54" s="1126"/>
      <c r="I54" s="1126"/>
      <c r="J54" s="1126"/>
      <c r="K54" s="1126"/>
      <c r="L54" s="1126"/>
      <c r="M54" s="1126"/>
      <c r="N54" s="1126"/>
      <c r="O54" s="1126"/>
      <c r="P54" s="1126"/>
      <c r="Q54" s="1126"/>
      <c r="R54" s="1126"/>
      <c r="S54" s="1126"/>
      <c r="T54" s="1126"/>
      <c r="U54" s="1126"/>
      <c r="V54" s="1126"/>
      <c r="W54" s="1126"/>
      <c r="X54" s="1126"/>
      <c r="Y54" s="1126"/>
      <c r="Z54" s="1126"/>
      <c r="AA54" s="1126"/>
      <c r="AB54" s="1126"/>
      <c r="AC54" s="1126"/>
      <c r="AD54" s="1126"/>
      <c r="AE54" s="1126"/>
      <c r="AF54" s="1126"/>
      <c r="AG54" s="1126"/>
      <c r="AH54" s="1126"/>
      <c r="AI54" s="1126"/>
      <c r="AJ54" s="1126"/>
      <c r="AK54" s="1126"/>
      <c r="AL54" s="1127"/>
      <c r="AM54" s="2"/>
      <c r="AN54" s="2"/>
      <c r="AO54" s="2"/>
      <c r="AP54" s="2"/>
      <c r="AQ54" s="2"/>
      <c r="AR54" s="2"/>
    </row>
    <row r="55" spans="1:231" x14ac:dyDescent="0.25">
      <c r="A55" s="1117"/>
      <c r="B55" s="1122"/>
      <c r="C55" s="1123"/>
      <c r="D55" s="1124"/>
      <c r="E55" s="1061" t="s">
        <v>9</v>
      </c>
      <c r="F55" s="1060"/>
      <c r="G55" s="1096" t="s">
        <v>10</v>
      </c>
      <c r="H55" s="1097"/>
      <c r="I55" s="1061" t="s">
        <v>11</v>
      </c>
      <c r="J55" s="1060"/>
      <c r="K55" s="1061" t="s">
        <v>12</v>
      </c>
      <c r="L55" s="1060"/>
      <c r="M55" s="1061" t="s">
        <v>13</v>
      </c>
      <c r="N55" s="1060"/>
      <c r="O55" s="1063" t="s">
        <v>14</v>
      </c>
      <c r="P55" s="1062"/>
      <c r="Q55" s="1063" t="s">
        <v>15</v>
      </c>
      <c r="R55" s="1062"/>
      <c r="S55" s="1063" t="s">
        <v>16</v>
      </c>
      <c r="T55" s="1062"/>
      <c r="U55" s="1063" t="s">
        <v>17</v>
      </c>
      <c r="V55" s="1084"/>
      <c r="W55" s="1063" t="s">
        <v>18</v>
      </c>
      <c r="X55" s="1062"/>
      <c r="Y55" s="1063" t="s">
        <v>19</v>
      </c>
      <c r="Z55" s="1062"/>
      <c r="AA55" s="1063" t="s">
        <v>20</v>
      </c>
      <c r="AB55" s="1062"/>
      <c r="AC55" s="1063" t="s">
        <v>21</v>
      </c>
      <c r="AD55" s="1062"/>
      <c r="AE55" s="1063" t="s">
        <v>22</v>
      </c>
      <c r="AF55" s="1062"/>
      <c r="AG55" s="1063" t="s">
        <v>23</v>
      </c>
      <c r="AH55" s="1062"/>
      <c r="AI55" s="1063" t="s">
        <v>24</v>
      </c>
      <c r="AJ55" s="1062"/>
      <c r="AK55" s="1063" t="s">
        <v>25</v>
      </c>
      <c r="AL55" s="1062"/>
      <c r="AM55" s="2"/>
      <c r="AN55" s="2"/>
      <c r="AO55" s="2"/>
      <c r="AP55" s="2"/>
      <c r="AQ55" s="2"/>
      <c r="AR55" s="2"/>
    </row>
    <row r="56" spans="1:231" x14ac:dyDescent="0.25">
      <c r="A56" s="1118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65</v>
      </c>
      <c r="C57" s="219">
        <f t="shared" ref="C57:D62" si="9">SUM(E57+G57+I57+K57+M57+O57+Q57+S57+U57+W57+Y57+AA57+AC57+AE57+AG57+AI57+AK57)</f>
        <v>38</v>
      </c>
      <c r="D57" s="182">
        <f t="shared" si="9"/>
        <v>27</v>
      </c>
      <c r="E57" s="82">
        <f>+Enero!E57+Febrero!E57+'Marzo '!E57+'Abril '!E57+'Mayo '!E57+Junio!E57+Julio!E57+Agosto!E57+Septiembre!E57+'Octubre '!E57+Noviembre!E57+'Diciembre '!E57</f>
        <v>2</v>
      </c>
      <c r="F57" s="82">
        <f>+Enero!F57+Febrero!F57+'Marzo '!F57+'Abril '!F57+'Mayo '!F57+Junio!F57+Julio!F57+Agosto!F57+Septiembre!F57+'Octubre '!F57+Noviembre!F57+'Diciembre '!F57</f>
        <v>0</v>
      </c>
      <c r="G57" s="82">
        <f>+Enero!G57+Febrero!G57+'Marzo '!G57+'Abril '!G57+'Mayo '!G57+Junio!G57+Julio!G57+Agosto!G57+Septiembre!G57+'Octubre '!G57+Noviembre!G57+'Diciembre '!G57</f>
        <v>0</v>
      </c>
      <c r="H57" s="82">
        <f>+Enero!H57+Febrero!H57+'Marzo '!H57+'Abril '!H57+'Mayo '!H57+Junio!H57+Julio!H57+Agosto!H57+Septiembre!H57+'Octubre '!H57+Noviembre!H57+'Diciembre '!H57</f>
        <v>1</v>
      </c>
      <c r="I57" s="82">
        <f>+Enero!I57+Febrero!I57+'Marzo '!I57+'Abril '!I57+'Mayo '!I57+Junio!I57+Julio!I57+Agosto!I57+Septiembre!I57+'Octubre '!I57+Noviembre!I57+'Diciembre '!I57</f>
        <v>1</v>
      </c>
      <c r="J57" s="82">
        <f>+Enero!J57+Febrero!J57+'Marzo '!J57+'Abril '!J57+'Mayo '!J57+Junio!J57+Julio!J57+Agosto!J57+Septiembre!J57+'Octubre '!J57+Noviembre!J57+'Diciembre '!J57</f>
        <v>1</v>
      </c>
      <c r="K57" s="82">
        <f>+Enero!K57+Febrero!K57+'Marzo '!K57+'Abril '!K57+'Mayo '!K57+Junio!K57+Julio!K57+Agosto!K57+Septiembre!K57+'Octubre '!K57+Noviembre!K57+'Diciembre '!K57</f>
        <v>0</v>
      </c>
      <c r="L57" s="82">
        <f>+Enero!L57+Febrero!L57+'Marzo '!L57+'Abril '!L57+'Mayo '!L57+Junio!L57+Julio!L57+Agosto!L57+Septiembre!L57+'Octubre '!L57+Noviembre!L57+'Diciembre '!L57</f>
        <v>0</v>
      </c>
      <c r="M57" s="82">
        <f>+Enero!M57+Febrero!M57+'Marzo '!M57+'Abril '!M57+'Mayo '!M57+Junio!M57+Julio!M57+Agosto!M57+Septiembre!M57+'Octubre '!M57+Noviembre!M57+'Diciembre '!M57</f>
        <v>1</v>
      </c>
      <c r="N57" s="82">
        <f>+Enero!N57+Febrero!N57+'Marzo '!N57+'Abril '!N57+'Mayo '!N57+Junio!N57+Julio!N57+Agosto!N57+Septiembre!N57+'Octubre '!N57+Noviembre!N57+'Diciembre '!N57</f>
        <v>2</v>
      </c>
      <c r="O57" s="82">
        <f>+Enero!O57+Febrero!O57+'Marzo '!O57+'Abril '!O57+'Mayo '!O57+Junio!O57+Julio!O57+Agosto!O57+Septiembre!O57+'Octubre '!O57+Noviembre!O57+'Diciembre '!O57</f>
        <v>3</v>
      </c>
      <c r="P57" s="82">
        <f>+Enero!P57+Febrero!P57+'Marzo '!P57+'Abril '!P57+'Mayo '!P57+Junio!P57+Julio!P57+Agosto!P57+Septiembre!P57+'Octubre '!P57+Noviembre!P57+'Diciembre '!P57</f>
        <v>3</v>
      </c>
      <c r="Q57" s="82">
        <f>+Enero!Q57+Febrero!Q57+'Marzo '!Q57+'Abril '!Q57+'Mayo '!Q57+Junio!Q57+Julio!Q57+Agosto!Q57+Septiembre!Q57+'Octubre '!Q57+Noviembre!Q57+'Diciembre '!Q57</f>
        <v>0</v>
      </c>
      <c r="R57" s="82">
        <f>+Enero!R57+Febrero!R57+'Marzo '!R57+'Abril '!R57+'Mayo '!R57+Junio!R57+Julio!R57+Agosto!R57+Septiembre!R57+'Octubre '!R57+Noviembre!R57+'Diciembre '!R57</f>
        <v>0</v>
      </c>
      <c r="S57" s="82">
        <f>+Enero!S57+Febrero!S57+'Marzo '!S57+'Abril '!S57+'Mayo '!S57+Junio!S57+Julio!S57+Agosto!S57+Septiembre!S57+'Octubre '!S57+Noviembre!S57+'Diciembre '!S57</f>
        <v>0</v>
      </c>
      <c r="T57" s="82">
        <f>+Enero!T57+Febrero!T57+'Marzo '!T57+'Abril '!T57+'Mayo '!T57+Junio!T57+Julio!T57+Agosto!T57+Septiembre!T57+'Octubre '!T57+Noviembre!T57+'Diciembre '!T57</f>
        <v>0</v>
      </c>
      <c r="U57" s="82">
        <f>+Enero!U57+Febrero!U57+'Marzo '!U57+'Abril '!U57+'Mayo '!U57+Junio!U57+Julio!U57+Agosto!U57+Septiembre!U57+'Octubre '!U57+Noviembre!U57+'Diciembre '!U57</f>
        <v>2</v>
      </c>
      <c r="V57" s="82">
        <f>+Enero!V57+Febrero!V57+'Marzo '!V57+'Abril '!V57+'Mayo '!V57+Junio!V57+Julio!V57+Agosto!V57+Septiembre!V57+'Octubre '!V57+Noviembre!V57+'Diciembre '!V57</f>
        <v>0</v>
      </c>
      <c r="W57" s="82">
        <f>+Enero!W57+Febrero!W57+'Marzo '!W57+'Abril '!W57+'Mayo '!W57+Junio!W57+Julio!W57+Agosto!W57+Septiembre!W57+'Octubre '!W57+Noviembre!W57+'Diciembre '!W57</f>
        <v>4</v>
      </c>
      <c r="X57" s="82">
        <f>+Enero!X57+Febrero!X57+'Marzo '!X57+'Abril '!X57+'Mayo '!X57+Junio!X57+Julio!X57+Agosto!X57+Septiembre!X57+'Octubre '!X57+Noviembre!X57+'Diciembre '!X57</f>
        <v>2</v>
      </c>
      <c r="Y57" s="82">
        <f>+Enero!Y57+Febrero!Y57+'Marzo '!Y57+'Abril '!Y57+'Mayo '!Y57+Junio!Y57+Julio!Y57+Agosto!Y57+Septiembre!Y57+'Octubre '!Y57+Noviembre!Y57+'Diciembre '!Y57</f>
        <v>3</v>
      </c>
      <c r="Z57" s="82">
        <f>+Enero!Z57+Febrero!Z57+'Marzo '!Z57+'Abril '!Z57+'Mayo '!Z57+Junio!Z57+Julio!Z57+Agosto!Z57+Septiembre!Z57+'Octubre '!Z57+Noviembre!Z57+'Diciembre '!Z57</f>
        <v>1</v>
      </c>
      <c r="AA57" s="82">
        <f>+Enero!AA57+Febrero!AA57+'Marzo '!AA57+'Abril '!AA57+'Mayo '!AA57+Junio!AA57+Julio!AA57+Agosto!AA57+Septiembre!AA57+'Octubre '!AA57+Noviembre!AA57+'Diciembre '!AA57</f>
        <v>2</v>
      </c>
      <c r="AB57" s="82">
        <f>+Enero!AB57+Febrero!AB57+'Marzo '!AB57+'Abril '!AB57+'Mayo '!AB57+Junio!AB57+Julio!AB57+Agosto!AB57+Septiembre!AB57+'Octubre '!AB57+Noviembre!AB57+'Diciembre '!AB57</f>
        <v>2</v>
      </c>
      <c r="AC57" s="82">
        <f>+Enero!AC57+Febrero!AC57+'Marzo '!AC57+'Abril '!AC57+'Mayo '!AC57+Junio!AC57+Julio!AC57+Agosto!AC57+Septiembre!AC57+'Octubre '!AC57+Noviembre!AC57+'Diciembre '!AC57</f>
        <v>4</v>
      </c>
      <c r="AD57" s="82">
        <f>+Enero!AD57+Febrero!AD57+'Marzo '!AD57+'Abril '!AD57+'Mayo '!AD57+Junio!AD57+Julio!AD57+Agosto!AD57+Septiembre!AD57+'Octubre '!AD57+Noviembre!AD57+'Diciembre '!AD57</f>
        <v>1</v>
      </c>
      <c r="AE57" s="82">
        <f>+Enero!AE57+Febrero!AE57+'Marzo '!AE57+'Abril '!AE57+'Mayo '!AE57+Junio!AE57+Julio!AE57+Agosto!AE57+Septiembre!AE57+'Octubre '!AE57+Noviembre!AE57+'Diciembre '!AE57</f>
        <v>2</v>
      </c>
      <c r="AF57" s="82">
        <f>+Enero!AF57+Febrero!AF57+'Marzo '!AF57+'Abril '!AF57+'Mayo '!AF57+Junio!AF57+Julio!AF57+Agosto!AF57+Septiembre!AF57+'Octubre '!AF57+Noviembre!AF57+'Diciembre '!AF57</f>
        <v>5</v>
      </c>
      <c r="AG57" s="82">
        <f>+Enero!AG57+Febrero!AG57+'Marzo '!AG57+'Abril '!AG57+'Mayo '!AG57+Junio!AG57+Julio!AG57+Agosto!AG57+Septiembre!AG57+'Octubre '!AG57+Noviembre!AG57+'Diciembre '!AG57</f>
        <v>4</v>
      </c>
      <c r="AH57" s="82">
        <f>+Enero!AH57+Febrero!AH57+'Marzo '!AH57+'Abril '!AH57+'Mayo '!AH57+Junio!AH57+Julio!AH57+Agosto!AH57+Septiembre!AH57+'Octubre '!AH57+Noviembre!AH57+'Diciembre '!AH57</f>
        <v>1</v>
      </c>
      <c r="AI57" s="82">
        <f>+Enero!AI57+Febrero!AI57+'Marzo '!AI57+'Abril '!AI57+'Mayo '!AI57+Junio!AI57+Julio!AI57+Agosto!AI57+Septiembre!AI57+'Octubre '!AI57+Noviembre!AI57+'Diciembre '!AI57</f>
        <v>7</v>
      </c>
      <c r="AJ57" s="82">
        <f>+Enero!AJ57+Febrero!AJ57+'Marzo '!AJ57+'Abril '!AJ57+'Mayo '!AJ57+Junio!AJ57+Julio!AJ57+Agosto!AJ57+Septiembre!AJ57+'Octubre '!AJ57+Noviembre!AJ57+'Diciembre '!AJ57</f>
        <v>4</v>
      </c>
      <c r="AK57" s="82">
        <f>+Enero!AK57+Febrero!AK57+'Marzo '!AK57+'Abril '!AK57+'Mayo '!AK57+Junio!AK57+Julio!AK57+Agosto!AK57+Septiembre!AK57+'Octubre '!AK57+Noviembre!AK57+'Diciembre '!AK57</f>
        <v>3</v>
      </c>
      <c r="AL57" s="82">
        <f>+Enero!AL57+Febrero!AL57+'Marzo '!AL57+'Abril '!AL57+'Mayo '!AL57+Junio!AL57+Julio!AL57+Agosto!AL57+Septiembre!AL57+'Octubre '!AL57+Noviembre!AL57+'Diciembre '!AL57</f>
        <v>4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634</v>
      </c>
      <c r="C58" s="221">
        <f t="shared" si="9"/>
        <v>327</v>
      </c>
      <c r="D58" s="199">
        <f t="shared" si="9"/>
        <v>307</v>
      </c>
      <c r="E58" s="82">
        <f>+Enero!E58+Febrero!E58+'Marzo '!E58+'Abril '!E58+'Mayo '!E58+Junio!E58+Julio!E58+Agosto!E58+Septiembre!E58+'Octubre '!E58+Noviembre!E58+'Diciembre '!E58</f>
        <v>20</v>
      </c>
      <c r="F58" s="82">
        <f>+Enero!F58+Febrero!F58+'Marzo '!F58+'Abril '!F58+'Mayo '!F58+Junio!F58+Julio!F58+Agosto!F58+Septiembre!F58+'Octubre '!F58+Noviembre!F58+'Diciembre '!F58</f>
        <v>17</v>
      </c>
      <c r="G58" s="82">
        <f>+Enero!G58+Febrero!G58+'Marzo '!G58+'Abril '!G58+'Mayo '!G58+Junio!G58+Julio!G58+Agosto!G58+Septiembre!G58+'Octubre '!G58+Noviembre!G58+'Diciembre '!G58</f>
        <v>3</v>
      </c>
      <c r="H58" s="82">
        <f>+Enero!H58+Febrero!H58+'Marzo '!H58+'Abril '!H58+'Mayo '!H58+Junio!H58+Julio!H58+Agosto!H58+Septiembre!H58+'Octubre '!H58+Noviembre!H58+'Diciembre '!H58</f>
        <v>3</v>
      </c>
      <c r="I58" s="82">
        <f>+Enero!I58+Febrero!I58+'Marzo '!I58+'Abril '!I58+'Mayo '!I58+Junio!I58+Julio!I58+Agosto!I58+Septiembre!I58+'Octubre '!I58+Noviembre!I58+'Diciembre '!I58</f>
        <v>7</v>
      </c>
      <c r="J58" s="82">
        <f>+Enero!J58+Febrero!J58+'Marzo '!J58+'Abril '!J58+'Mayo '!J58+Junio!J58+Julio!J58+Agosto!J58+Septiembre!J58+'Octubre '!J58+Noviembre!J58+'Diciembre '!J58</f>
        <v>1</v>
      </c>
      <c r="K58" s="82">
        <f>+Enero!K58+Febrero!K58+'Marzo '!K58+'Abril '!K58+'Mayo '!K58+Junio!K58+Julio!K58+Agosto!K58+Septiembre!K58+'Octubre '!K58+Noviembre!K58+'Diciembre '!K58</f>
        <v>8</v>
      </c>
      <c r="L58" s="82">
        <f>+Enero!L58+Febrero!L58+'Marzo '!L58+'Abril '!L58+'Mayo '!L58+Junio!L58+Julio!L58+Agosto!L58+Septiembre!L58+'Octubre '!L58+Noviembre!L58+'Diciembre '!L58</f>
        <v>6</v>
      </c>
      <c r="M58" s="82">
        <f>+Enero!M58+Febrero!M58+'Marzo '!M58+'Abril '!M58+'Mayo '!M58+Junio!M58+Julio!M58+Agosto!M58+Septiembre!M58+'Octubre '!M58+Noviembre!M58+'Diciembre '!M58</f>
        <v>14</v>
      </c>
      <c r="N58" s="82">
        <f>+Enero!N58+Febrero!N58+'Marzo '!N58+'Abril '!N58+'Mayo '!N58+Junio!N58+Julio!N58+Agosto!N58+Septiembre!N58+'Octubre '!N58+Noviembre!N58+'Diciembre '!N58</f>
        <v>8</v>
      </c>
      <c r="O58" s="82">
        <f>+Enero!O58+Febrero!O58+'Marzo '!O58+'Abril '!O58+'Mayo '!O58+Junio!O58+Julio!O58+Agosto!O58+Septiembre!O58+'Octubre '!O58+Noviembre!O58+'Diciembre '!O58</f>
        <v>9</v>
      </c>
      <c r="P58" s="82">
        <f>+Enero!P58+Febrero!P58+'Marzo '!P58+'Abril '!P58+'Mayo '!P58+Junio!P58+Julio!P58+Agosto!P58+Septiembre!P58+'Octubre '!P58+Noviembre!P58+'Diciembre '!P58</f>
        <v>7</v>
      </c>
      <c r="Q58" s="82">
        <f>+Enero!Q58+Febrero!Q58+'Marzo '!Q58+'Abril '!Q58+'Mayo '!Q58+Junio!Q58+Julio!Q58+Agosto!Q58+Septiembre!Q58+'Octubre '!Q58+Noviembre!Q58+'Diciembre '!Q58</f>
        <v>10</v>
      </c>
      <c r="R58" s="82">
        <f>+Enero!R58+Febrero!R58+'Marzo '!R58+'Abril '!R58+'Mayo '!R58+Junio!R58+Julio!R58+Agosto!R58+Septiembre!R58+'Octubre '!R58+Noviembre!R58+'Diciembre '!R58</f>
        <v>7</v>
      </c>
      <c r="S58" s="82">
        <f>+Enero!S58+Febrero!S58+'Marzo '!S58+'Abril '!S58+'Mayo '!S58+Junio!S58+Julio!S58+Agosto!S58+Septiembre!S58+'Octubre '!S58+Noviembre!S58+'Diciembre '!S58</f>
        <v>14</v>
      </c>
      <c r="T58" s="82">
        <f>+Enero!T58+Febrero!T58+'Marzo '!T58+'Abril '!T58+'Mayo '!T58+Junio!T58+Julio!T58+Agosto!T58+Septiembre!T58+'Octubre '!T58+Noviembre!T58+'Diciembre '!T58</f>
        <v>9</v>
      </c>
      <c r="U58" s="82">
        <f>+Enero!U58+Febrero!U58+'Marzo '!U58+'Abril '!U58+'Mayo '!U58+Junio!U58+Julio!U58+Agosto!U58+Septiembre!U58+'Octubre '!U58+Noviembre!U58+'Diciembre '!U58</f>
        <v>9</v>
      </c>
      <c r="V58" s="82">
        <f>+Enero!V58+Febrero!V58+'Marzo '!V58+'Abril '!V58+'Mayo '!V58+Junio!V58+Julio!V58+Agosto!V58+Septiembre!V58+'Octubre '!V58+Noviembre!V58+'Diciembre '!V58</f>
        <v>8</v>
      </c>
      <c r="W58" s="82">
        <f>+Enero!W58+Febrero!W58+'Marzo '!W58+'Abril '!W58+'Mayo '!W58+Junio!W58+Julio!W58+Agosto!W58+Septiembre!W58+'Octubre '!W58+Noviembre!W58+'Diciembre '!W58</f>
        <v>15</v>
      </c>
      <c r="X58" s="82">
        <f>+Enero!X58+Febrero!X58+'Marzo '!X58+'Abril '!X58+'Mayo '!X58+Junio!X58+Julio!X58+Agosto!X58+Septiembre!X58+'Octubre '!X58+Noviembre!X58+'Diciembre '!X58</f>
        <v>11</v>
      </c>
      <c r="Y58" s="82">
        <f>+Enero!Y58+Febrero!Y58+'Marzo '!Y58+'Abril '!Y58+'Mayo '!Y58+Junio!Y58+Julio!Y58+Agosto!Y58+Septiembre!Y58+'Octubre '!Y58+Noviembre!Y58+'Diciembre '!Y58</f>
        <v>18</v>
      </c>
      <c r="Z58" s="82">
        <f>+Enero!Z58+Febrero!Z58+'Marzo '!Z58+'Abril '!Z58+'Mayo '!Z58+Junio!Z58+Julio!Z58+Agosto!Z58+Septiembre!Z58+'Octubre '!Z58+Noviembre!Z58+'Diciembre '!Z58</f>
        <v>13</v>
      </c>
      <c r="AA58" s="82">
        <f>+Enero!AA58+Febrero!AA58+'Marzo '!AA58+'Abril '!AA58+'Mayo '!AA58+Junio!AA58+Julio!AA58+Agosto!AA58+Septiembre!AA58+'Octubre '!AA58+Noviembre!AA58+'Diciembre '!AA58</f>
        <v>19</v>
      </c>
      <c r="AB58" s="82">
        <f>+Enero!AB58+Febrero!AB58+'Marzo '!AB58+'Abril '!AB58+'Mayo '!AB58+Junio!AB58+Julio!AB58+Agosto!AB58+Septiembre!AB58+'Octubre '!AB58+Noviembre!AB58+'Diciembre '!AB58</f>
        <v>17</v>
      </c>
      <c r="AC58" s="82">
        <f>+Enero!AC58+Febrero!AC58+'Marzo '!AC58+'Abril '!AC58+'Mayo '!AC58+Junio!AC58+Julio!AC58+Agosto!AC58+Septiembre!AC58+'Octubre '!AC58+Noviembre!AC58+'Diciembre '!AC58</f>
        <v>32</v>
      </c>
      <c r="AD58" s="82">
        <f>+Enero!AD58+Febrero!AD58+'Marzo '!AD58+'Abril '!AD58+'Mayo '!AD58+Junio!AD58+Julio!AD58+Agosto!AD58+Septiembre!AD58+'Octubre '!AD58+Noviembre!AD58+'Diciembre '!AD58</f>
        <v>33</v>
      </c>
      <c r="AE58" s="82">
        <f>+Enero!AE58+Febrero!AE58+'Marzo '!AE58+'Abril '!AE58+'Mayo '!AE58+Junio!AE58+Julio!AE58+Agosto!AE58+Septiembre!AE58+'Octubre '!AE58+Noviembre!AE58+'Diciembre '!AE58</f>
        <v>33</v>
      </c>
      <c r="AF58" s="82">
        <f>+Enero!AF58+Febrero!AF58+'Marzo '!AF58+'Abril '!AF58+'Mayo '!AF58+Junio!AF58+Julio!AF58+Agosto!AF58+Septiembre!AF58+'Octubre '!AF58+Noviembre!AF58+'Diciembre '!AF58</f>
        <v>26</v>
      </c>
      <c r="AG58" s="82">
        <f>+Enero!AG58+Febrero!AG58+'Marzo '!AG58+'Abril '!AG58+'Mayo '!AG58+Junio!AG58+Julio!AG58+Agosto!AG58+Septiembre!AG58+'Octubre '!AG58+Noviembre!AG58+'Diciembre '!AG58</f>
        <v>35</v>
      </c>
      <c r="AH58" s="82">
        <f>+Enero!AH58+Febrero!AH58+'Marzo '!AH58+'Abril '!AH58+'Mayo '!AH58+Junio!AH58+Julio!AH58+Agosto!AH58+Septiembre!AH58+'Octubre '!AH58+Noviembre!AH58+'Diciembre '!AH58</f>
        <v>29</v>
      </c>
      <c r="AI58" s="82">
        <f>+Enero!AI58+Febrero!AI58+'Marzo '!AI58+'Abril '!AI58+'Mayo '!AI58+Junio!AI58+Julio!AI58+Agosto!AI58+Septiembre!AI58+'Octubre '!AI58+Noviembre!AI58+'Diciembre '!AI58</f>
        <v>30</v>
      </c>
      <c r="AJ58" s="82">
        <f>+Enero!AJ58+Febrero!AJ58+'Marzo '!AJ58+'Abril '!AJ58+'Mayo '!AJ58+Junio!AJ58+Julio!AJ58+Agosto!AJ58+Septiembre!AJ58+'Octubre '!AJ58+Noviembre!AJ58+'Diciembre '!AJ58</f>
        <v>35</v>
      </c>
      <c r="AK58" s="82">
        <f>+Enero!AK58+Febrero!AK58+'Marzo '!AK58+'Abril '!AK58+'Mayo '!AK58+Junio!AK58+Julio!AK58+Agosto!AK58+Septiembre!AK58+'Octubre '!AK58+Noviembre!AK58+'Diciembre '!AK58</f>
        <v>51</v>
      </c>
      <c r="AL58" s="82">
        <f>+Enero!AL58+Febrero!AL58+'Marzo '!AL58+'Abril '!AL58+'Mayo '!AL58+Junio!AL58+Julio!AL58+Agosto!AL58+Septiembre!AL58+'Octubre '!AL58+Noviembre!AL58+'Diciembre '!AL58</f>
        <v>77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21533</v>
      </c>
      <c r="C59" s="221">
        <f t="shared" si="9"/>
        <v>11419</v>
      </c>
      <c r="D59" s="199">
        <f t="shared" si="9"/>
        <v>10114</v>
      </c>
      <c r="E59" s="82">
        <f>+Enero!E59+Febrero!E59+'Marzo '!E59+'Abril '!E59+'Mayo '!E59+Junio!E59+Julio!E59+Agosto!E59+Septiembre!E59+'Octubre '!E59+Noviembre!E59+'Diciembre '!E59</f>
        <v>1966</v>
      </c>
      <c r="F59" s="82">
        <f>+Enero!F59+Febrero!F59+'Marzo '!F59+'Abril '!F59+'Mayo '!F59+Junio!F59+Julio!F59+Agosto!F59+Septiembre!F59+'Octubre '!F59+Noviembre!F59+'Diciembre '!F59</f>
        <v>1622</v>
      </c>
      <c r="G59" s="82">
        <f>+Enero!G59+Febrero!G59+'Marzo '!G59+'Abril '!G59+'Mayo '!G59+Junio!G59+Julio!G59+Agosto!G59+Septiembre!G59+'Octubre '!G59+Noviembre!G59+'Diciembre '!G59</f>
        <v>658</v>
      </c>
      <c r="H59" s="82">
        <f>+Enero!H59+Febrero!H59+'Marzo '!H59+'Abril '!H59+'Mayo '!H59+Junio!H59+Julio!H59+Agosto!H59+Septiembre!H59+'Octubre '!H59+Noviembre!H59+'Diciembre '!H59</f>
        <v>534</v>
      </c>
      <c r="I59" s="82">
        <f>+Enero!I59+Febrero!I59+'Marzo '!I59+'Abril '!I59+'Mayo '!I59+Junio!I59+Julio!I59+Agosto!I59+Septiembre!I59+'Octubre '!I59+Noviembre!I59+'Diciembre '!I59</f>
        <v>514</v>
      </c>
      <c r="J59" s="82">
        <f>+Enero!J59+Febrero!J59+'Marzo '!J59+'Abril '!J59+'Mayo '!J59+Junio!J59+Julio!J59+Agosto!J59+Septiembre!J59+'Octubre '!J59+Noviembre!J59+'Diciembre '!J59</f>
        <v>415</v>
      </c>
      <c r="K59" s="82">
        <f>+Enero!K59+Febrero!K59+'Marzo '!K59+'Abril '!K59+'Mayo '!K59+Junio!K59+Julio!K59+Agosto!K59+Septiembre!K59+'Octubre '!K59+Noviembre!K59+'Diciembre '!K59</f>
        <v>580</v>
      </c>
      <c r="L59" s="82">
        <f>+Enero!L59+Febrero!L59+'Marzo '!L59+'Abril '!L59+'Mayo '!L59+Junio!L59+Julio!L59+Agosto!L59+Septiembre!L59+'Octubre '!L59+Noviembre!L59+'Diciembre '!L59</f>
        <v>543</v>
      </c>
      <c r="M59" s="82">
        <f>+Enero!M59+Febrero!M59+'Marzo '!M59+'Abril '!M59+'Mayo '!M59+Junio!M59+Julio!M59+Agosto!M59+Septiembre!M59+'Octubre '!M59+Noviembre!M59+'Diciembre '!M59</f>
        <v>610</v>
      </c>
      <c r="N59" s="82">
        <f>+Enero!N59+Febrero!N59+'Marzo '!N59+'Abril '!N59+'Mayo '!N59+Junio!N59+Julio!N59+Agosto!N59+Septiembre!N59+'Octubre '!N59+Noviembre!N59+'Diciembre '!N59</f>
        <v>510</v>
      </c>
      <c r="O59" s="82">
        <f>+Enero!O59+Febrero!O59+'Marzo '!O59+'Abril '!O59+'Mayo '!O59+Junio!O59+Julio!O59+Agosto!O59+Septiembre!O59+'Octubre '!O59+Noviembre!O59+'Diciembre '!O59</f>
        <v>641</v>
      </c>
      <c r="P59" s="82">
        <f>+Enero!P59+Febrero!P59+'Marzo '!P59+'Abril '!P59+'Mayo '!P59+Junio!P59+Julio!P59+Agosto!P59+Septiembre!P59+'Octubre '!P59+Noviembre!P59+'Diciembre '!P59</f>
        <v>518</v>
      </c>
      <c r="Q59" s="82">
        <f>+Enero!Q59+Febrero!Q59+'Marzo '!Q59+'Abril '!Q59+'Mayo '!Q59+Junio!Q59+Julio!Q59+Agosto!Q59+Septiembre!Q59+'Octubre '!Q59+Noviembre!Q59+'Diciembre '!Q59</f>
        <v>529</v>
      </c>
      <c r="R59" s="82">
        <f>+Enero!R59+Febrero!R59+'Marzo '!R59+'Abril '!R59+'Mayo '!R59+Junio!R59+Julio!R59+Agosto!R59+Septiembre!R59+'Octubre '!R59+Noviembre!R59+'Diciembre '!R59</f>
        <v>463</v>
      </c>
      <c r="S59" s="82">
        <f>+Enero!S59+Febrero!S59+'Marzo '!S59+'Abril '!S59+'Mayo '!S59+Junio!S59+Julio!S59+Agosto!S59+Septiembre!S59+'Octubre '!S59+Noviembre!S59+'Diciembre '!S59</f>
        <v>546</v>
      </c>
      <c r="T59" s="82">
        <f>+Enero!T59+Febrero!T59+'Marzo '!T59+'Abril '!T59+'Mayo '!T59+Junio!T59+Julio!T59+Agosto!T59+Septiembre!T59+'Octubre '!T59+Noviembre!T59+'Diciembre '!T59</f>
        <v>418</v>
      </c>
      <c r="U59" s="82">
        <f>+Enero!U59+Febrero!U59+'Marzo '!U59+'Abril '!U59+'Mayo '!U59+Junio!U59+Julio!U59+Agosto!U59+Septiembre!U59+'Octubre '!U59+Noviembre!U59+'Diciembre '!U59</f>
        <v>541</v>
      </c>
      <c r="V59" s="82">
        <f>+Enero!V59+Febrero!V59+'Marzo '!V59+'Abril '!V59+'Mayo '!V59+Junio!V59+Julio!V59+Agosto!V59+Septiembre!V59+'Octubre '!V59+Noviembre!V59+'Diciembre '!V59</f>
        <v>492</v>
      </c>
      <c r="W59" s="82">
        <f>+Enero!W59+Febrero!W59+'Marzo '!W59+'Abril '!W59+'Mayo '!W59+Junio!W59+Julio!W59+Agosto!W59+Septiembre!W59+'Octubre '!W59+Noviembre!W59+'Diciembre '!W59</f>
        <v>551</v>
      </c>
      <c r="X59" s="82">
        <f>+Enero!X59+Febrero!X59+'Marzo '!X59+'Abril '!X59+'Mayo '!X59+Junio!X59+Julio!X59+Agosto!X59+Septiembre!X59+'Octubre '!X59+Noviembre!X59+'Diciembre '!X59</f>
        <v>513</v>
      </c>
      <c r="Y59" s="82">
        <f>+Enero!Y59+Febrero!Y59+'Marzo '!Y59+'Abril '!Y59+'Mayo '!Y59+Junio!Y59+Julio!Y59+Agosto!Y59+Septiembre!Y59+'Octubre '!Y59+Noviembre!Y59+'Diciembre '!Y59</f>
        <v>645</v>
      </c>
      <c r="Z59" s="82">
        <f>+Enero!Z59+Febrero!Z59+'Marzo '!Z59+'Abril '!Z59+'Mayo '!Z59+Junio!Z59+Julio!Z59+Agosto!Z59+Septiembre!Z59+'Octubre '!Z59+Noviembre!Z59+'Diciembre '!Z59</f>
        <v>591</v>
      </c>
      <c r="AA59" s="82">
        <f>+Enero!AA59+Febrero!AA59+'Marzo '!AA59+'Abril '!AA59+'Mayo '!AA59+Junio!AA59+Julio!AA59+Agosto!AA59+Septiembre!AA59+'Octubre '!AA59+Noviembre!AA59+'Diciembre '!AA59</f>
        <v>619</v>
      </c>
      <c r="AB59" s="82">
        <f>+Enero!AB59+Febrero!AB59+'Marzo '!AB59+'Abril '!AB59+'Mayo '!AB59+Junio!AB59+Julio!AB59+Agosto!AB59+Septiembre!AB59+'Octubre '!AB59+Noviembre!AB59+'Diciembre '!AB59</f>
        <v>537</v>
      </c>
      <c r="AC59" s="82">
        <f>+Enero!AC59+Febrero!AC59+'Marzo '!AC59+'Abril '!AC59+'Mayo '!AC59+Junio!AC59+Julio!AC59+Agosto!AC59+Septiembre!AC59+'Octubre '!AC59+Noviembre!AC59+'Diciembre '!AC59</f>
        <v>632</v>
      </c>
      <c r="AD59" s="82">
        <f>+Enero!AD59+Febrero!AD59+'Marzo '!AD59+'Abril '!AD59+'Mayo '!AD59+Junio!AD59+Julio!AD59+Agosto!AD59+Septiembre!AD59+'Octubre '!AD59+Noviembre!AD59+'Diciembre '!AD59</f>
        <v>501</v>
      </c>
      <c r="AE59" s="82">
        <f>+Enero!AE59+Febrero!AE59+'Marzo '!AE59+'Abril '!AE59+'Mayo '!AE59+Junio!AE59+Julio!AE59+Agosto!AE59+Septiembre!AE59+'Octubre '!AE59+Noviembre!AE59+'Diciembre '!AE59</f>
        <v>541</v>
      </c>
      <c r="AF59" s="82">
        <f>+Enero!AF59+Febrero!AF59+'Marzo '!AF59+'Abril '!AF59+'Mayo '!AF59+Junio!AF59+Julio!AF59+Agosto!AF59+Septiembre!AF59+'Octubre '!AF59+Noviembre!AF59+'Diciembre '!AF59</f>
        <v>539</v>
      </c>
      <c r="AG59" s="82">
        <f>+Enero!AG59+Febrero!AG59+'Marzo '!AG59+'Abril '!AG59+'Mayo '!AG59+Junio!AG59+Julio!AG59+Agosto!AG59+Septiembre!AG59+'Octubre '!AG59+Noviembre!AG59+'Diciembre '!AG59</f>
        <v>536</v>
      </c>
      <c r="AH59" s="82">
        <f>+Enero!AH59+Febrero!AH59+'Marzo '!AH59+'Abril '!AH59+'Mayo '!AH59+Junio!AH59+Julio!AH59+Agosto!AH59+Septiembre!AH59+'Octubre '!AH59+Noviembre!AH59+'Diciembre '!AH59</f>
        <v>489</v>
      </c>
      <c r="AI59" s="82">
        <f>+Enero!AI59+Febrero!AI59+'Marzo '!AI59+'Abril '!AI59+'Mayo '!AI59+Junio!AI59+Julio!AI59+Agosto!AI59+Septiembre!AI59+'Octubre '!AI59+Noviembre!AI59+'Diciembre '!AI59</f>
        <v>506</v>
      </c>
      <c r="AJ59" s="82">
        <f>+Enero!AJ59+Febrero!AJ59+'Marzo '!AJ59+'Abril '!AJ59+'Mayo '!AJ59+Junio!AJ59+Julio!AJ59+Agosto!AJ59+Septiembre!AJ59+'Octubre '!AJ59+Noviembre!AJ59+'Diciembre '!AJ59</f>
        <v>514</v>
      </c>
      <c r="AK59" s="82">
        <f>+Enero!AK59+Febrero!AK59+'Marzo '!AK59+'Abril '!AK59+'Mayo '!AK59+Junio!AK59+Julio!AK59+Agosto!AK59+Septiembre!AK59+'Octubre '!AK59+Noviembre!AK59+'Diciembre '!AK59</f>
        <v>804</v>
      </c>
      <c r="AL59" s="82">
        <f>+Enero!AL59+Febrero!AL59+'Marzo '!AL59+'Abril '!AL59+'Mayo '!AL59+Junio!AL59+Julio!AL59+Agosto!AL59+Septiembre!AL59+'Octubre '!AL59+Noviembre!AL59+'Diciembre '!AL59</f>
        <v>915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9333</v>
      </c>
      <c r="C60" s="221">
        <f t="shared" si="9"/>
        <v>4532</v>
      </c>
      <c r="D60" s="199">
        <f t="shared" si="9"/>
        <v>4801</v>
      </c>
      <c r="E60" s="82">
        <f>+Enero!E60+Febrero!E60+'Marzo '!E60+'Abril '!E60+'Mayo '!E60+Junio!E60+Julio!E60+Agosto!E60+Septiembre!E60+'Octubre '!E60+Noviembre!E60+'Diciembre '!E60</f>
        <v>1304</v>
      </c>
      <c r="F60" s="82">
        <f>+Enero!F60+Febrero!F60+'Marzo '!F60+'Abril '!F60+'Mayo '!F60+Junio!F60+Julio!F60+Agosto!F60+Septiembre!F60+'Octubre '!F60+Noviembre!F60+'Diciembre '!F60</f>
        <v>1252</v>
      </c>
      <c r="G60" s="82">
        <f>+Enero!G60+Febrero!G60+'Marzo '!G60+'Abril '!G60+'Mayo '!G60+Junio!G60+Julio!G60+Agosto!G60+Septiembre!G60+'Octubre '!G60+Noviembre!G60+'Diciembre '!G60</f>
        <v>780</v>
      </c>
      <c r="H60" s="82">
        <f>+Enero!H60+Febrero!H60+'Marzo '!H60+'Abril '!H60+'Mayo '!H60+Junio!H60+Julio!H60+Agosto!H60+Septiembre!H60+'Octubre '!H60+Noviembre!H60+'Diciembre '!H60</f>
        <v>780</v>
      </c>
      <c r="I60" s="82">
        <f>+Enero!I60+Febrero!I60+'Marzo '!I60+'Abril '!I60+'Mayo '!I60+Junio!I60+Julio!I60+Agosto!I60+Septiembre!I60+'Octubre '!I60+Noviembre!I60+'Diciembre '!I60</f>
        <v>655</v>
      </c>
      <c r="J60" s="82">
        <f>+Enero!J60+Febrero!J60+'Marzo '!J60+'Abril '!J60+'Mayo '!J60+Junio!J60+Julio!J60+Agosto!J60+Septiembre!J60+'Octubre '!J60+Noviembre!J60+'Diciembre '!J60</f>
        <v>688</v>
      </c>
      <c r="K60" s="82">
        <f>+Enero!K60+Febrero!K60+'Marzo '!K60+'Abril '!K60+'Mayo '!K60+Junio!K60+Julio!K60+Agosto!K60+Septiembre!K60+'Octubre '!K60+Noviembre!K60+'Diciembre '!K60</f>
        <v>259</v>
      </c>
      <c r="L60" s="82">
        <f>+Enero!L60+Febrero!L60+'Marzo '!L60+'Abril '!L60+'Mayo '!L60+Junio!L60+Julio!L60+Agosto!L60+Septiembre!L60+'Octubre '!L60+Noviembre!L60+'Diciembre '!L60</f>
        <v>285</v>
      </c>
      <c r="M60" s="82">
        <f>+Enero!M60+Febrero!M60+'Marzo '!M60+'Abril '!M60+'Mayo '!M60+Junio!M60+Julio!M60+Agosto!M60+Septiembre!M60+'Octubre '!M60+Noviembre!M60+'Diciembre '!M60</f>
        <v>175</v>
      </c>
      <c r="N60" s="82">
        <f>+Enero!N60+Febrero!N60+'Marzo '!N60+'Abril '!N60+'Mayo '!N60+Junio!N60+Julio!N60+Agosto!N60+Septiembre!N60+'Octubre '!N60+Noviembre!N60+'Diciembre '!N60</f>
        <v>205</v>
      </c>
      <c r="O60" s="82">
        <f>+Enero!O60+Febrero!O60+'Marzo '!O60+'Abril '!O60+'Mayo '!O60+Junio!O60+Julio!O60+Agosto!O60+Septiembre!O60+'Octubre '!O60+Noviembre!O60+'Diciembre '!O60</f>
        <v>195</v>
      </c>
      <c r="P60" s="82">
        <f>+Enero!P60+Febrero!P60+'Marzo '!P60+'Abril '!P60+'Mayo '!P60+Junio!P60+Julio!P60+Agosto!P60+Septiembre!P60+'Octubre '!P60+Noviembre!P60+'Diciembre '!P60</f>
        <v>187</v>
      </c>
      <c r="Q60" s="82">
        <f>+Enero!Q60+Febrero!Q60+'Marzo '!Q60+'Abril '!Q60+'Mayo '!Q60+Junio!Q60+Julio!Q60+Agosto!Q60+Septiembre!Q60+'Octubre '!Q60+Noviembre!Q60+'Diciembre '!Q60</f>
        <v>151</v>
      </c>
      <c r="R60" s="82">
        <f>+Enero!R60+Febrero!R60+'Marzo '!R60+'Abril '!R60+'Mayo '!R60+Junio!R60+Julio!R60+Agosto!R60+Septiembre!R60+'Octubre '!R60+Noviembre!R60+'Diciembre '!R60</f>
        <v>168</v>
      </c>
      <c r="S60" s="82">
        <f>+Enero!S60+Febrero!S60+'Marzo '!S60+'Abril '!S60+'Mayo '!S60+Junio!S60+Julio!S60+Agosto!S60+Septiembre!S60+'Octubre '!S60+Noviembre!S60+'Diciembre '!S60</f>
        <v>140</v>
      </c>
      <c r="T60" s="82">
        <f>+Enero!T60+Febrero!T60+'Marzo '!T60+'Abril '!T60+'Mayo '!T60+Junio!T60+Julio!T60+Agosto!T60+Septiembre!T60+'Octubre '!T60+Noviembre!T60+'Diciembre '!T60</f>
        <v>176</v>
      </c>
      <c r="U60" s="82">
        <f>+Enero!U60+Febrero!U60+'Marzo '!U60+'Abril '!U60+'Mayo '!U60+Junio!U60+Julio!U60+Agosto!U60+Septiembre!U60+'Octubre '!U60+Noviembre!U60+'Diciembre '!U60</f>
        <v>130</v>
      </c>
      <c r="V60" s="82">
        <f>+Enero!V60+Febrero!V60+'Marzo '!V60+'Abril '!V60+'Mayo '!V60+Junio!V60+Julio!V60+Agosto!V60+Septiembre!V60+'Octubre '!V60+Noviembre!V60+'Diciembre '!V60</f>
        <v>179</v>
      </c>
      <c r="W60" s="82">
        <f>+Enero!W60+Febrero!W60+'Marzo '!W60+'Abril '!W60+'Mayo '!W60+Junio!W60+Julio!W60+Agosto!W60+Septiembre!W60+'Octubre '!W60+Noviembre!W60+'Diciembre '!W60</f>
        <v>120</v>
      </c>
      <c r="X60" s="82">
        <f>+Enero!X60+Febrero!X60+'Marzo '!X60+'Abril '!X60+'Mayo '!X60+Junio!X60+Julio!X60+Agosto!X60+Septiembre!X60+'Octubre '!X60+Noviembre!X60+'Diciembre '!X60</f>
        <v>168</v>
      </c>
      <c r="Y60" s="82">
        <f>+Enero!Y60+Febrero!Y60+'Marzo '!Y60+'Abril '!Y60+'Mayo '!Y60+Junio!Y60+Julio!Y60+Agosto!Y60+Septiembre!Y60+'Octubre '!Y60+Noviembre!Y60+'Diciembre '!Y60</f>
        <v>145</v>
      </c>
      <c r="Z60" s="82">
        <f>+Enero!Z60+Febrero!Z60+'Marzo '!Z60+'Abril '!Z60+'Mayo '!Z60+Junio!Z60+Julio!Z60+Agosto!Z60+Septiembre!Z60+'Octubre '!Z60+Noviembre!Z60+'Diciembre '!Z60</f>
        <v>177</v>
      </c>
      <c r="AA60" s="82">
        <f>+Enero!AA60+Febrero!AA60+'Marzo '!AA60+'Abril '!AA60+'Mayo '!AA60+Junio!AA60+Julio!AA60+Agosto!AA60+Septiembre!AA60+'Octubre '!AA60+Noviembre!AA60+'Diciembre '!AA60</f>
        <v>126</v>
      </c>
      <c r="AB60" s="82">
        <f>+Enero!AB60+Febrero!AB60+'Marzo '!AB60+'Abril '!AB60+'Mayo '!AB60+Junio!AB60+Julio!AB60+Agosto!AB60+Septiembre!AB60+'Octubre '!AB60+Noviembre!AB60+'Diciembre '!AB60</f>
        <v>145</v>
      </c>
      <c r="AC60" s="82">
        <f>+Enero!AC60+Febrero!AC60+'Marzo '!AC60+'Abril '!AC60+'Mayo '!AC60+Junio!AC60+Julio!AC60+Agosto!AC60+Septiembre!AC60+'Octubre '!AC60+Noviembre!AC60+'Diciembre '!AC60</f>
        <v>98</v>
      </c>
      <c r="AD60" s="82">
        <f>+Enero!AD60+Febrero!AD60+'Marzo '!AD60+'Abril '!AD60+'Mayo '!AD60+Junio!AD60+Julio!AD60+Agosto!AD60+Septiembre!AD60+'Octubre '!AD60+Noviembre!AD60+'Diciembre '!AD60</f>
        <v>109</v>
      </c>
      <c r="AE60" s="82">
        <f>+Enero!AE60+Febrero!AE60+'Marzo '!AE60+'Abril '!AE60+'Mayo '!AE60+Junio!AE60+Julio!AE60+Agosto!AE60+Septiembre!AE60+'Octubre '!AE60+Noviembre!AE60+'Diciembre '!AE60</f>
        <v>96</v>
      </c>
      <c r="AF60" s="82">
        <f>+Enero!AF60+Febrero!AF60+'Marzo '!AF60+'Abril '!AF60+'Mayo '!AF60+Junio!AF60+Julio!AF60+Agosto!AF60+Septiembre!AF60+'Octubre '!AF60+Noviembre!AF60+'Diciembre '!AF60</f>
        <v>93</v>
      </c>
      <c r="AG60" s="82">
        <f>+Enero!AG60+Febrero!AG60+'Marzo '!AG60+'Abril '!AG60+'Mayo '!AG60+Junio!AG60+Julio!AG60+Agosto!AG60+Septiembre!AG60+'Octubre '!AG60+Noviembre!AG60+'Diciembre '!AG60</f>
        <v>79</v>
      </c>
      <c r="AH60" s="82">
        <f>+Enero!AH60+Febrero!AH60+'Marzo '!AH60+'Abril '!AH60+'Mayo '!AH60+Junio!AH60+Julio!AH60+Agosto!AH60+Septiembre!AH60+'Octubre '!AH60+Noviembre!AH60+'Diciembre '!AH60</f>
        <v>77</v>
      </c>
      <c r="AI60" s="82">
        <f>+Enero!AI60+Febrero!AI60+'Marzo '!AI60+'Abril '!AI60+'Mayo '!AI60+Junio!AI60+Julio!AI60+Agosto!AI60+Septiembre!AI60+'Octubre '!AI60+Noviembre!AI60+'Diciembre '!AI60</f>
        <v>39</v>
      </c>
      <c r="AJ60" s="82">
        <f>+Enero!AJ60+Febrero!AJ60+'Marzo '!AJ60+'Abril '!AJ60+'Mayo '!AJ60+Junio!AJ60+Julio!AJ60+Agosto!AJ60+Septiembre!AJ60+'Octubre '!AJ60+Noviembre!AJ60+'Diciembre '!AJ60</f>
        <v>57</v>
      </c>
      <c r="AK60" s="82">
        <f>+Enero!AK60+Febrero!AK60+'Marzo '!AK60+'Abril '!AK60+'Mayo '!AK60+Junio!AK60+Julio!AK60+Agosto!AK60+Septiembre!AK60+'Octubre '!AK60+Noviembre!AK60+'Diciembre '!AK60</f>
        <v>40</v>
      </c>
      <c r="AL60" s="82">
        <f>+Enero!AL60+Febrero!AL60+'Marzo '!AL60+'Abril '!AL60+'Mayo '!AL60+Junio!AL60+Julio!AL60+Agosto!AL60+Septiembre!AL60+'Octubre '!AL60+Noviembre!AL60+'Diciembre '!AL60</f>
        <v>55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596</v>
      </c>
      <c r="C61" s="224">
        <f t="shared" si="9"/>
        <v>275</v>
      </c>
      <c r="D61" s="225">
        <f t="shared" si="9"/>
        <v>321</v>
      </c>
      <c r="E61" s="82">
        <f>+Enero!E61+Febrero!E61+'Marzo '!E61+'Abril '!E61+'Mayo '!E61+Junio!E61+Julio!E61+Agosto!E61+Septiembre!E61+'Octubre '!E61+Noviembre!E61+'Diciembre '!E61</f>
        <v>68</v>
      </c>
      <c r="F61" s="82">
        <f>+Enero!F61+Febrero!F61+'Marzo '!F61+'Abril '!F61+'Mayo '!F61+Junio!F61+Julio!F61+Agosto!F61+Septiembre!F61+'Octubre '!F61+Noviembre!F61+'Diciembre '!F61</f>
        <v>56</v>
      </c>
      <c r="G61" s="82">
        <f>+Enero!G61+Febrero!G61+'Marzo '!G61+'Abril '!G61+'Mayo '!G61+Junio!G61+Julio!G61+Agosto!G61+Septiembre!G61+'Octubre '!G61+Noviembre!G61+'Diciembre '!G61</f>
        <v>35</v>
      </c>
      <c r="H61" s="82">
        <f>+Enero!H61+Febrero!H61+'Marzo '!H61+'Abril '!H61+'Mayo '!H61+Junio!H61+Julio!H61+Agosto!H61+Septiembre!H61+'Octubre '!H61+Noviembre!H61+'Diciembre '!H61</f>
        <v>28</v>
      </c>
      <c r="I61" s="82">
        <f>+Enero!I61+Febrero!I61+'Marzo '!I61+'Abril '!I61+'Mayo '!I61+Junio!I61+Julio!I61+Agosto!I61+Septiembre!I61+'Octubre '!I61+Noviembre!I61+'Diciembre '!I61</f>
        <v>40</v>
      </c>
      <c r="J61" s="82">
        <f>+Enero!J61+Febrero!J61+'Marzo '!J61+'Abril '!J61+'Mayo '!J61+Junio!J61+Julio!J61+Agosto!J61+Septiembre!J61+'Octubre '!J61+Noviembre!J61+'Diciembre '!J61</f>
        <v>46</v>
      </c>
      <c r="K61" s="82">
        <f>+Enero!K61+Febrero!K61+'Marzo '!K61+'Abril '!K61+'Mayo '!K61+Junio!K61+Julio!K61+Agosto!K61+Septiembre!K61+'Octubre '!K61+Noviembre!K61+'Diciembre '!K61</f>
        <v>8</v>
      </c>
      <c r="L61" s="82">
        <f>+Enero!L61+Febrero!L61+'Marzo '!L61+'Abril '!L61+'Mayo '!L61+Junio!L61+Julio!L61+Agosto!L61+Septiembre!L61+'Octubre '!L61+Noviembre!L61+'Diciembre '!L61</f>
        <v>20</v>
      </c>
      <c r="M61" s="82">
        <f>+Enero!M61+Febrero!M61+'Marzo '!M61+'Abril '!M61+'Mayo '!M61+Junio!M61+Julio!M61+Agosto!M61+Septiembre!M61+'Octubre '!M61+Noviembre!M61+'Diciembre '!M61</f>
        <v>16</v>
      </c>
      <c r="N61" s="82">
        <f>+Enero!N61+Febrero!N61+'Marzo '!N61+'Abril '!N61+'Mayo '!N61+Junio!N61+Julio!N61+Agosto!N61+Septiembre!N61+'Octubre '!N61+Noviembre!N61+'Diciembre '!N61</f>
        <v>20</v>
      </c>
      <c r="O61" s="82">
        <f>+Enero!O61+Febrero!O61+'Marzo '!O61+'Abril '!O61+'Mayo '!O61+Junio!O61+Julio!O61+Agosto!O61+Septiembre!O61+'Octubre '!O61+Noviembre!O61+'Diciembre '!O61</f>
        <v>27</v>
      </c>
      <c r="P61" s="82">
        <f>+Enero!P61+Febrero!P61+'Marzo '!P61+'Abril '!P61+'Mayo '!P61+Junio!P61+Julio!P61+Agosto!P61+Septiembre!P61+'Octubre '!P61+Noviembre!P61+'Diciembre '!P61</f>
        <v>24</v>
      </c>
      <c r="Q61" s="82">
        <f>+Enero!Q61+Febrero!Q61+'Marzo '!Q61+'Abril '!Q61+'Mayo '!Q61+Junio!Q61+Julio!Q61+Agosto!Q61+Septiembre!Q61+'Octubre '!Q61+Noviembre!Q61+'Diciembre '!Q61</f>
        <v>7</v>
      </c>
      <c r="R61" s="82">
        <f>+Enero!R61+Febrero!R61+'Marzo '!R61+'Abril '!R61+'Mayo '!R61+Junio!R61+Julio!R61+Agosto!R61+Septiembre!R61+'Octubre '!R61+Noviembre!R61+'Diciembre '!R61</f>
        <v>16</v>
      </c>
      <c r="S61" s="82">
        <f>+Enero!S61+Febrero!S61+'Marzo '!S61+'Abril '!S61+'Mayo '!S61+Junio!S61+Julio!S61+Agosto!S61+Septiembre!S61+'Octubre '!S61+Noviembre!S61+'Diciembre '!S61</f>
        <v>9</v>
      </c>
      <c r="T61" s="82">
        <f>+Enero!T61+Febrero!T61+'Marzo '!T61+'Abril '!T61+'Mayo '!T61+Junio!T61+Julio!T61+Agosto!T61+Septiembre!T61+'Octubre '!T61+Noviembre!T61+'Diciembre '!T61</f>
        <v>18</v>
      </c>
      <c r="U61" s="82">
        <f>+Enero!U61+Febrero!U61+'Marzo '!U61+'Abril '!U61+'Mayo '!U61+Junio!U61+Julio!U61+Agosto!U61+Septiembre!U61+'Octubre '!U61+Noviembre!U61+'Diciembre '!U61</f>
        <v>13</v>
      </c>
      <c r="V61" s="82">
        <f>+Enero!V61+Febrero!V61+'Marzo '!V61+'Abril '!V61+'Mayo '!V61+Junio!V61+Julio!V61+Agosto!V61+Septiembre!V61+'Octubre '!V61+Noviembre!V61+'Diciembre '!V61</f>
        <v>18</v>
      </c>
      <c r="W61" s="82">
        <f>+Enero!W61+Febrero!W61+'Marzo '!W61+'Abril '!W61+'Mayo '!W61+Junio!W61+Julio!W61+Agosto!W61+Septiembre!W61+'Octubre '!W61+Noviembre!W61+'Diciembre '!W61</f>
        <v>15</v>
      </c>
      <c r="X61" s="82">
        <f>+Enero!X61+Febrero!X61+'Marzo '!X61+'Abril '!X61+'Mayo '!X61+Junio!X61+Julio!X61+Agosto!X61+Septiembre!X61+'Octubre '!X61+Noviembre!X61+'Diciembre '!X61</f>
        <v>18</v>
      </c>
      <c r="Y61" s="82">
        <f>+Enero!Y61+Febrero!Y61+'Marzo '!Y61+'Abril '!Y61+'Mayo '!Y61+Junio!Y61+Julio!Y61+Agosto!Y61+Septiembre!Y61+'Octubre '!Y61+Noviembre!Y61+'Diciembre '!Y61</f>
        <v>10</v>
      </c>
      <c r="Z61" s="82">
        <f>+Enero!Z61+Febrero!Z61+'Marzo '!Z61+'Abril '!Z61+'Mayo '!Z61+Junio!Z61+Julio!Z61+Agosto!Z61+Septiembre!Z61+'Octubre '!Z61+Noviembre!Z61+'Diciembre '!Z61</f>
        <v>25</v>
      </c>
      <c r="AA61" s="82">
        <f>+Enero!AA61+Febrero!AA61+'Marzo '!AA61+'Abril '!AA61+'Mayo '!AA61+Junio!AA61+Julio!AA61+Agosto!AA61+Septiembre!AA61+'Octubre '!AA61+Noviembre!AA61+'Diciembre '!AA61</f>
        <v>11</v>
      </c>
      <c r="AB61" s="82">
        <f>+Enero!AB61+Febrero!AB61+'Marzo '!AB61+'Abril '!AB61+'Mayo '!AB61+Junio!AB61+Julio!AB61+Agosto!AB61+Septiembre!AB61+'Octubre '!AB61+Noviembre!AB61+'Diciembre '!AB61</f>
        <v>9</v>
      </c>
      <c r="AC61" s="82">
        <f>+Enero!AC61+Febrero!AC61+'Marzo '!AC61+'Abril '!AC61+'Mayo '!AC61+Junio!AC61+Julio!AC61+Agosto!AC61+Septiembre!AC61+'Octubre '!AC61+Noviembre!AC61+'Diciembre '!AC61</f>
        <v>7</v>
      </c>
      <c r="AD61" s="82">
        <f>+Enero!AD61+Febrero!AD61+'Marzo '!AD61+'Abril '!AD61+'Mayo '!AD61+Junio!AD61+Julio!AD61+Agosto!AD61+Septiembre!AD61+'Octubre '!AD61+Noviembre!AD61+'Diciembre '!AD61</f>
        <v>5</v>
      </c>
      <c r="AE61" s="82">
        <f>+Enero!AE61+Febrero!AE61+'Marzo '!AE61+'Abril '!AE61+'Mayo '!AE61+Junio!AE61+Julio!AE61+Agosto!AE61+Septiembre!AE61+'Octubre '!AE61+Noviembre!AE61+'Diciembre '!AE61</f>
        <v>2</v>
      </c>
      <c r="AF61" s="82">
        <f>+Enero!AF61+Febrero!AF61+'Marzo '!AF61+'Abril '!AF61+'Mayo '!AF61+Junio!AF61+Julio!AF61+Agosto!AF61+Septiembre!AF61+'Octubre '!AF61+Noviembre!AF61+'Diciembre '!AF61</f>
        <v>10</v>
      </c>
      <c r="AG61" s="82">
        <f>+Enero!AG61+Febrero!AG61+'Marzo '!AG61+'Abril '!AG61+'Mayo '!AG61+Junio!AG61+Julio!AG61+Agosto!AG61+Septiembre!AG61+'Octubre '!AG61+Noviembre!AG61+'Diciembre '!AG61</f>
        <v>3</v>
      </c>
      <c r="AH61" s="82">
        <f>+Enero!AH61+Febrero!AH61+'Marzo '!AH61+'Abril '!AH61+'Mayo '!AH61+Junio!AH61+Julio!AH61+Agosto!AH61+Septiembre!AH61+'Octubre '!AH61+Noviembre!AH61+'Diciembre '!AH61</f>
        <v>3</v>
      </c>
      <c r="AI61" s="82">
        <f>+Enero!AI61+Febrero!AI61+'Marzo '!AI61+'Abril '!AI61+'Mayo '!AI61+Junio!AI61+Julio!AI61+Agosto!AI61+Septiembre!AI61+'Octubre '!AI61+Noviembre!AI61+'Diciembre '!AI61</f>
        <v>3</v>
      </c>
      <c r="AJ61" s="82">
        <f>+Enero!AJ61+Febrero!AJ61+'Marzo '!AJ61+'Abril '!AJ61+'Mayo '!AJ61+Junio!AJ61+Julio!AJ61+Agosto!AJ61+Septiembre!AJ61+'Octubre '!AJ61+Noviembre!AJ61+'Diciembre '!AJ61</f>
        <v>2</v>
      </c>
      <c r="AK61" s="82">
        <f>+Enero!AK61+Febrero!AK61+'Marzo '!AK61+'Abril '!AK61+'Mayo '!AK61+Junio!AK61+Julio!AK61+Agosto!AK61+Septiembre!AK61+'Octubre '!AK61+Noviembre!AK61+'Diciembre '!AK61</f>
        <v>1</v>
      </c>
      <c r="AL61" s="82">
        <f>+Enero!AL61+Febrero!AL61+'Marzo '!AL61+'Abril '!AL61+'Mayo '!AL61+Junio!AL61+Julio!AL61+Agosto!AL61+Septiembre!AL61+'Octubre '!AL61+Noviembre!AL61+'Diciembre '!AL61</f>
        <v>3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82">
        <f>+Enero!E62+Febrero!E62+'Marzo '!E62+'Abril '!E62+'Mayo '!E62+Junio!E62+Julio!E62+Agosto!E62+Septiembre!E62+'Octubre '!E62+Noviembre!E62+'Diciembre '!E62</f>
        <v>0</v>
      </c>
      <c r="F62" s="82">
        <f>+Enero!F62+Febrero!F62+'Marzo '!F62+'Abril '!F62+'Mayo '!F62+Junio!F62+Julio!F62+Agosto!F62+Septiembre!F62+'Octubre '!F62+Noviembre!F62+'Diciembre '!F62</f>
        <v>0</v>
      </c>
      <c r="G62" s="82">
        <f>+Enero!G62+Febrero!G62+'Marzo '!G62+'Abril '!G62+'Mayo '!G62+Junio!G62+Julio!G62+Agosto!G62+Septiembre!G62+'Octubre '!G62+Noviembre!G62+'Diciembre '!G62</f>
        <v>0</v>
      </c>
      <c r="H62" s="82">
        <f>+Enero!H62+Febrero!H62+'Marzo '!H62+'Abril '!H62+'Mayo '!H62+Junio!H62+Julio!H62+Agosto!H62+Septiembre!H62+'Octubre '!H62+Noviembre!H62+'Diciembre '!H62</f>
        <v>0</v>
      </c>
      <c r="I62" s="82">
        <f>+Enero!I62+Febrero!I62+'Marzo '!I62+'Abril '!I62+'Mayo '!I62+Junio!I62+Julio!I62+Agosto!I62+Septiembre!I62+'Octubre '!I62+Noviembre!I62+'Diciembre '!I62</f>
        <v>0</v>
      </c>
      <c r="J62" s="82">
        <f>+Enero!J62+Febrero!J62+'Marzo '!J62+'Abril '!J62+'Mayo '!J62+Junio!J62+Julio!J62+Agosto!J62+Septiembre!J62+'Octubre '!J62+Noviembre!J62+'Diciembre '!J62</f>
        <v>0</v>
      </c>
      <c r="K62" s="82">
        <f>+Enero!K62+Febrero!K62+'Marzo '!K62+'Abril '!K62+'Mayo '!K62+Junio!K62+Julio!K62+Agosto!K62+Septiembre!K62+'Octubre '!K62+Noviembre!K62+'Diciembre '!K62</f>
        <v>1</v>
      </c>
      <c r="L62" s="82">
        <f>+Enero!L62+Febrero!L62+'Marzo '!L62+'Abril '!L62+'Mayo '!L62+Junio!L62+Julio!L62+Agosto!L62+Septiembre!L62+'Octubre '!L62+Noviembre!L62+'Diciembre '!L62</f>
        <v>0</v>
      </c>
      <c r="M62" s="82">
        <f>+Enero!M62+Febrero!M62+'Marzo '!M62+'Abril '!M62+'Mayo '!M62+Junio!M62+Julio!M62+Agosto!M62+Septiembre!M62+'Octubre '!M62+Noviembre!M62+'Diciembre '!M62</f>
        <v>0</v>
      </c>
      <c r="N62" s="82">
        <f>+Enero!N62+Febrero!N62+'Marzo '!N62+'Abril '!N62+'Mayo '!N62+Junio!N62+Julio!N62+Agosto!N62+Septiembre!N62+'Octubre '!N62+Noviembre!N62+'Diciembre '!N62</f>
        <v>0</v>
      </c>
      <c r="O62" s="82">
        <f>+Enero!O62+Febrero!O62+'Marzo '!O62+'Abril '!O62+'Mayo '!O62+Junio!O62+Julio!O62+Agosto!O62+Septiembre!O62+'Octubre '!O62+Noviembre!O62+'Diciembre '!O62</f>
        <v>0</v>
      </c>
      <c r="P62" s="82">
        <f>+Enero!P62+Febrero!P62+'Marzo '!P62+'Abril '!P62+'Mayo '!P62+Junio!P62+Julio!P62+Agosto!P62+Septiembre!P62+'Octubre '!P62+Noviembre!P62+'Diciembre '!P62</f>
        <v>0</v>
      </c>
      <c r="Q62" s="82">
        <f>+Enero!Q62+Febrero!Q62+'Marzo '!Q62+'Abril '!Q62+'Mayo '!Q62+Junio!Q62+Julio!Q62+Agosto!Q62+Septiembre!Q62+'Octubre '!Q62+Noviembre!Q62+'Diciembre '!Q62</f>
        <v>0</v>
      </c>
      <c r="R62" s="82">
        <f>+Enero!R62+Febrero!R62+'Marzo '!R62+'Abril '!R62+'Mayo '!R62+Junio!R62+Julio!R62+Agosto!R62+Septiembre!R62+'Octubre '!R62+Noviembre!R62+'Diciembre '!R62</f>
        <v>0</v>
      </c>
      <c r="S62" s="82">
        <f>+Enero!S62+Febrero!S62+'Marzo '!S62+'Abril '!S62+'Mayo '!S62+Junio!S62+Julio!S62+Agosto!S62+Septiembre!S62+'Octubre '!S62+Noviembre!S62+'Diciembre '!S62</f>
        <v>1</v>
      </c>
      <c r="T62" s="82">
        <f>+Enero!T62+Febrero!T62+'Marzo '!T62+'Abril '!T62+'Mayo '!T62+Junio!T62+Julio!T62+Agosto!T62+Septiembre!T62+'Octubre '!T62+Noviembre!T62+'Diciembre '!T62</f>
        <v>0</v>
      </c>
      <c r="U62" s="82">
        <f>+Enero!U62+Febrero!U62+'Marzo '!U62+'Abril '!U62+'Mayo '!U62+Junio!U62+Julio!U62+Agosto!U62+Septiembre!U62+'Octubre '!U62+Noviembre!U62+'Diciembre '!U62</f>
        <v>0</v>
      </c>
      <c r="V62" s="82">
        <f>+Enero!V62+Febrero!V62+'Marzo '!V62+'Abril '!V62+'Mayo '!V62+Junio!V62+Julio!V62+Agosto!V62+Septiembre!V62+'Octubre '!V62+Noviembre!V62+'Diciembre '!V62</f>
        <v>1</v>
      </c>
      <c r="W62" s="82">
        <f>+Enero!W62+Febrero!W62+'Marzo '!W62+'Abril '!W62+'Mayo '!W62+Junio!W62+Julio!W62+Agosto!W62+Septiembre!W62+'Octubre '!W62+Noviembre!W62+'Diciembre '!W62</f>
        <v>0</v>
      </c>
      <c r="X62" s="82">
        <f>+Enero!X62+Febrero!X62+'Marzo '!X62+'Abril '!X62+'Mayo '!X62+Junio!X62+Julio!X62+Agosto!X62+Septiembre!X62+'Octubre '!X62+Noviembre!X62+'Diciembre '!X62</f>
        <v>0</v>
      </c>
      <c r="Y62" s="82">
        <f>+Enero!Y62+Febrero!Y62+'Marzo '!Y62+'Abril '!Y62+'Mayo '!Y62+Junio!Y62+Julio!Y62+Agosto!Y62+Septiembre!Y62+'Octubre '!Y62+Noviembre!Y62+'Diciembre '!Y62</f>
        <v>0</v>
      </c>
      <c r="Z62" s="82">
        <f>+Enero!Z62+Febrero!Z62+'Marzo '!Z62+'Abril '!Z62+'Mayo '!Z62+Junio!Z62+Julio!Z62+Agosto!Z62+Septiembre!Z62+'Octubre '!Z62+Noviembre!Z62+'Diciembre '!Z62</f>
        <v>0</v>
      </c>
      <c r="AA62" s="82">
        <f>+Enero!AA62+Febrero!AA62+'Marzo '!AA62+'Abril '!AA62+'Mayo '!AA62+Junio!AA62+Julio!AA62+Agosto!AA62+Septiembre!AA62+'Octubre '!AA62+Noviembre!AA62+'Diciembre '!AA62</f>
        <v>0</v>
      </c>
      <c r="AB62" s="82">
        <f>+Enero!AB62+Febrero!AB62+'Marzo '!AB62+'Abril '!AB62+'Mayo '!AB62+Junio!AB62+Julio!AB62+Agosto!AB62+Septiembre!AB62+'Octubre '!AB62+Noviembre!AB62+'Diciembre '!AB62</f>
        <v>0</v>
      </c>
      <c r="AC62" s="82">
        <f>+Enero!AC62+Febrero!AC62+'Marzo '!AC62+'Abril '!AC62+'Mayo '!AC62+Junio!AC62+Julio!AC62+Agosto!AC62+Septiembre!AC62+'Octubre '!AC62+Noviembre!AC62+'Diciembre '!AC62</f>
        <v>0</v>
      </c>
      <c r="AD62" s="82">
        <f>+Enero!AD62+Febrero!AD62+'Marzo '!AD62+'Abril '!AD62+'Mayo '!AD62+Junio!AD62+Julio!AD62+Agosto!AD62+Septiembre!AD62+'Octubre '!AD62+Noviembre!AD62+'Diciembre '!AD62</f>
        <v>0</v>
      </c>
      <c r="AE62" s="82">
        <f>+Enero!AE62+Febrero!AE62+'Marzo '!AE62+'Abril '!AE62+'Mayo '!AE62+Junio!AE62+Julio!AE62+Agosto!AE62+Septiembre!AE62+'Octubre '!AE62+Noviembre!AE62+'Diciembre '!AE62</f>
        <v>0</v>
      </c>
      <c r="AF62" s="82">
        <f>+Enero!AF62+Febrero!AF62+'Marzo '!AF62+'Abril '!AF62+'Mayo '!AF62+Junio!AF62+Julio!AF62+Agosto!AF62+Septiembre!AF62+'Octubre '!AF62+Noviembre!AF62+'Diciembre '!AF62</f>
        <v>0</v>
      </c>
      <c r="AG62" s="82">
        <f>+Enero!AG62+Febrero!AG62+'Marzo '!AG62+'Abril '!AG62+'Mayo '!AG62+Junio!AG62+Julio!AG62+Agosto!AG62+Septiembre!AG62+'Octubre '!AG62+Noviembre!AG62+'Diciembre '!AG62</f>
        <v>0</v>
      </c>
      <c r="AH62" s="82">
        <f>+Enero!AH62+Febrero!AH62+'Marzo '!AH62+'Abril '!AH62+'Mayo '!AH62+Junio!AH62+Julio!AH62+Agosto!AH62+Septiembre!AH62+'Octubre '!AH62+Noviembre!AH62+'Diciembre '!AH62</f>
        <v>0</v>
      </c>
      <c r="AI62" s="82">
        <f>+Enero!AI62+Febrero!AI62+'Marzo '!AI62+'Abril '!AI62+'Mayo '!AI62+Junio!AI62+Julio!AI62+Agosto!AI62+Septiembre!AI62+'Octubre '!AI62+Noviembre!AI62+'Diciembre '!AI62</f>
        <v>0</v>
      </c>
      <c r="AJ62" s="82">
        <f>+Enero!AJ62+Febrero!AJ62+'Marzo '!AJ62+'Abril '!AJ62+'Mayo '!AJ62+Junio!AJ62+Julio!AJ62+Agosto!AJ62+Septiembre!AJ62+'Octubre '!AJ62+Noviembre!AJ62+'Diciembre '!AJ62</f>
        <v>0</v>
      </c>
      <c r="AK62" s="82">
        <f>+Enero!AK62+Febrero!AK62+'Marzo '!AK62+'Abril '!AK62+'Mayo '!AK62+Junio!AK62+Julio!AK62+Agosto!AK62+Septiembre!AK62+'Octubre '!AK62+Noviembre!AK62+'Diciembre '!AK62</f>
        <v>0</v>
      </c>
      <c r="AL62" s="82">
        <f>+Enero!AL62+Febrero!AL62+'Marzo '!AL62+'Abril '!AL62+'Mayo '!AL62+Junio!AL62+Julio!AL62+Agosto!AL62+Septiembre!AL62+'Octubre '!AL62+Noviembre!AL62+'Diciembre '!AL62</f>
        <v>0</v>
      </c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32164</v>
      </c>
      <c r="C63" s="229">
        <f t="shared" si="10"/>
        <v>16593</v>
      </c>
      <c r="D63" s="230">
        <f t="shared" si="10"/>
        <v>15571</v>
      </c>
      <c r="E63" s="231">
        <f t="shared" si="10"/>
        <v>3360</v>
      </c>
      <c r="F63" s="232">
        <f t="shared" si="10"/>
        <v>2947</v>
      </c>
      <c r="G63" s="231">
        <f t="shared" si="10"/>
        <v>1476</v>
      </c>
      <c r="H63" s="233">
        <f t="shared" si="10"/>
        <v>1346</v>
      </c>
      <c r="I63" s="231">
        <f t="shared" si="10"/>
        <v>1217</v>
      </c>
      <c r="J63" s="233">
        <f t="shared" si="10"/>
        <v>1151</v>
      </c>
      <c r="K63" s="231">
        <f t="shared" si="10"/>
        <v>856</v>
      </c>
      <c r="L63" s="233">
        <f t="shared" si="10"/>
        <v>854</v>
      </c>
      <c r="M63" s="231">
        <f t="shared" si="10"/>
        <v>816</v>
      </c>
      <c r="N63" s="233">
        <f t="shared" si="10"/>
        <v>745</v>
      </c>
      <c r="O63" s="231">
        <f t="shared" si="10"/>
        <v>875</v>
      </c>
      <c r="P63" s="233">
        <f t="shared" si="10"/>
        <v>739</v>
      </c>
      <c r="Q63" s="231">
        <f t="shared" si="10"/>
        <v>697</v>
      </c>
      <c r="R63" s="233">
        <f t="shared" si="10"/>
        <v>654</v>
      </c>
      <c r="S63" s="231">
        <f t="shared" si="10"/>
        <v>710</v>
      </c>
      <c r="T63" s="233">
        <f t="shared" si="10"/>
        <v>621</v>
      </c>
      <c r="U63" s="234">
        <f t="shared" si="10"/>
        <v>695</v>
      </c>
      <c r="V63" s="235">
        <f t="shared" si="10"/>
        <v>698</v>
      </c>
      <c r="W63" s="231">
        <f t="shared" si="10"/>
        <v>705</v>
      </c>
      <c r="X63" s="233">
        <f t="shared" si="10"/>
        <v>712</v>
      </c>
      <c r="Y63" s="231">
        <f t="shared" si="10"/>
        <v>821</v>
      </c>
      <c r="Z63" s="233">
        <f t="shared" si="10"/>
        <v>807</v>
      </c>
      <c r="AA63" s="231">
        <f t="shared" si="10"/>
        <v>777</v>
      </c>
      <c r="AB63" s="233">
        <f t="shared" si="10"/>
        <v>710</v>
      </c>
      <c r="AC63" s="231">
        <f t="shared" si="10"/>
        <v>773</v>
      </c>
      <c r="AD63" s="233">
        <f t="shared" si="10"/>
        <v>649</v>
      </c>
      <c r="AE63" s="231">
        <f t="shared" si="10"/>
        <v>674</v>
      </c>
      <c r="AF63" s="233">
        <f t="shared" si="10"/>
        <v>673</v>
      </c>
      <c r="AG63" s="231">
        <f t="shared" si="10"/>
        <v>657</v>
      </c>
      <c r="AH63" s="233">
        <f t="shared" si="10"/>
        <v>599</v>
      </c>
      <c r="AI63" s="231">
        <f t="shared" si="10"/>
        <v>585</v>
      </c>
      <c r="AJ63" s="233">
        <f t="shared" si="10"/>
        <v>612</v>
      </c>
      <c r="AK63" s="236">
        <f t="shared" si="10"/>
        <v>899</v>
      </c>
      <c r="AL63" s="233">
        <f t="shared" si="10"/>
        <v>1054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1</v>
      </c>
      <c r="C66" s="63">
        <f>+Enero!C66+Febrero!C66+'Marzo '!C66+'Abril '!C66+'Mayo '!C66+Junio!C66+Julio!C66+Agosto!C66+Septiembre!C66+'Octubre '!C66+Noviembre!C66+'Diciembre '!C66</f>
        <v>1</v>
      </c>
      <c r="D66" s="63">
        <f>+Enero!D66+Febrero!D66+'Marzo '!D66+'Abril '!D66+'Mayo '!D66+Junio!D66+Julio!D66+Agosto!D66+Septiembre!D66+'Octubre '!D66+Noviembre!D66+'Diciembre '!D66</f>
        <v>0</v>
      </c>
      <c r="E66" s="63">
        <f>+Enero!E66+Febrero!E66+'Marzo '!E66+'Abril '!E66+'Mayo '!E66+Junio!E66+Julio!E66+Agosto!E66+Septiembre!E66+'Octubre '!E66+Noviembre!E66+'Diciembre '!E66</f>
        <v>0</v>
      </c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3">
        <f>+Enero!C67+Febrero!C67+'Marzo '!C67+'Abril '!C67+'Mayo '!C67+Junio!C67+Julio!C67+Agosto!C67+Septiembre!C67+'Octubre '!C67+Noviembre!C67+'Diciembre '!C67</f>
        <v>0</v>
      </c>
      <c r="D67" s="63">
        <f>+Enero!D67+Febrero!D67+'Marzo '!D67+'Abril '!D67+'Mayo '!D67+Junio!D67+Julio!D67+Agosto!D67+Septiembre!D67+'Octubre '!D67+Noviembre!D67+'Diciembre '!D67</f>
        <v>0</v>
      </c>
      <c r="E67" s="63">
        <f>+Enero!E67+Febrero!E67+'Marzo '!E67+'Abril '!E67+'Mayo '!E67+Junio!E67+Julio!E67+Agosto!E67+Septiembre!E67+'Octubre '!E67+Noviembre!E67+'Diciembre '!E67</f>
        <v>0</v>
      </c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3">
        <f>+Enero!C68+Febrero!C68+'Marzo '!C68+'Abril '!C68+'Mayo '!C68+Junio!C68+Julio!C68+Agosto!C68+Septiembre!C68+'Octubre '!C68+Noviembre!C68+'Diciembre '!C68</f>
        <v>0</v>
      </c>
      <c r="D68" s="63">
        <f>+Enero!D68+Febrero!D68+'Marzo '!D68+'Abril '!D68+'Mayo '!D68+Junio!D68+Julio!D68+Agosto!D68+Septiembre!D68+'Octubre '!D68+Noviembre!D68+'Diciembre '!D68</f>
        <v>0</v>
      </c>
      <c r="E68" s="63">
        <f>+Enero!E68+Febrero!E68+'Marzo '!E68+'Abril '!E68+'Mayo '!E68+Junio!E68+Julio!E68+Agosto!E68+Septiembre!E68+'Octubre '!E68+Noviembre!E68+'Diciembre '!E68</f>
        <v>0</v>
      </c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2846</v>
      </c>
      <c r="C69" s="63">
        <f>+Enero!C69+Febrero!C69+'Marzo '!C69+'Abril '!C69+'Mayo '!C69+Junio!C69+Julio!C69+Agosto!C69+Septiembre!C69+'Octubre '!C69+Noviembre!C69+'Diciembre '!C69</f>
        <v>2846</v>
      </c>
      <c r="D69" s="63">
        <f>+Enero!D69+Febrero!D69+'Marzo '!D69+'Abril '!D69+'Mayo '!D69+Junio!D69+Julio!D69+Agosto!D69+Septiembre!D69+'Octubre '!D69+Noviembre!D69+'Diciembre '!D69</f>
        <v>0</v>
      </c>
      <c r="E69" s="63">
        <f>+Enero!E69+Febrero!E69+'Marzo '!E69+'Abril '!E69+'Mayo '!E69+Junio!E69+Julio!E69+Agosto!E69+Septiembre!E69+'Octubre '!E69+Noviembre!E69+'Diciembre '!E69</f>
        <v>0</v>
      </c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3">
        <f>+Enero!C70+Febrero!C70+'Marzo '!C70+'Abril '!C70+'Mayo '!C70+Junio!C70+Julio!C70+Agosto!C70+Septiembre!C70+'Octubre '!C70+Noviembre!C70+'Diciembre '!C70</f>
        <v>0</v>
      </c>
      <c r="D70" s="63">
        <f>+Enero!D70+Febrero!D70+'Marzo '!D70+'Abril '!D70+'Mayo '!D70+Junio!D70+Julio!D70+Agosto!D70+Septiembre!D70+'Octubre '!D70+Noviembre!D70+'Diciembre '!D70</f>
        <v>0</v>
      </c>
      <c r="E70" s="63">
        <f>+Enero!E70+Febrero!E70+'Marzo '!E70+'Abril '!E70+'Mayo '!E70+Junio!E70+Julio!E70+Agosto!E70+Septiembre!E70+'Octubre '!E70+Noviembre!E70+'Diciembre '!E70</f>
        <v>0</v>
      </c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3">
        <f>+Enero!C71+Febrero!C71+'Marzo '!C71+'Abril '!C71+'Mayo '!C71+Junio!C71+Julio!C71+Agosto!C71+Septiembre!C71+'Octubre '!C71+Noviembre!C71+'Diciembre '!C71</f>
        <v>0</v>
      </c>
      <c r="D71" s="63">
        <f>+Enero!D71+Febrero!D71+'Marzo '!D71+'Abril '!D71+'Mayo '!D71+Junio!D71+Julio!D71+Agosto!D71+Septiembre!D71+'Octubre '!D71+Noviembre!D71+'Diciembre '!D71</f>
        <v>0</v>
      </c>
      <c r="E71" s="63">
        <f>+Enero!E71+Febrero!E71+'Marzo '!E71+'Abril '!E71+'Mayo '!E71+Junio!E71+Julio!E71+Agosto!E71+Septiembre!E71+'Octubre '!E71+Noviembre!E71+'Diciembre '!E71</f>
        <v>0</v>
      </c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691</v>
      </c>
      <c r="C72" s="63">
        <f>+Enero!C72+Febrero!C72+'Marzo '!C72+'Abril '!C72+'Mayo '!C72+Junio!C72+Julio!C72+Agosto!C72+Septiembre!C72+'Octubre '!C72+Noviembre!C72+'Diciembre '!C72</f>
        <v>691</v>
      </c>
      <c r="D72" s="63">
        <f>+Enero!D72+Febrero!D72+'Marzo '!D72+'Abril '!D72+'Mayo '!D72+Junio!D72+Julio!D72+Agosto!D72+Septiembre!D72+'Octubre '!D72+Noviembre!D72+'Diciembre '!D72</f>
        <v>0</v>
      </c>
      <c r="E72" s="63">
        <f>+Enero!E72+Febrero!E72+'Marzo '!E72+'Abril '!E72+'Mayo '!E72+Junio!E72+Julio!E72+Agosto!E72+Septiembre!E72+'Octubre '!E72+Noviembre!E72+'Diciembre '!E72</f>
        <v>0</v>
      </c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32</v>
      </c>
      <c r="C73" s="63">
        <f>+Enero!C73+Febrero!C73+'Marzo '!C73+'Abril '!C73+'Mayo '!C73+Junio!C73+Julio!C73+Agosto!C73+Septiembre!C73+'Octubre '!C73+Noviembre!C73+'Diciembre '!C73</f>
        <v>7</v>
      </c>
      <c r="D73" s="63">
        <f>+Enero!D73+Febrero!D73+'Marzo '!D73+'Abril '!D73+'Mayo '!D73+Junio!D73+Julio!D73+Agosto!D73+Septiembre!D73+'Octubre '!D73+Noviembre!D73+'Diciembre '!D73</f>
        <v>25</v>
      </c>
      <c r="E73" s="63">
        <f>+Enero!E73+Febrero!E73+'Marzo '!E73+'Abril '!E73+'Mayo '!E73+Junio!E73+Julio!E73+Agosto!E73+Septiembre!E73+'Octubre '!E73+Noviembre!E73+'Diciembre '!E73</f>
        <v>0</v>
      </c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3">
        <f>+Enero!C74+Febrero!C74+'Marzo '!C74+'Abril '!C74+'Mayo '!C74+Junio!C74+Julio!C74+Agosto!C74+Septiembre!C74+'Octubre '!C74+Noviembre!C74+'Diciembre '!C74</f>
        <v>0</v>
      </c>
      <c r="D74" s="63">
        <f>+Enero!D74+Febrero!D74+'Marzo '!D74+'Abril '!D74+'Mayo '!D74+Junio!D74+Julio!D74+Agosto!D74+Septiembre!D74+'Octubre '!D74+Noviembre!D74+'Diciembre '!D74</f>
        <v>0</v>
      </c>
      <c r="E74" s="63">
        <f>+Enero!E74+Febrero!E74+'Marzo '!E74+'Abril '!E74+'Mayo '!E74+Junio!E74+Julio!E74+Agosto!E74+Septiembre!E74+'Octubre '!E74+Noviembre!E74+'Diciembre '!E74</f>
        <v>0</v>
      </c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3">
        <f>+Enero!C75+Febrero!C75+'Marzo '!C75+'Abril '!C75+'Mayo '!C75+Junio!C75+Julio!C75+Agosto!C75+Septiembre!C75+'Octubre '!C75+Noviembre!C75+'Diciembre '!C75</f>
        <v>0</v>
      </c>
      <c r="D75" s="63">
        <f>+Enero!D75+Febrero!D75+'Marzo '!D75+'Abril '!D75+'Mayo '!D75+Junio!D75+Julio!D75+Agosto!D75+Septiembre!D75+'Octubre '!D75+Noviembre!D75+'Diciembre '!D75</f>
        <v>0</v>
      </c>
      <c r="E75" s="63">
        <f>+Enero!E75+Febrero!E75+'Marzo '!E75+'Abril '!E75+'Mayo '!E75+Junio!E75+Julio!E75+Agosto!E75+Septiembre!E75+'Octubre '!E75+Noviembre!E75+'Diciembre '!E75</f>
        <v>0</v>
      </c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3">
        <f>+Enero!C76+Febrero!C76+'Marzo '!C76+'Abril '!C76+'Mayo '!C76+Junio!C76+Julio!C76+Agosto!C76+Septiembre!C76+'Octubre '!C76+Noviembre!C76+'Diciembre '!C76</f>
        <v>0</v>
      </c>
      <c r="D76" s="63">
        <f>+Enero!D76+Febrero!D76+'Marzo '!D76+'Abril '!D76+'Mayo '!D76+Junio!D76+Julio!D76+Agosto!D76+Septiembre!D76+'Octubre '!D76+Noviembre!D76+'Diciembre '!D76</f>
        <v>0</v>
      </c>
      <c r="E76" s="63">
        <f>+Enero!E76+Febrero!E76+'Marzo '!E76+'Abril '!E76+'Mayo '!E76+Junio!E76+Julio!E76+Agosto!E76+Septiembre!E76+'Octubre '!E76+Noviembre!E76+'Diciembre '!E76</f>
        <v>0</v>
      </c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3</v>
      </c>
      <c r="C77" s="63">
        <f>+Enero!C77+Febrero!C77+'Marzo '!C77+'Abril '!C77+'Mayo '!C77+Junio!C77+Julio!C77+Agosto!C77+Septiembre!C77+'Octubre '!C77+Noviembre!C77+'Diciembre '!C77</f>
        <v>0</v>
      </c>
      <c r="D77" s="63">
        <f>+Enero!D77+Febrero!D77+'Marzo '!D77+'Abril '!D77+'Mayo '!D77+Junio!D77+Julio!D77+Agosto!D77+Septiembre!D77+'Octubre '!D77+Noviembre!D77+'Diciembre '!D77</f>
        <v>3</v>
      </c>
      <c r="E77" s="63">
        <f>+Enero!E77+Febrero!E77+'Marzo '!E77+'Abril '!E77+'Mayo '!E77+Junio!E77+Julio!E77+Agosto!E77+Septiembre!E77+'Octubre '!E77+Noviembre!E77+'Diciembre '!E77</f>
        <v>0</v>
      </c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1570</v>
      </c>
      <c r="C78" s="63">
        <f>+Enero!C78+Febrero!C78+'Marzo '!C78+'Abril '!C78+'Mayo '!C78+Junio!C78+Julio!C78+Agosto!C78+Septiembre!C78+'Octubre '!C78+Noviembre!C78+'Diciembre '!C78</f>
        <v>1570</v>
      </c>
      <c r="D78" s="63">
        <f>+Enero!D78+Febrero!D78+'Marzo '!D78+'Abril '!D78+'Mayo '!D78+Junio!D78+Julio!D78+Agosto!D78+Septiembre!D78+'Octubre '!D78+Noviembre!D78+'Diciembre '!D78</f>
        <v>0</v>
      </c>
      <c r="E78" s="63">
        <f>+Enero!E78+Febrero!E78+'Marzo '!E78+'Abril '!E78+'Mayo '!E78+Junio!E78+Julio!E78+Agosto!E78+Septiembre!E78+'Octubre '!E78+Noviembre!E78+'Diciembre '!E78</f>
        <v>0</v>
      </c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3">
        <f>+Enero!C79+Febrero!C79+'Marzo '!C79+'Abril '!C79+'Mayo '!C79+Junio!C79+Julio!C79+Agosto!C79+Septiembre!C79+'Octubre '!C79+Noviembre!C79+'Diciembre '!C79</f>
        <v>0</v>
      </c>
      <c r="D79" s="63">
        <f>+Enero!D79+Febrero!D79+'Marzo '!D79+'Abril '!D79+'Mayo '!D79+Junio!D79+Julio!D79+Agosto!D79+Septiembre!D79+'Octubre '!D79+Noviembre!D79+'Diciembre '!D79</f>
        <v>0</v>
      </c>
      <c r="E79" s="63">
        <f>+Enero!E79+Febrero!E79+'Marzo '!E79+'Abril '!E79+'Mayo '!E79+Junio!E79+Julio!E79+Agosto!E79+Septiembre!E79+'Octubre '!E79+Noviembre!E79+'Diciembre '!E79</f>
        <v>0</v>
      </c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177</v>
      </c>
      <c r="C80" s="63">
        <f>+Enero!C80+Febrero!C80+'Marzo '!C80+'Abril '!C80+'Mayo '!C80+Junio!C80+Julio!C80+Agosto!C80+Septiembre!C80+'Octubre '!C80+Noviembre!C80+'Diciembre '!C80</f>
        <v>170</v>
      </c>
      <c r="D80" s="63">
        <f>+Enero!D80+Febrero!D80+'Marzo '!D80+'Abril '!D80+'Mayo '!D80+Junio!D80+Julio!D80+Agosto!D80+Septiembre!D80+'Octubre '!D80+Noviembre!D80+'Diciembre '!D80</f>
        <v>7</v>
      </c>
      <c r="E80" s="63">
        <f>+Enero!E80+Febrero!E80+'Marzo '!E80+'Abril '!E80+'Mayo '!E80+Junio!E80+Julio!E80+Agosto!E80+Septiembre!E80+'Octubre '!E80+Noviembre!E80+'Diciembre '!E80</f>
        <v>0</v>
      </c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72</v>
      </c>
      <c r="C81" s="63">
        <f>+Enero!C81+Febrero!C81+'Marzo '!C81+'Abril '!C81+'Mayo '!C81+Junio!C81+Julio!C81+Agosto!C81+Septiembre!C81+'Octubre '!C81+Noviembre!C81+'Diciembre '!C81</f>
        <v>27</v>
      </c>
      <c r="D81" s="63">
        <f>+Enero!D81+Febrero!D81+'Marzo '!D81+'Abril '!D81+'Mayo '!D81+Junio!D81+Julio!D81+Agosto!D81+Septiembre!D81+'Octubre '!D81+Noviembre!D81+'Diciembre '!D81</f>
        <v>45</v>
      </c>
      <c r="E81" s="63">
        <f>+Enero!E81+Febrero!E81+'Marzo '!E81+'Abril '!E81+'Mayo '!E81+Junio!E81+Julio!E81+Agosto!E81+Septiembre!E81+'Octubre '!E81+Noviembre!E81+'Diciembre '!E81</f>
        <v>0</v>
      </c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3">
        <f>+Enero!C82+Febrero!C82+'Marzo '!C82+'Abril '!C82+'Mayo '!C82+Junio!C82+Julio!C82+Agosto!C82+Septiembre!C82+'Octubre '!C82+Noviembre!C82+'Diciembre '!C82</f>
        <v>0</v>
      </c>
      <c r="D82" s="63">
        <f>+Enero!D82+Febrero!D82+'Marzo '!D82+'Abril '!D82+'Mayo '!D82+Junio!D82+Julio!D82+Agosto!D82+Septiembre!D82+'Octubre '!D82+Noviembre!D82+'Diciembre '!D82</f>
        <v>0</v>
      </c>
      <c r="E82" s="63">
        <f>+Enero!E82+Febrero!E82+'Marzo '!E82+'Abril '!E82+'Mayo '!E82+Junio!E82+Julio!E82+Agosto!E82+Septiembre!E82+'Octubre '!E82+Noviembre!E82+'Diciembre '!E82</f>
        <v>0</v>
      </c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3">
        <f>+Enero!C83+Febrero!C83+'Marzo '!C83+'Abril '!C83+'Mayo '!C83+Junio!C83+Julio!C83+Agosto!C83+Septiembre!C83+'Octubre '!C83+Noviembre!C83+'Diciembre '!C83</f>
        <v>0</v>
      </c>
      <c r="D83" s="63">
        <f>+Enero!D83+Febrero!D83+'Marzo '!D83+'Abril '!D83+'Mayo '!D83+Junio!D83+Julio!D83+Agosto!D83+Septiembre!D83+'Octubre '!D83+Noviembre!D83+'Diciembre '!D83</f>
        <v>0</v>
      </c>
      <c r="E83" s="63">
        <f>+Enero!E83+Febrero!E83+'Marzo '!E83+'Abril '!E83+'Mayo '!E83+Junio!E83+Julio!E83+Agosto!E83+Septiembre!E83+'Octubre '!E83+Noviembre!E83+'Diciembre '!E83</f>
        <v>0</v>
      </c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63">
        <f>+Enero!C84+Febrero!C84+'Marzo '!C84+'Abril '!C84+'Mayo '!C84+Junio!C84+Julio!C84+Agosto!C84+Septiembre!C84+'Octubre '!C84+Noviembre!C84+'Diciembre '!C84</f>
        <v>0</v>
      </c>
      <c r="D84" s="63">
        <f>+Enero!D84+Febrero!D84+'Marzo '!D84+'Abril '!D84+'Mayo '!D84+Junio!D84+Julio!D84+Agosto!D84+Septiembre!D84+'Octubre '!D84+Noviembre!D84+'Diciembre '!D84</f>
        <v>0</v>
      </c>
      <c r="E84" s="63">
        <f>+Enero!E84+Febrero!E84+'Marzo '!E84+'Abril '!E84+'Mayo '!E84+Junio!E84+Julio!E84+Agosto!E84+Septiembre!E84+'Octubre '!E84+Noviembre!E84+'Diciembre '!E84</f>
        <v>0</v>
      </c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5392</v>
      </c>
      <c r="C85" s="242">
        <f>SUM(C66:C84)</f>
        <v>5312</v>
      </c>
      <c r="D85" s="242">
        <f>SUM(D66:D84)</f>
        <v>80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5" t="s">
        <v>66</v>
      </c>
      <c r="B87" s="1093"/>
      <c r="C87" s="1075" t="s">
        <v>3</v>
      </c>
      <c r="D87" s="1092"/>
      <c r="E87" s="1093"/>
      <c r="F87" s="1061" t="s">
        <v>4</v>
      </c>
      <c r="G87" s="1064"/>
      <c r="H87" s="1064"/>
      <c r="I87" s="1064"/>
      <c r="J87" s="1064"/>
      <c r="K87" s="1064"/>
      <c r="L87" s="1064"/>
      <c r="M87" s="1064"/>
      <c r="N87" s="1064"/>
      <c r="O87" s="1064"/>
      <c r="P87" s="1064"/>
      <c r="Q87" s="1064"/>
      <c r="R87" s="1064"/>
      <c r="S87" s="1064"/>
      <c r="T87" s="1064"/>
      <c r="U87" s="1064"/>
      <c r="V87" s="1064"/>
      <c r="W87" s="1064"/>
      <c r="X87" s="1064"/>
      <c r="Y87" s="1064"/>
      <c r="Z87" s="1064"/>
      <c r="AA87" s="1064"/>
      <c r="AB87" s="1064"/>
      <c r="AC87" s="1064"/>
      <c r="AD87" s="1064"/>
      <c r="AE87" s="1064"/>
      <c r="AF87" s="1064"/>
      <c r="AG87" s="1064"/>
      <c r="AH87" s="1064"/>
      <c r="AI87" s="1064"/>
      <c r="AJ87" s="1064"/>
      <c r="AK87" s="1064"/>
      <c r="AL87" s="1064"/>
      <c r="AM87" s="1060"/>
      <c r="AN87" s="995" t="s">
        <v>6</v>
      </c>
    </row>
    <row r="88" spans="1:86" x14ac:dyDescent="0.25">
      <c r="A88" s="1128"/>
      <c r="B88" s="1129"/>
      <c r="C88" s="1076"/>
      <c r="D88" s="1094"/>
      <c r="E88" s="1095"/>
      <c r="F88" s="1061" t="s">
        <v>9</v>
      </c>
      <c r="G88" s="1060"/>
      <c r="H88" s="1098" t="s">
        <v>10</v>
      </c>
      <c r="I88" s="1098"/>
      <c r="J88" s="1061" t="s">
        <v>11</v>
      </c>
      <c r="K88" s="1060"/>
      <c r="L88" s="1064" t="s">
        <v>12</v>
      </c>
      <c r="M88" s="1064"/>
      <c r="N88" s="1061" t="s">
        <v>13</v>
      </c>
      <c r="O88" s="1060"/>
      <c r="P88" s="1099" t="s">
        <v>14</v>
      </c>
      <c r="Q88" s="1099"/>
      <c r="R88" s="1100" t="s">
        <v>15</v>
      </c>
      <c r="S88" s="1101"/>
      <c r="T88" s="1099" t="s">
        <v>16</v>
      </c>
      <c r="U88" s="1099"/>
      <c r="V88" s="1100" t="s">
        <v>17</v>
      </c>
      <c r="W88" s="1101"/>
      <c r="X88" s="1099" t="s">
        <v>18</v>
      </c>
      <c r="Y88" s="1101"/>
      <c r="Z88" s="1100" t="s">
        <v>19</v>
      </c>
      <c r="AA88" s="1099"/>
      <c r="AB88" s="1100" t="s">
        <v>20</v>
      </c>
      <c r="AC88" s="1101"/>
      <c r="AD88" s="1099" t="s">
        <v>21</v>
      </c>
      <c r="AE88" s="1099"/>
      <c r="AF88" s="1100" t="s">
        <v>22</v>
      </c>
      <c r="AG88" s="1101"/>
      <c r="AH88" s="1099" t="s">
        <v>23</v>
      </c>
      <c r="AI88" s="1099"/>
      <c r="AJ88" s="1100" t="s">
        <v>24</v>
      </c>
      <c r="AK88" s="1101"/>
      <c r="AL88" s="1099" t="s">
        <v>25</v>
      </c>
      <c r="AM88" s="1101"/>
      <c r="AN88" s="1042"/>
    </row>
    <row r="89" spans="1:86" x14ac:dyDescent="0.25">
      <c r="A89" s="1076"/>
      <c r="B89" s="1094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996"/>
    </row>
    <row r="90" spans="1:86" x14ac:dyDescent="0.25">
      <c r="A90" s="1061" t="s">
        <v>67</v>
      </c>
      <c r="B90" s="1060"/>
      <c r="C90" s="219">
        <f t="shared" ref="C90:AN90" si="12">SUM(C91:C97)</f>
        <v>6297</v>
      </c>
      <c r="D90" s="219">
        <f t="shared" si="12"/>
        <v>2477</v>
      </c>
      <c r="E90" s="182">
        <f t="shared" si="12"/>
        <v>3820</v>
      </c>
      <c r="F90" s="219">
        <f t="shared" si="12"/>
        <v>232</v>
      </c>
      <c r="G90" s="219">
        <f t="shared" si="12"/>
        <v>174</v>
      </c>
      <c r="H90" s="219">
        <f t="shared" si="12"/>
        <v>90</v>
      </c>
      <c r="I90" s="219">
        <f t="shared" si="12"/>
        <v>52</v>
      </c>
      <c r="J90" s="219">
        <f t="shared" si="12"/>
        <v>109</v>
      </c>
      <c r="K90" s="219">
        <f t="shared" si="12"/>
        <v>94</v>
      </c>
      <c r="L90" s="219">
        <f t="shared" si="12"/>
        <v>80</v>
      </c>
      <c r="M90" s="219">
        <f t="shared" si="12"/>
        <v>212</v>
      </c>
      <c r="N90" s="219">
        <f t="shared" si="12"/>
        <v>76</v>
      </c>
      <c r="O90" s="219">
        <f t="shared" si="12"/>
        <v>414</v>
      </c>
      <c r="P90" s="219">
        <f t="shared" si="12"/>
        <v>83</v>
      </c>
      <c r="Q90" s="219">
        <f t="shared" si="12"/>
        <v>440</v>
      </c>
      <c r="R90" s="219">
        <f t="shared" si="12"/>
        <v>67</v>
      </c>
      <c r="S90" s="219">
        <f t="shared" si="12"/>
        <v>356</v>
      </c>
      <c r="T90" s="219">
        <f t="shared" si="12"/>
        <v>82</v>
      </c>
      <c r="U90" s="219">
        <f t="shared" si="12"/>
        <v>286</v>
      </c>
      <c r="V90" s="219">
        <f t="shared" si="12"/>
        <v>92</v>
      </c>
      <c r="W90" s="219">
        <f t="shared" si="12"/>
        <v>232</v>
      </c>
      <c r="X90" s="219">
        <f t="shared" si="12"/>
        <v>114</v>
      </c>
      <c r="Y90" s="219">
        <f t="shared" si="12"/>
        <v>127</v>
      </c>
      <c r="Z90" s="219">
        <f t="shared" si="12"/>
        <v>141</v>
      </c>
      <c r="AA90" s="219">
        <f t="shared" si="12"/>
        <v>154</v>
      </c>
      <c r="AB90" s="219">
        <f t="shared" si="12"/>
        <v>158</v>
      </c>
      <c r="AC90" s="219">
        <f t="shared" si="12"/>
        <v>140</v>
      </c>
      <c r="AD90" s="219">
        <f t="shared" si="12"/>
        <v>219</v>
      </c>
      <c r="AE90" s="219">
        <f t="shared" si="12"/>
        <v>143</v>
      </c>
      <c r="AF90" s="219">
        <f t="shared" si="12"/>
        <v>202</v>
      </c>
      <c r="AG90" s="219">
        <f t="shared" si="12"/>
        <v>202</v>
      </c>
      <c r="AH90" s="219">
        <f t="shared" si="12"/>
        <v>192</v>
      </c>
      <c r="AI90" s="219">
        <f t="shared" si="12"/>
        <v>176</v>
      </c>
      <c r="AJ90" s="219">
        <f t="shared" si="12"/>
        <v>198</v>
      </c>
      <c r="AK90" s="219">
        <f t="shared" si="12"/>
        <v>184</v>
      </c>
      <c r="AL90" s="219">
        <f t="shared" si="12"/>
        <v>342</v>
      </c>
      <c r="AM90" s="219">
        <f t="shared" si="12"/>
        <v>434</v>
      </c>
      <c r="AN90" s="243">
        <f t="shared" si="12"/>
        <v>6296</v>
      </c>
      <c r="AO90" s="244"/>
    </row>
    <row r="91" spans="1:86" x14ac:dyDescent="0.25">
      <c r="A91" s="1042" t="s">
        <v>68</v>
      </c>
      <c r="B91" s="245" t="s">
        <v>69</v>
      </c>
      <c r="C91" s="219">
        <f t="shared" ref="C91:C97" si="13">SUM(D91+E91)</f>
        <v>5387</v>
      </c>
      <c r="D91" s="219">
        <f t="shared" ref="D91:E97" si="14">SUM(F91+H91+J91+L91+N91+P91+R91+T91+V91+X91+Z91+AB91+AD91+AF91+AH91+AJ91+AL91)</f>
        <v>2019</v>
      </c>
      <c r="E91" s="182">
        <f t="shared" si="14"/>
        <v>3368</v>
      </c>
      <c r="F91" s="114">
        <f>+Enero!F91+Febrero!F91+'Marzo '!F91+'Abril '!F91+'Mayo '!F91+Junio!F91+Julio!F91+Agosto!F91+Septiembre!F91+'Octubre '!F91+Noviembre!F91+'Diciembre '!F91</f>
        <v>227</v>
      </c>
      <c r="G91" s="114">
        <f>+Enero!G91+Febrero!G91+'Marzo '!G91+'Abril '!G91+'Mayo '!G91+Junio!G91+Julio!G91+Agosto!G91+Septiembre!G91+'Octubre '!G91+Noviembre!G91+'Diciembre '!G91</f>
        <v>172</v>
      </c>
      <c r="H91" s="114">
        <f>+Enero!H91+Febrero!H91+'Marzo '!H91+'Abril '!H91+'Mayo '!H91+Junio!H91+Julio!H91+Agosto!H91+Septiembre!H91+'Octubre '!H91+Noviembre!H91+'Diciembre '!H91</f>
        <v>87</v>
      </c>
      <c r="I91" s="114">
        <f>+Enero!I91+Febrero!I91+'Marzo '!I91+'Abril '!I91+'Mayo '!I91+Junio!I91+Julio!I91+Agosto!I91+Septiembre!I91+'Octubre '!I91+Noviembre!I91+'Diciembre '!I91</f>
        <v>50</v>
      </c>
      <c r="J91" s="114">
        <f>+Enero!J91+Febrero!J91+'Marzo '!J91+'Abril '!J91+'Mayo '!J91+Junio!J91+Julio!J91+Agosto!J91+Septiembre!J91+'Octubre '!J91+Noviembre!J91+'Diciembre '!J91</f>
        <v>108</v>
      </c>
      <c r="K91" s="114">
        <f>+Enero!K91+Febrero!K91+'Marzo '!K91+'Abril '!K91+'Mayo '!K91+Junio!K91+Julio!K91+Agosto!K91+Septiembre!K91+'Octubre '!K91+Noviembre!K91+'Diciembre '!K91</f>
        <v>91</v>
      </c>
      <c r="L91" s="114">
        <f>+Enero!L91+Febrero!L91+'Marzo '!L91+'Abril '!L91+'Mayo '!L91+Junio!L91+Julio!L91+Agosto!L91+Septiembre!L91+'Octubre '!L91+Noviembre!L91+'Diciembre '!L91</f>
        <v>70</v>
      </c>
      <c r="M91" s="114">
        <f>+Enero!M91+Febrero!M91+'Marzo '!M91+'Abril '!M91+'Mayo '!M91+Junio!M91+Julio!M91+Agosto!M91+Septiembre!M91+'Octubre '!M91+Noviembre!M91+'Diciembre '!M91</f>
        <v>200</v>
      </c>
      <c r="N91" s="114">
        <f>+Enero!N91+Febrero!N91+'Marzo '!N91+'Abril '!N91+'Mayo '!N91+Junio!N91+Julio!N91+Agosto!N91+Septiembre!N91+'Octubre '!N91+Noviembre!N91+'Diciembre '!N91</f>
        <v>60</v>
      </c>
      <c r="O91" s="114">
        <f>+Enero!O91+Febrero!O91+'Marzo '!O91+'Abril '!O91+'Mayo '!O91+Junio!O91+Julio!O91+Agosto!O91+Septiembre!O91+'Octubre '!O91+Noviembre!O91+'Diciembre '!O91</f>
        <v>393</v>
      </c>
      <c r="P91" s="114">
        <f>+Enero!P91+Febrero!P91+'Marzo '!P91+'Abril '!P91+'Mayo '!P91+Junio!P91+Julio!P91+Agosto!P91+Septiembre!P91+'Octubre '!P91+Noviembre!P91+'Diciembre '!P91</f>
        <v>68</v>
      </c>
      <c r="Q91" s="114">
        <f>+Enero!Q91+Febrero!Q91+'Marzo '!Q91+'Abril '!Q91+'Mayo '!Q91+Junio!Q91+Julio!Q91+Agosto!Q91+Septiembre!Q91+'Octubre '!Q91+Noviembre!Q91+'Diciembre '!Q91</f>
        <v>426</v>
      </c>
      <c r="R91" s="114">
        <f>+Enero!R91+Febrero!R91+'Marzo '!R91+'Abril '!R91+'Mayo '!R91+Junio!R91+Julio!R91+Agosto!R91+Septiembre!R91+'Octubre '!R91+Noviembre!R91+'Diciembre '!R91</f>
        <v>54</v>
      </c>
      <c r="S91" s="114">
        <f>+Enero!S91+Febrero!S91+'Marzo '!S91+'Abril '!S91+'Mayo '!S91+Junio!S91+Julio!S91+Agosto!S91+Septiembre!S91+'Octubre '!S91+Noviembre!S91+'Diciembre '!S91</f>
        <v>344</v>
      </c>
      <c r="T91" s="114">
        <f>+Enero!T91+Febrero!T91+'Marzo '!T91+'Abril '!T91+'Mayo '!T91+Junio!T91+Julio!T91+Agosto!T91+Septiembre!T91+'Octubre '!T91+Noviembre!T91+'Diciembre '!T91</f>
        <v>66</v>
      </c>
      <c r="U91" s="114">
        <f>+Enero!U91+Febrero!U91+'Marzo '!U91+'Abril '!U91+'Mayo '!U91+Junio!U91+Julio!U91+Agosto!U91+Septiembre!U91+'Octubre '!U91+Noviembre!U91+'Diciembre '!U91</f>
        <v>271</v>
      </c>
      <c r="V91" s="114">
        <f>+Enero!V91+Febrero!V91+'Marzo '!V91+'Abril '!V91+'Mayo '!V91+Junio!V91+Julio!V91+Agosto!V91+Septiembre!V91+'Octubre '!V91+Noviembre!V91+'Diciembre '!V91</f>
        <v>77</v>
      </c>
      <c r="W91" s="114">
        <f>+Enero!W91+Febrero!W91+'Marzo '!W91+'Abril '!W91+'Mayo '!W91+Junio!W91+Julio!W91+Agosto!W91+Septiembre!W91+'Octubre '!W91+Noviembre!W91+'Diciembre '!W91</f>
        <v>203</v>
      </c>
      <c r="X91" s="114">
        <f>+Enero!X91+Febrero!X91+'Marzo '!X91+'Abril '!X91+'Mayo '!X91+Junio!X91+Julio!X91+Agosto!X91+Septiembre!X91+'Octubre '!X91+Noviembre!X91+'Diciembre '!X91</f>
        <v>90</v>
      </c>
      <c r="Y91" s="114">
        <f>+Enero!Y91+Febrero!Y91+'Marzo '!Y91+'Abril '!Y91+'Mayo '!Y91+Junio!Y91+Julio!Y91+Agosto!Y91+Septiembre!Y91+'Octubre '!Y91+Noviembre!Y91+'Diciembre '!Y91</f>
        <v>103</v>
      </c>
      <c r="Z91" s="114">
        <f>+Enero!Z91+Febrero!Z91+'Marzo '!Z91+'Abril '!Z91+'Mayo '!Z91+Junio!Z91+Julio!Z91+Agosto!Z91+Septiembre!Z91+'Octubre '!Z91+Noviembre!Z91+'Diciembre '!Z91</f>
        <v>108</v>
      </c>
      <c r="AA91" s="114">
        <f>+Enero!AA91+Febrero!AA91+'Marzo '!AA91+'Abril '!AA91+'Mayo '!AA91+Junio!AA91+Julio!AA91+Agosto!AA91+Septiembre!AA91+'Octubre '!AA91+Noviembre!AA91+'Diciembre '!AA91</f>
        <v>132</v>
      </c>
      <c r="AB91" s="114">
        <f>+Enero!AB91+Febrero!AB91+'Marzo '!AB91+'Abril '!AB91+'Mayo '!AB91+Junio!AB91+Julio!AB91+Agosto!AB91+Septiembre!AB91+'Octubre '!AB91+Noviembre!AB91+'Diciembre '!AB91</f>
        <v>128</v>
      </c>
      <c r="AC91" s="114">
        <f>+Enero!AC91+Febrero!AC91+'Marzo '!AC91+'Abril '!AC91+'Mayo '!AC91+Junio!AC91+Julio!AC91+Agosto!AC91+Septiembre!AC91+'Octubre '!AC91+Noviembre!AC91+'Diciembre '!AC91</f>
        <v>104</v>
      </c>
      <c r="AD91" s="114">
        <f>+Enero!AD91+Febrero!AD91+'Marzo '!AD91+'Abril '!AD91+'Mayo '!AD91+Junio!AD91+Julio!AD91+Agosto!AD91+Septiembre!AD91+'Octubre '!AD91+Noviembre!AD91+'Diciembre '!AD91</f>
        <v>173</v>
      </c>
      <c r="AE91" s="114">
        <f>+Enero!AE91+Febrero!AE91+'Marzo '!AE91+'Abril '!AE91+'Mayo '!AE91+Junio!AE91+Julio!AE91+Agosto!AE91+Septiembre!AE91+'Octubre '!AE91+Noviembre!AE91+'Diciembre '!AE91</f>
        <v>116</v>
      </c>
      <c r="AF91" s="114">
        <f>+Enero!AF91+Febrero!AF91+'Marzo '!AF91+'Abril '!AF91+'Mayo '!AF91+Junio!AF91+Julio!AF91+Agosto!AF91+Septiembre!AF91+'Octubre '!AF91+Noviembre!AF91+'Diciembre '!AF91</f>
        <v>144</v>
      </c>
      <c r="AG91" s="114">
        <f>+Enero!AG91+Febrero!AG91+'Marzo '!AG91+'Abril '!AG91+'Mayo '!AG91+Junio!AG91+Julio!AG91+Agosto!AG91+Septiembre!AG91+'Octubre '!AG91+Noviembre!AG91+'Diciembre '!AG91</f>
        <v>165</v>
      </c>
      <c r="AH91" s="114">
        <f>+Enero!AH91+Febrero!AH91+'Marzo '!AH91+'Abril '!AH91+'Mayo '!AH91+Junio!AH91+Julio!AH91+Agosto!AH91+Septiembre!AH91+'Octubre '!AH91+Noviembre!AH91+'Diciembre '!AH91</f>
        <v>141</v>
      </c>
      <c r="AI91" s="114">
        <f>+Enero!AI91+Febrero!AI91+'Marzo '!AI91+'Abril '!AI91+'Mayo '!AI91+Junio!AI91+Julio!AI91+Agosto!AI91+Septiembre!AI91+'Octubre '!AI91+Noviembre!AI91+'Diciembre '!AI91</f>
        <v>131</v>
      </c>
      <c r="AJ91" s="114">
        <f>+Enero!AJ91+Febrero!AJ91+'Marzo '!AJ91+'Abril '!AJ91+'Mayo '!AJ91+Junio!AJ91+Julio!AJ91+Agosto!AJ91+Septiembre!AJ91+'Octubre '!AJ91+Noviembre!AJ91+'Diciembre '!AJ91</f>
        <v>155</v>
      </c>
      <c r="AK91" s="114">
        <f>+Enero!AK91+Febrero!AK91+'Marzo '!AK91+'Abril '!AK91+'Mayo '!AK91+Junio!AK91+Julio!AK91+Agosto!AK91+Septiembre!AK91+'Octubre '!AK91+Noviembre!AK91+'Diciembre '!AK91</f>
        <v>136</v>
      </c>
      <c r="AL91" s="114">
        <f>+Enero!AL91+Febrero!AL91+'Marzo '!AL91+'Abril '!AL91+'Mayo '!AL91+Junio!AL91+Julio!AL91+Agosto!AL91+Septiembre!AL91+'Octubre '!AL91+Noviembre!AL91+'Diciembre '!AL91</f>
        <v>263</v>
      </c>
      <c r="AM91" s="114">
        <f>+Enero!AM91+Febrero!AM91+'Marzo '!AM91+'Abril '!AM91+'Mayo '!AM91+Junio!AM91+Julio!AM91+Agosto!AM91+Septiembre!AM91+'Octubre '!AM91+Noviembre!AM91+'Diciembre '!AM91</f>
        <v>331</v>
      </c>
      <c r="AN91" s="114">
        <f>+Enero!AN91+Febrero!AN91+'Marzo '!AN91+'Abril '!AN91+'Mayo '!AN91+Junio!AN91+Julio!AN91+Agosto!AN91+Septiembre!AN91+'Octubre '!AN91+Noviembre!AN91+'Diciembre '!AN91</f>
        <v>5387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42"/>
      <c r="B92" s="247" t="s">
        <v>70</v>
      </c>
      <c r="C92" s="248">
        <f t="shared" si="13"/>
        <v>362</v>
      </c>
      <c r="D92" s="185">
        <f t="shared" si="14"/>
        <v>209</v>
      </c>
      <c r="E92" s="249">
        <f t="shared" si="14"/>
        <v>153</v>
      </c>
      <c r="F92" s="114">
        <f>+Enero!F92+Febrero!F92+'Marzo '!F92+'Abril '!F92+'Mayo '!F92+Junio!F92+Julio!F92+Agosto!F92+Septiembre!F92+'Octubre '!F92+Noviembre!F92+'Diciembre '!F92</f>
        <v>0</v>
      </c>
      <c r="G92" s="114">
        <f>+Enero!G92+Febrero!G92+'Marzo '!G92+'Abril '!G92+'Mayo '!G92+Junio!G92+Julio!G92+Agosto!G92+Septiembre!G92+'Octubre '!G92+Noviembre!G92+'Diciembre '!G92</f>
        <v>0</v>
      </c>
      <c r="H92" s="114">
        <f>+Enero!H92+Febrero!H92+'Marzo '!H92+'Abril '!H92+'Mayo '!H92+Junio!H92+Julio!H92+Agosto!H92+Septiembre!H92+'Octubre '!H92+Noviembre!H92+'Diciembre '!H92</f>
        <v>1</v>
      </c>
      <c r="I92" s="114">
        <f>+Enero!I92+Febrero!I92+'Marzo '!I92+'Abril '!I92+'Mayo '!I92+Junio!I92+Julio!I92+Agosto!I92+Septiembre!I92+'Octubre '!I92+Noviembre!I92+'Diciembre '!I92</f>
        <v>0</v>
      </c>
      <c r="J92" s="114">
        <f>+Enero!J92+Febrero!J92+'Marzo '!J92+'Abril '!J92+'Mayo '!J92+Junio!J92+Julio!J92+Agosto!J92+Septiembre!J92+'Octubre '!J92+Noviembre!J92+'Diciembre '!J92</f>
        <v>0</v>
      </c>
      <c r="K92" s="114">
        <f>+Enero!K92+Febrero!K92+'Marzo '!K92+'Abril '!K92+'Mayo '!K92+Junio!K92+Julio!K92+Agosto!K92+Septiembre!K92+'Octubre '!K92+Noviembre!K92+'Diciembre '!K92</f>
        <v>0</v>
      </c>
      <c r="L92" s="114">
        <f>+Enero!L92+Febrero!L92+'Marzo '!L92+'Abril '!L92+'Mayo '!L92+Junio!L92+Julio!L92+Agosto!L92+Septiembre!L92+'Octubre '!L92+Noviembre!L92+'Diciembre '!L92</f>
        <v>4</v>
      </c>
      <c r="M92" s="114">
        <f>+Enero!M92+Febrero!M92+'Marzo '!M92+'Abril '!M92+'Mayo '!M92+Junio!M92+Julio!M92+Agosto!M92+Septiembre!M92+'Octubre '!M92+Noviembre!M92+'Diciembre '!M92</f>
        <v>2</v>
      </c>
      <c r="N92" s="114">
        <f>+Enero!N92+Febrero!N92+'Marzo '!N92+'Abril '!N92+'Mayo '!N92+Junio!N92+Julio!N92+Agosto!N92+Septiembre!N92+'Octubre '!N92+Noviembre!N92+'Diciembre '!N92</f>
        <v>2</v>
      </c>
      <c r="O92" s="114">
        <f>+Enero!O92+Febrero!O92+'Marzo '!O92+'Abril '!O92+'Mayo '!O92+Junio!O92+Julio!O92+Agosto!O92+Septiembre!O92+'Octubre '!O92+Noviembre!O92+'Diciembre '!O92</f>
        <v>3</v>
      </c>
      <c r="P92" s="114">
        <f>+Enero!P92+Febrero!P92+'Marzo '!P92+'Abril '!P92+'Mayo '!P92+Junio!P92+Julio!P92+Agosto!P92+Septiembre!P92+'Octubre '!P92+Noviembre!P92+'Diciembre '!P92</f>
        <v>2</v>
      </c>
      <c r="Q92" s="114">
        <f>+Enero!Q92+Febrero!Q92+'Marzo '!Q92+'Abril '!Q92+'Mayo '!Q92+Junio!Q92+Julio!Q92+Agosto!Q92+Septiembre!Q92+'Octubre '!Q92+Noviembre!Q92+'Diciembre '!Q92</f>
        <v>5</v>
      </c>
      <c r="R92" s="114">
        <f>+Enero!R92+Febrero!R92+'Marzo '!R92+'Abril '!R92+'Mayo '!R92+Junio!R92+Julio!R92+Agosto!R92+Septiembre!R92+'Octubre '!R92+Noviembre!R92+'Diciembre '!R92</f>
        <v>7</v>
      </c>
      <c r="S92" s="114">
        <f>+Enero!S92+Febrero!S92+'Marzo '!S92+'Abril '!S92+'Mayo '!S92+Junio!S92+Julio!S92+Agosto!S92+Septiembre!S92+'Octubre '!S92+Noviembre!S92+'Diciembre '!S92</f>
        <v>4</v>
      </c>
      <c r="T92" s="114">
        <f>+Enero!T92+Febrero!T92+'Marzo '!T92+'Abril '!T92+'Mayo '!T92+Junio!T92+Julio!T92+Agosto!T92+Septiembre!T92+'Octubre '!T92+Noviembre!T92+'Diciembre '!T92</f>
        <v>5</v>
      </c>
      <c r="U92" s="114">
        <f>+Enero!U92+Febrero!U92+'Marzo '!U92+'Abril '!U92+'Mayo '!U92+Junio!U92+Julio!U92+Agosto!U92+Septiembre!U92+'Octubre '!U92+Noviembre!U92+'Diciembre '!U92</f>
        <v>2</v>
      </c>
      <c r="V92" s="114">
        <f>+Enero!V92+Febrero!V92+'Marzo '!V92+'Abril '!V92+'Mayo '!V92+Junio!V92+Julio!V92+Agosto!V92+Septiembre!V92+'Octubre '!V92+Noviembre!V92+'Diciembre '!V92</f>
        <v>6</v>
      </c>
      <c r="W92" s="114">
        <f>+Enero!W92+Febrero!W92+'Marzo '!W92+'Abril '!W92+'Mayo '!W92+Junio!W92+Julio!W92+Agosto!W92+Septiembre!W92+'Octubre '!W92+Noviembre!W92+'Diciembre '!W92</f>
        <v>7</v>
      </c>
      <c r="X92" s="114">
        <f>+Enero!X92+Febrero!X92+'Marzo '!X92+'Abril '!X92+'Mayo '!X92+Junio!X92+Julio!X92+Agosto!X92+Septiembre!X92+'Octubre '!X92+Noviembre!X92+'Diciembre '!X92</f>
        <v>9</v>
      </c>
      <c r="Y92" s="114">
        <f>+Enero!Y92+Febrero!Y92+'Marzo '!Y92+'Abril '!Y92+'Mayo '!Y92+Junio!Y92+Julio!Y92+Agosto!Y92+Septiembre!Y92+'Octubre '!Y92+Noviembre!Y92+'Diciembre '!Y92</f>
        <v>6</v>
      </c>
      <c r="Z92" s="114">
        <f>+Enero!Z92+Febrero!Z92+'Marzo '!Z92+'Abril '!Z92+'Mayo '!Z92+Junio!Z92+Julio!Z92+Agosto!Z92+Septiembre!Z92+'Octubre '!Z92+Noviembre!Z92+'Diciembre '!Z92</f>
        <v>14</v>
      </c>
      <c r="AA92" s="114">
        <f>+Enero!AA92+Febrero!AA92+'Marzo '!AA92+'Abril '!AA92+'Mayo '!AA92+Junio!AA92+Julio!AA92+Agosto!AA92+Septiembre!AA92+'Octubre '!AA92+Noviembre!AA92+'Diciembre '!AA92</f>
        <v>8</v>
      </c>
      <c r="AB92" s="114">
        <f>+Enero!AB92+Febrero!AB92+'Marzo '!AB92+'Abril '!AB92+'Mayo '!AB92+Junio!AB92+Julio!AB92+Agosto!AB92+Septiembre!AB92+'Octubre '!AB92+Noviembre!AB92+'Diciembre '!AB92</f>
        <v>14</v>
      </c>
      <c r="AC92" s="114">
        <f>+Enero!AC92+Febrero!AC92+'Marzo '!AC92+'Abril '!AC92+'Mayo '!AC92+Junio!AC92+Julio!AC92+Agosto!AC92+Septiembre!AC92+'Octubre '!AC92+Noviembre!AC92+'Diciembre '!AC92</f>
        <v>9</v>
      </c>
      <c r="AD92" s="114">
        <f>+Enero!AD92+Febrero!AD92+'Marzo '!AD92+'Abril '!AD92+'Mayo '!AD92+Junio!AD92+Julio!AD92+Agosto!AD92+Septiembre!AD92+'Octubre '!AD92+Noviembre!AD92+'Diciembre '!AD92</f>
        <v>29</v>
      </c>
      <c r="AE92" s="114">
        <f>+Enero!AE92+Febrero!AE92+'Marzo '!AE92+'Abril '!AE92+'Mayo '!AE92+Junio!AE92+Julio!AE92+Agosto!AE92+Septiembre!AE92+'Octubre '!AE92+Noviembre!AE92+'Diciembre '!AE92</f>
        <v>10</v>
      </c>
      <c r="AF92" s="114">
        <f>+Enero!AF92+Febrero!AF92+'Marzo '!AF92+'Abril '!AF92+'Mayo '!AF92+Junio!AF92+Julio!AF92+Agosto!AF92+Septiembre!AF92+'Octubre '!AF92+Noviembre!AF92+'Diciembre '!AF92</f>
        <v>30</v>
      </c>
      <c r="AG92" s="114">
        <f>+Enero!AG92+Febrero!AG92+'Marzo '!AG92+'Abril '!AG92+'Mayo '!AG92+Junio!AG92+Julio!AG92+Agosto!AG92+Septiembre!AG92+'Octubre '!AG92+Noviembre!AG92+'Diciembre '!AG92</f>
        <v>14</v>
      </c>
      <c r="AH92" s="114">
        <f>+Enero!AH92+Febrero!AH92+'Marzo '!AH92+'Abril '!AH92+'Mayo '!AH92+Junio!AH92+Julio!AH92+Agosto!AH92+Septiembre!AH92+'Octubre '!AH92+Noviembre!AH92+'Diciembre '!AH92</f>
        <v>21</v>
      </c>
      <c r="AI92" s="114">
        <f>+Enero!AI92+Febrero!AI92+'Marzo '!AI92+'Abril '!AI92+'Mayo '!AI92+Junio!AI92+Julio!AI92+Agosto!AI92+Septiembre!AI92+'Octubre '!AI92+Noviembre!AI92+'Diciembre '!AI92</f>
        <v>16</v>
      </c>
      <c r="AJ92" s="114">
        <f>+Enero!AJ92+Febrero!AJ92+'Marzo '!AJ92+'Abril '!AJ92+'Mayo '!AJ92+Junio!AJ92+Julio!AJ92+Agosto!AJ92+Septiembre!AJ92+'Octubre '!AJ92+Noviembre!AJ92+'Diciembre '!AJ92</f>
        <v>23</v>
      </c>
      <c r="AK92" s="114">
        <f>+Enero!AK92+Febrero!AK92+'Marzo '!AK92+'Abril '!AK92+'Mayo '!AK92+Junio!AK92+Julio!AK92+Agosto!AK92+Septiembre!AK92+'Octubre '!AK92+Noviembre!AK92+'Diciembre '!AK92</f>
        <v>19</v>
      </c>
      <c r="AL92" s="114">
        <f>+Enero!AL92+Febrero!AL92+'Marzo '!AL92+'Abril '!AL92+'Mayo '!AL92+Junio!AL92+Julio!AL92+Agosto!AL92+Septiembre!AL92+'Octubre '!AL92+Noviembre!AL92+'Diciembre '!AL92</f>
        <v>42</v>
      </c>
      <c r="AM92" s="114">
        <f>+Enero!AM92+Febrero!AM92+'Marzo '!AM92+'Abril '!AM92+'Mayo '!AM92+Junio!AM92+Julio!AM92+Agosto!AM92+Septiembre!AM92+'Octubre '!AM92+Noviembre!AM92+'Diciembre '!AM92</f>
        <v>48</v>
      </c>
      <c r="AN92" s="114">
        <f>+Enero!AN92+Febrero!AN92+'Marzo '!AN92+'Abril '!AN92+'Mayo '!AN92+Junio!AN92+Julio!AN92+Agosto!AN92+Septiembre!AN92+'Octubre '!AN92+Noviembre!AN92+'Diciembre '!AN92</f>
        <v>362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31"/>
      <c r="B93" s="257" t="s">
        <v>71</v>
      </c>
      <c r="C93" s="258">
        <f t="shared" si="13"/>
        <v>163</v>
      </c>
      <c r="D93" s="258">
        <f t="shared" si="14"/>
        <v>81</v>
      </c>
      <c r="E93" s="259">
        <f t="shared" si="14"/>
        <v>82</v>
      </c>
      <c r="F93" s="114">
        <f>+Enero!F93+Febrero!F93+'Marzo '!F93+'Abril '!F93+'Mayo '!F93+Junio!F93+Julio!F93+Agosto!F93+Septiembre!F93+'Octubre '!F93+Noviembre!F93+'Diciembre '!F93</f>
        <v>0</v>
      </c>
      <c r="G93" s="114">
        <f>+Enero!G93+Febrero!G93+'Marzo '!G93+'Abril '!G93+'Mayo '!G93+Junio!G93+Julio!G93+Agosto!G93+Septiembre!G93+'Octubre '!G93+Noviembre!G93+'Diciembre '!G93</f>
        <v>0</v>
      </c>
      <c r="H93" s="114">
        <f>+Enero!H93+Febrero!H93+'Marzo '!H93+'Abril '!H93+'Mayo '!H93+Junio!H93+Julio!H93+Agosto!H93+Septiembre!H93+'Octubre '!H93+Noviembre!H93+'Diciembre '!H93</f>
        <v>0</v>
      </c>
      <c r="I93" s="114">
        <f>+Enero!I93+Febrero!I93+'Marzo '!I93+'Abril '!I93+'Mayo '!I93+Junio!I93+Julio!I93+Agosto!I93+Septiembre!I93+'Octubre '!I93+Noviembre!I93+'Diciembre '!I93</f>
        <v>0</v>
      </c>
      <c r="J93" s="114">
        <f>+Enero!J93+Febrero!J93+'Marzo '!J93+'Abril '!J93+'Mayo '!J93+Junio!J93+Julio!J93+Agosto!J93+Septiembre!J93+'Octubre '!J93+Noviembre!J93+'Diciembre '!J93</f>
        <v>0</v>
      </c>
      <c r="K93" s="114">
        <f>+Enero!K93+Febrero!K93+'Marzo '!K93+'Abril '!K93+'Mayo '!K93+Junio!K93+Julio!K93+Agosto!K93+Septiembre!K93+'Octubre '!K93+Noviembre!K93+'Diciembre '!K93</f>
        <v>0</v>
      </c>
      <c r="L93" s="114">
        <f>+Enero!L93+Febrero!L93+'Marzo '!L93+'Abril '!L93+'Mayo '!L93+Junio!L93+Julio!L93+Agosto!L93+Septiembre!L93+'Octubre '!L93+Noviembre!L93+'Diciembre '!L93</f>
        <v>2</v>
      </c>
      <c r="M93" s="114">
        <f>+Enero!M93+Febrero!M93+'Marzo '!M93+'Abril '!M93+'Mayo '!M93+Junio!M93+Julio!M93+Agosto!M93+Septiembre!M93+'Octubre '!M93+Noviembre!M93+'Diciembre '!M93</f>
        <v>1</v>
      </c>
      <c r="N93" s="114">
        <f>+Enero!N93+Febrero!N93+'Marzo '!N93+'Abril '!N93+'Mayo '!N93+Junio!N93+Julio!N93+Agosto!N93+Septiembre!N93+'Octubre '!N93+Noviembre!N93+'Diciembre '!N93</f>
        <v>1</v>
      </c>
      <c r="O93" s="114">
        <f>+Enero!O93+Febrero!O93+'Marzo '!O93+'Abril '!O93+'Mayo '!O93+Junio!O93+Julio!O93+Agosto!O93+Septiembre!O93+'Octubre '!O93+Noviembre!O93+'Diciembre '!O93</f>
        <v>1</v>
      </c>
      <c r="P93" s="114">
        <f>+Enero!P93+Febrero!P93+'Marzo '!P93+'Abril '!P93+'Mayo '!P93+Junio!P93+Julio!P93+Agosto!P93+Septiembre!P93+'Octubre '!P93+Noviembre!P93+'Diciembre '!P93</f>
        <v>5</v>
      </c>
      <c r="Q93" s="114">
        <f>+Enero!Q93+Febrero!Q93+'Marzo '!Q93+'Abril '!Q93+'Mayo '!Q93+Junio!Q93+Julio!Q93+Agosto!Q93+Septiembre!Q93+'Octubre '!Q93+Noviembre!Q93+'Diciembre '!Q93</f>
        <v>1</v>
      </c>
      <c r="R93" s="114">
        <f>+Enero!R93+Febrero!R93+'Marzo '!R93+'Abril '!R93+'Mayo '!R93+Junio!R93+Julio!R93+Agosto!R93+Septiembre!R93+'Octubre '!R93+Noviembre!R93+'Diciembre '!R93</f>
        <v>1</v>
      </c>
      <c r="S93" s="114">
        <f>+Enero!S93+Febrero!S93+'Marzo '!S93+'Abril '!S93+'Mayo '!S93+Junio!S93+Julio!S93+Agosto!S93+Septiembre!S93+'Octubre '!S93+Noviembre!S93+'Diciembre '!S93</f>
        <v>2</v>
      </c>
      <c r="T93" s="114">
        <f>+Enero!T93+Febrero!T93+'Marzo '!T93+'Abril '!T93+'Mayo '!T93+Junio!T93+Julio!T93+Agosto!T93+Septiembre!T93+'Octubre '!T93+Noviembre!T93+'Diciembre '!T93</f>
        <v>4</v>
      </c>
      <c r="U93" s="114">
        <f>+Enero!U93+Febrero!U93+'Marzo '!U93+'Abril '!U93+'Mayo '!U93+Junio!U93+Julio!U93+Agosto!U93+Septiembre!U93+'Octubre '!U93+Noviembre!U93+'Diciembre '!U93</f>
        <v>4</v>
      </c>
      <c r="V93" s="114">
        <f>+Enero!V93+Febrero!V93+'Marzo '!V93+'Abril '!V93+'Mayo '!V93+Junio!V93+Julio!V93+Agosto!V93+Septiembre!V93+'Octubre '!V93+Noviembre!V93+'Diciembre '!V93</f>
        <v>3</v>
      </c>
      <c r="W93" s="114">
        <f>+Enero!W93+Febrero!W93+'Marzo '!W93+'Abril '!W93+'Mayo '!W93+Junio!W93+Julio!W93+Agosto!W93+Septiembre!W93+'Octubre '!W93+Noviembre!W93+'Diciembre '!W93</f>
        <v>3</v>
      </c>
      <c r="X93" s="114">
        <f>+Enero!X93+Febrero!X93+'Marzo '!X93+'Abril '!X93+'Mayo '!X93+Junio!X93+Julio!X93+Agosto!X93+Septiembre!X93+'Octubre '!X93+Noviembre!X93+'Diciembre '!X93</f>
        <v>6</v>
      </c>
      <c r="Y93" s="114">
        <f>+Enero!Y93+Febrero!Y93+'Marzo '!Y93+'Abril '!Y93+'Mayo '!Y93+Junio!Y93+Julio!Y93+Agosto!Y93+Septiembre!Y93+'Octubre '!Y93+Noviembre!Y93+'Diciembre '!Y93</f>
        <v>2</v>
      </c>
      <c r="Z93" s="114">
        <f>+Enero!Z93+Febrero!Z93+'Marzo '!Z93+'Abril '!Z93+'Mayo '!Z93+Junio!Z93+Julio!Z93+Agosto!Z93+Septiembre!Z93+'Octubre '!Z93+Noviembre!Z93+'Diciembre '!Z93</f>
        <v>6</v>
      </c>
      <c r="AA93" s="114">
        <f>+Enero!AA93+Febrero!AA93+'Marzo '!AA93+'Abril '!AA93+'Mayo '!AA93+Junio!AA93+Julio!AA93+Agosto!AA93+Septiembre!AA93+'Octubre '!AA93+Noviembre!AA93+'Diciembre '!AA93</f>
        <v>2</v>
      </c>
      <c r="AB93" s="114">
        <f>+Enero!AB93+Febrero!AB93+'Marzo '!AB93+'Abril '!AB93+'Mayo '!AB93+Junio!AB93+Julio!AB93+Agosto!AB93+Septiembre!AB93+'Octubre '!AB93+Noviembre!AB93+'Diciembre '!AB93</f>
        <v>3</v>
      </c>
      <c r="AC93" s="114">
        <f>+Enero!AC93+Febrero!AC93+'Marzo '!AC93+'Abril '!AC93+'Mayo '!AC93+Junio!AC93+Julio!AC93+Agosto!AC93+Septiembre!AC93+'Octubre '!AC93+Noviembre!AC93+'Diciembre '!AC93</f>
        <v>10</v>
      </c>
      <c r="AD93" s="114">
        <f>+Enero!AD93+Febrero!AD93+'Marzo '!AD93+'Abril '!AD93+'Mayo '!AD93+Junio!AD93+Julio!AD93+Agosto!AD93+Septiembre!AD93+'Octubre '!AD93+Noviembre!AD93+'Diciembre '!AD93</f>
        <v>6</v>
      </c>
      <c r="AE93" s="114">
        <f>+Enero!AE93+Febrero!AE93+'Marzo '!AE93+'Abril '!AE93+'Mayo '!AE93+Junio!AE93+Julio!AE93+Agosto!AE93+Septiembre!AE93+'Octubre '!AE93+Noviembre!AE93+'Diciembre '!AE93</f>
        <v>6</v>
      </c>
      <c r="AF93" s="114">
        <f>+Enero!AF93+Febrero!AF93+'Marzo '!AF93+'Abril '!AF93+'Mayo '!AF93+Junio!AF93+Julio!AF93+Agosto!AF93+Septiembre!AF93+'Octubre '!AF93+Noviembre!AF93+'Diciembre '!AF93</f>
        <v>11</v>
      </c>
      <c r="AG93" s="114">
        <f>+Enero!AG93+Febrero!AG93+'Marzo '!AG93+'Abril '!AG93+'Mayo '!AG93+Junio!AG93+Julio!AG93+Agosto!AG93+Septiembre!AG93+'Octubre '!AG93+Noviembre!AG93+'Diciembre '!AG93</f>
        <v>12</v>
      </c>
      <c r="AH93" s="114">
        <f>+Enero!AH93+Febrero!AH93+'Marzo '!AH93+'Abril '!AH93+'Mayo '!AH93+Junio!AH93+Julio!AH93+Agosto!AH93+Septiembre!AH93+'Octubre '!AH93+Noviembre!AH93+'Diciembre '!AH93</f>
        <v>7</v>
      </c>
      <c r="AI93" s="114">
        <f>+Enero!AI93+Febrero!AI93+'Marzo '!AI93+'Abril '!AI93+'Mayo '!AI93+Junio!AI93+Julio!AI93+Agosto!AI93+Septiembre!AI93+'Octubre '!AI93+Noviembre!AI93+'Diciembre '!AI93</f>
        <v>10</v>
      </c>
      <c r="AJ93" s="114">
        <f>+Enero!AJ93+Febrero!AJ93+'Marzo '!AJ93+'Abril '!AJ93+'Mayo '!AJ93+Junio!AJ93+Julio!AJ93+Agosto!AJ93+Septiembre!AJ93+'Octubre '!AJ93+Noviembre!AJ93+'Diciembre '!AJ93</f>
        <v>9</v>
      </c>
      <c r="AK93" s="114">
        <f>+Enero!AK93+Febrero!AK93+'Marzo '!AK93+'Abril '!AK93+'Mayo '!AK93+Junio!AK93+Julio!AK93+Agosto!AK93+Septiembre!AK93+'Octubre '!AK93+Noviembre!AK93+'Diciembre '!AK93</f>
        <v>11</v>
      </c>
      <c r="AL93" s="114">
        <f>+Enero!AL93+Febrero!AL93+'Marzo '!AL93+'Abril '!AL93+'Mayo '!AL93+Junio!AL93+Julio!AL93+Agosto!AL93+Septiembre!AL93+'Octubre '!AL93+Noviembre!AL93+'Diciembre '!AL93</f>
        <v>17</v>
      </c>
      <c r="AM93" s="114">
        <f>+Enero!AM93+Febrero!AM93+'Marzo '!AM93+'Abril '!AM93+'Mayo '!AM93+Junio!AM93+Julio!AM93+Agosto!AM93+Septiembre!AM93+'Octubre '!AM93+Noviembre!AM93+'Diciembre '!AM93</f>
        <v>17</v>
      </c>
      <c r="AN93" s="114">
        <f>+Enero!AN93+Febrero!AN93+'Marzo '!AN93+'Abril '!AN93+'Mayo '!AN93+Junio!AN93+Julio!AN93+Agosto!AN93+Septiembre!AN93+'Octubre '!AN93+Noviembre!AN93+'Diciembre '!AN93</f>
        <v>163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108</v>
      </c>
      <c r="D94" s="271">
        <f t="shared" si="14"/>
        <v>49</v>
      </c>
      <c r="E94" s="272">
        <f t="shared" si="14"/>
        <v>59</v>
      </c>
      <c r="F94" s="114">
        <f>+Enero!F94+Febrero!F94+'Marzo '!F94+'Abril '!F94+'Mayo '!F94+Junio!F94+Julio!F94+Agosto!F94+Septiembre!F94+'Octubre '!F94+Noviembre!F94+'Diciembre '!F94</f>
        <v>3</v>
      </c>
      <c r="G94" s="114">
        <f>+Enero!G94+Febrero!G94+'Marzo '!G94+'Abril '!G94+'Mayo '!G94+Junio!G94+Julio!G94+Agosto!G94+Septiembre!G94+'Octubre '!G94+Noviembre!G94+'Diciembre '!G94</f>
        <v>1</v>
      </c>
      <c r="H94" s="114">
        <f>+Enero!H94+Febrero!H94+'Marzo '!H94+'Abril '!H94+'Mayo '!H94+Junio!H94+Julio!H94+Agosto!H94+Septiembre!H94+'Octubre '!H94+Noviembre!H94+'Diciembre '!H94</f>
        <v>1</v>
      </c>
      <c r="I94" s="114">
        <f>+Enero!I94+Febrero!I94+'Marzo '!I94+'Abril '!I94+'Mayo '!I94+Junio!I94+Julio!I94+Agosto!I94+Septiembre!I94+'Octubre '!I94+Noviembre!I94+'Diciembre '!I94</f>
        <v>2</v>
      </c>
      <c r="J94" s="114">
        <f>+Enero!J94+Febrero!J94+'Marzo '!J94+'Abril '!J94+'Mayo '!J94+Junio!J94+Julio!J94+Agosto!J94+Septiembre!J94+'Octubre '!J94+Noviembre!J94+'Diciembre '!J94</f>
        <v>0</v>
      </c>
      <c r="K94" s="114">
        <f>+Enero!K94+Febrero!K94+'Marzo '!K94+'Abril '!K94+'Mayo '!K94+Junio!K94+Julio!K94+Agosto!K94+Septiembre!K94+'Octubre '!K94+Noviembre!K94+'Diciembre '!K94</f>
        <v>2</v>
      </c>
      <c r="L94" s="114">
        <f>+Enero!L94+Febrero!L94+'Marzo '!L94+'Abril '!L94+'Mayo '!L94+Junio!L94+Julio!L94+Agosto!L94+Septiembre!L94+'Octubre '!L94+Noviembre!L94+'Diciembre '!L94</f>
        <v>3</v>
      </c>
      <c r="M94" s="114">
        <f>+Enero!M94+Febrero!M94+'Marzo '!M94+'Abril '!M94+'Mayo '!M94+Junio!M94+Julio!M94+Agosto!M94+Septiembre!M94+'Octubre '!M94+Noviembre!M94+'Diciembre '!M94</f>
        <v>2</v>
      </c>
      <c r="N94" s="114">
        <f>+Enero!N94+Febrero!N94+'Marzo '!N94+'Abril '!N94+'Mayo '!N94+Junio!N94+Julio!N94+Agosto!N94+Septiembre!N94+'Octubre '!N94+Noviembre!N94+'Diciembre '!N94</f>
        <v>4</v>
      </c>
      <c r="O94" s="114">
        <f>+Enero!O94+Febrero!O94+'Marzo '!O94+'Abril '!O94+'Mayo '!O94+Junio!O94+Julio!O94+Agosto!O94+Septiembre!O94+'Octubre '!O94+Noviembre!O94+'Diciembre '!O94</f>
        <v>7</v>
      </c>
      <c r="P94" s="114">
        <f>+Enero!P94+Febrero!P94+'Marzo '!P94+'Abril '!P94+'Mayo '!P94+Junio!P94+Julio!P94+Agosto!P94+Septiembre!P94+'Octubre '!P94+Noviembre!P94+'Diciembre '!P94</f>
        <v>4</v>
      </c>
      <c r="Q94" s="114">
        <f>+Enero!Q94+Febrero!Q94+'Marzo '!Q94+'Abril '!Q94+'Mayo '!Q94+Junio!Q94+Julio!Q94+Agosto!Q94+Septiembre!Q94+'Octubre '!Q94+Noviembre!Q94+'Diciembre '!Q94</f>
        <v>3</v>
      </c>
      <c r="R94" s="114">
        <f>+Enero!R94+Febrero!R94+'Marzo '!R94+'Abril '!R94+'Mayo '!R94+Junio!R94+Julio!R94+Agosto!R94+Septiembre!R94+'Octubre '!R94+Noviembre!R94+'Diciembre '!R94</f>
        <v>4</v>
      </c>
      <c r="S94" s="114">
        <f>+Enero!S94+Febrero!S94+'Marzo '!S94+'Abril '!S94+'Mayo '!S94+Junio!S94+Julio!S94+Agosto!S94+Septiembre!S94+'Octubre '!S94+Noviembre!S94+'Diciembre '!S94</f>
        <v>1</v>
      </c>
      <c r="T94" s="114">
        <f>+Enero!T94+Febrero!T94+'Marzo '!T94+'Abril '!T94+'Mayo '!T94+Junio!T94+Julio!T94+Agosto!T94+Septiembre!T94+'Octubre '!T94+Noviembre!T94+'Diciembre '!T94</f>
        <v>2</v>
      </c>
      <c r="U94" s="114">
        <f>+Enero!U94+Febrero!U94+'Marzo '!U94+'Abril '!U94+'Mayo '!U94+Junio!U94+Julio!U94+Agosto!U94+Septiembre!U94+'Octubre '!U94+Noviembre!U94+'Diciembre '!U94</f>
        <v>5</v>
      </c>
      <c r="V94" s="114">
        <f>+Enero!V94+Febrero!V94+'Marzo '!V94+'Abril '!V94+'Mayo '!V94+Junio!V94+Julio!V94+Agosto!V94+Septiembre!V94+'Octubre '!V94+Noviembre!V94+'Diciembre '!V94</f>
        <v>4</v>
      </c>
      <c r="W94" s="114">
        <f>+Enero!W94+Febrero!W94+'Marzo '!W94+'Abril '!W94+'Mayo '!W94+Junio!W94+Julio!W94+Agosto!W94+Septiembre!W94+'Octubre '!W94+Noviembre!W94+'Diciembre '!W94</f>
        <v>9</v>
      </c>
      <c r="X94" s="114">
        <f>+Enero!X94+Febrero!X94+'Marzo '!X94+'Abril '!X94+'Mayo '!X94+Junio!X94+Julio!X94+Agosto!X94+Septiembre!X94+'Octubre '!X94+Noviembre!X94+'Diciembre '!X94</f>
        <v>2</v>
      </c>
      <c r="Y94" s="114">
        <f>+Enero!Y94+Febrero!Y94+'Marzo '!Y94+'Abril '!Y94+'Mayo '!Y94+Junio!Y94+Julio!Y94+Agosto!Y94+Septiembre!Y94+'Octubre '!Y94+Noviembre!Y94+'Diciembre '!Y94</f>
        <v>4</v>
      </c>
      <c r="Z94" s="114">
        <f>+Enero!Z94+Febrero!Z94+'Marzo '!Z94+'Abril '!Z94+'Mayo '!Z94+Junio!Z94+Julio!Z94+Agosto!Z94+Septiembre!Z94+'Octubre '!Z94+Noviembre!Z94+'Diciembre '!Z94</f>
        <v>3</v>
      </c>
      <c r="AA94" s="114">
        <f>+Enero!AA94+Febrero!AA94+'Marzo '!AA94+'Abril '!AA94+'Mayo '!AA94+Junio!AA94+Julio!AA94+Agosto!AA94+Septiembre!AA94+'Octubre '!AA94+Noviembre!AA94+'Diciembre '!AA94</f>
        <v>1</v>
      </c>
      <c r="AB94" s="114">
        <f>+Enero!AB94+Febrero!AB94+'Marzo '!AB94+'Abril '!AB94+'Mayo '!AB94+Junio!AB94+Julio!AB94+Agosto!AB94+Septiembre!AB94+'Octubre '!AB94+Noviembre!AB94+'Diciembre '!AB94</f>
        <v>2</v>
      </c>
      <c r="AC94" s="114">
        <f>+Enero!AC94+Febrero!AC94+'Marzo '!AC94+'Abril '!AC94+'Mayo '!AC94+Junio!AC94+Julio!AC94+Agosto!AC94+Septiembre!AC94+'Octubre '!AC94+Noviembre!AC94+'Diciembre '!AC94</f>
        <v>5</v>
      </c>
      <c r="AD94" s="114">
        <f>+Enero!AD94+Febrero!AD94+'Marzo '!AD94+'Abril '!AD94+'Mayo '!AD94+Junio!AD94+Julio!AD94+Agosto!AD94+Septiembre!AD94+'Octubre '!AD94+Noviembre!AD94+'Diciembre '!AD94</f>
        <v>2</v>
      </c>
      <c r="AE94" s="114">
        <f>+Enero!AE94+Febrero!AE94+'Marzo '!AE94+'Abril '!AE94+'Mayo '!AE94+Junio!AE94+Julio!AE94+Agosto!AE94+Septiembre!AE94+'Octubre '!AE94+Noviembre!AE94+'Diciembre '!AE94</f>
        <v>1</v>
      </c>
      <c r="AF94" s="114">
        <f>+Enero!AF94+Febrero!AF94+'Marzo '!AF94+'Abril '!AF94+'Mayo '!AF94+Junio!AF94+Julio!AF94+Agosto!AF94+Septiembre!AF94+'Octubre '!AF94+Noviembre!AF94+'Diciembre '!AF94</f>
        <v>5</v>
      </c>
      <c r="AG94" s="114">
        <f>+Enero!AG94+Febrero!AG94+'Marzo '!AG94+'Abril '!AG94+'Mayo '!AG94+Junio!AG94+Julio!AG94+Agosto!AG94+Septiembre!AG94+'Octubre '!AG94+Noviembre!AG94+'Diciembre '!AG94</f>
        <v>1</v>
      </c>
      <c r="AH94" s="114">
        <f>+Enero!AH94+Febrero!AH94+'Marzo '!AH94+'Abril '!AH94+'Mayo '!AH94+Junio!AH94+Julio!AH94+Agosto!AH94+Septiembre!AH94+'Octubre '!AH94+Noviembre!AH94+'Diciembre '!AH94</f>
        <v>5</v>
      </c>
      <c r="AI94" s="114">
        <f>+Enero!AI94+Febrero!AI94+'Marzo '!AI94+'Abril '!AI94+'Mayo '!AI94+Junio!AI94+Julio!AI94+Agosto!AI94+Septiembre!AI94+'Octubre '!AI94+Noviembre!AI94+'Diciembre '!AI94</f>
        <v>4</v>
      </c>
      <c r="AJ94" s="114">
        <f>+Enero!AJ94+Febrero!AJ94+'Marzo '!AJ94+'Abril '!AJ94+'Mayo '!AJ94+Junio!AJ94+Julio!AJ94+Agosto!AJ94+Septiembre!AJ94+'Octubre '!AJ94+Noviembre!AJ94+'Diciembre '!AJ94</f>
        <v>1</v>
      </c>
      <c r="AK94" s="114">
        <f>+Enero!AK94+Febrero!AK94+'Marzo '!AK94+'Abril '!AK94+'Mayo '!AK94+Junio!AK94+Julio!AK94+Agosto!AK94+Septiembre!AK94+'Octubre '!AK94+Noviembre!AK94+'Diciembre '!AK94</f>
        <v>5</v>
      </c>
      <c r="AL94" s="114">
        <f>+Enero!AL94+Febrero!AL94+'Marzo '!AL94+'Abril '!AL94+'Mayo '!AL94+Junio!AL94+Julio!AL94+Agosto!AL94+Septiembre!AL94+'Octubre '!AL94+Noviembre!AL94+'Diciembre '!AL94</f>
        <v>4</v>
      </c>
      <c r="AM94" s="114">
        <f>+Enero!AM94+Febrero!AM94+'Marzo '!AM94+'Abril '!AM94+'Mayo '!AM94+Junio!AM94+Julio!AM94+Agosto!AM94+Septiembre!AM94+'Octubre '!AM94+Noviembre!AM94+'Diciembre '!AM94</f>
        <v>6</v>
      </c>
      <c r="AN94" s="114">
        <f>+Enero!AN94+Febrero!AN94+'Marzo '!AN94+'Abril '!AN94+'Mayo '!AN94+Junio!AN94+Julio!AN94+Agosto!AN94+Septiembre!AN94+'Octubre '!AN94+Noviembre!AN94+'Diciembre '!AN94</f>
        <v>107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70</v>
      </c>
      <c r="D95" s="208">
        <f t="shared" si="14"/>
        <v>36</v>
      </c>
      <c r="E95" s="282">
        <f t="shared" si="14"/>
        <v>34</v>
      </c>
      <c r="F95" s="114">
        <f>+Enero!F95+Febrero!F95+'Marzo '!F95+'Abril '!F95+'Mayo '!F95+Junio!F95+Julio!F95+Agosto!F95+Septiembre!F95+'Octubre '!F95+Noviembre!F95+'Diciembre '!F95</f>
        <v>1</v>
      </c>
      <c r="G95" s="114">
        <f>+Enero!G95+Febrero!G95+'Marzo '!G95+'Abril '!G95+'Mayo '!G95+Junio!G95+Julio!G95+Agosto!G95+Septiembre!G95+'Octubre '!G95+Noviembre!G95+'Diciembre '!G95</f>
        <v>1</v>
      </c>
      <c r="H95" s="114">
        <f>+Enero!H95+Febrero!H95+'Marzo '!H95+'Abril '!H95+'Mayo '!H95+Junio!H95+Julio!H95+Agosto!H95+Septiembre!H95+'Octubre '!H95+Noviembre!H95+'Diciembre '!H95</f>
        <v>0</v>
      </c>
      <c r="I95" s="114">
        <f>+Enero!I95+Febrero!I95+'Marzo '!I95+'Abril '!I95+'Mayo '!I95+Junio!I95+Julio!I95+Agosto!I95+Septiembre!I95+'Octubre '!I95+Noviembre!I95+'Diciembre '!I95</f>
        <v>0</v>
      </c>
      <c r="J95" s="114">
        <f>+Enero!J95+Febrero!J95+'Marzo '!J95+'Abril '!J95+'Mayo '!J95+Junio!J95+Julio!J95+Agosto!J95+Septiembre!J95+'Octubre '!J95+Noviembre!J95+'Diciembre '!J95</f>
        <v>1</v>
      </c>
      <c r="K95" s="114">
        <f>+Enero!K95+Febrero!K95+'Marzo '!K95+'Abril '!K95+'Mayo '!K95+Junio!K95+Julio!K95+Agosto!K95+Septiembre!K95+'Octubre '!K95+Noviembre!K95+'Diciembre '!K95</f>
        <v>0</v>
      </c>
      <c r="L95" s="114">
        <f>+Enero!L95+Febrero!L95+'Marzo '!L95+'Abril '!L95+'Mayo '!L95+Junio!L95+Julio!L95+Agosto!L95+Septiembre!L95+'Octubre '!L95+Noviembre!L95+'Diciembre '!L95</f>
        <v>0</v>
      </c>
      <c r="M95" s="114">
        <f>+Enero!M95+Febrero!M95+'Marzo '!M95+'Abril '!M95+'Mayo '!M95+Junio!M95+Julio!M95+Agosto!M95+Septiembre!M95+'Octubre '!M95+Noviembre!M95+'Diciembre '!M95</f>
        <v>2</v>
      </c>
      <c r="N95" s="114">
        <f>+Enero!N95+Febrero!N95+'Marzo '!N95+'Abril '!N95+'Mayo '!N95+Junio!N95+Julio!N95+Agosto!N95+Septiembre!N95+'Octubre '!N95+Noviembre!N95+'Diciembre '!N95</f>
        <v>2</v>
      </c>
      <c r="O95" s="114">
        <f>+Enero!O95+Febrero!O95+'Marzo '!O95+'Abril '!O95+'Mayo '!O95+Junio!O95+Julio!O95+Agosto!O95+Septiembre!O95+'Octubre '!O95+Noviembre!O95+'Diciembre '!O95</f>
        <v>3</v>
      </c>
      <c r="P95" s="114">
        <f>+Enero!P95+Febrero!P95+'Marzo '!P95+'Abril '!P95+'Mayo '!P95+Junio!P95+Julio!P95+Agosto!P95+Septiembre!P95+'Octubre '!P95+Noviembre!P95+'Diciembre '!P95</f>
        <v>2</v>
      </c>
      <c r="Q95" s="114">
        <f>+Enero!Q95+Febrero!Q95+'Marzo '!Q95+'Abril '!Q95+'Mayo '!Q95+Junio!Q95+Julio!Q95+Agosto!Q95+Septiembre!Q95+'Octubre '!Q95+Noviembre!Q95+'Diciembre '!Q95</f>
        <v>1</v>
      </c>
      <c r="R95" s="114">
        <f>+Enero!R95+Febrero!R95+'Marzo '!R95+'Abril '!R95+'Mayo '!R95+Junio!R95+Julio!R95+Agosto!R95+Septiembre!R95+'Octubre '!R95+Noviembre!R95+'Diciembre '!R95</f>
        <v>1</v>
      </c>
      <c r="S95" s="114">
        <f>+Enero!S95+Febrero!S95+'Marzo '!S95+'Abril '!S95+'Mayo '!S95+Junio!S95+Julio!S95+Agosto!S95+Septiembre!S95+'Octubre '!S95+Noviembre!S95+'Diciembre '!S95</f>
        <v>0</v>
      </c>
      <c r="T95" s="114">
        <f>+Enero!T95+Febrero!T95+'Marzo '!T95+'Abril '!T95+'Mayo '!T95+Junio!T95+Julio!T95+Agosto!T95+Septiembre!T95+'Octubre '!T95+Noviembre!T95+'Diciembre '!T95</f>
        <v>1</v>
      </c>
      <c r="U95" s="114">
        <f>+Enero!U95+Febrero!U95+'Marzo '!U95+'Abril '!U95+'Mayo '!U95+Junio!U95+Julio!U95+Agosto!U95+Septiembre!U95+'Octubre '!U95+Noviembre!U95+'Diciembre '!U95</f>
        <v>2</v>
      </c>
      <c r="V95" s="114">
        <f>+Enero!V95+Febrero!V95+'Marzo '!V95+'Abril '!V95+'Mayo '!V95+Junio!V95+Julio!V95+Agosto!V95+Septiembre!V95+'Octubre '!V95+Noviembre!V95+'Diciembre '!V95</f>
        <v>1</v>
      </c>
      <c r="W95" s="114">
        <f>+Enero!W95+Febrero!W95+'Marzo '!W95+'Abril '!W95+'Mayo '!W95+Junio!W95+Julio!W95+Agosto!W95+Septiembre!W95+'Octubre '!W95+Noviembre!W95+'Diciembre '!W95</f>
        <v>3</v>
      </c>
      <c r="X95" s="114">
        <f>+Enero!X95+Febrero!X95+'Marzo '!X95+'Abril '!X95+'Mayo '!X95+Junio!X95+Julio!X95+Agosto!X95+Septiembre!X95+'Octubre '!X95+Noviembre!X95+'Diciembre '!X95</f>
        <v>2</v>
      </c>
      <c r="Y95" s="114">
        <f>+Enero!Y95+Febrero!Y95+'Marzo '!Y95+'Abril '!Y95+'Mayo '!Y95+Junio!Y95+Julio!Y95+Agosto!Y95+Septiembre!Y95+'Octubre '!Y95+Noviembre!Y95+'Diciembre '!Y95</f>
        <v>1</v>
      </c>
      <c r="Z95" s="114">
        <f>+Enero!Z95+Febrero!Z95+'Marzo '!Z95+'Abril '!Z95+'Mayo '!Z95+Junio!Z95+Julio!Z95+Agosto!Z95+Septiembre!Z95+'Octubre '!Z95+Noviembre!Z95+'Diciembre '!Z95</f>
        <v>3</v>
      </c>
      <c r="AA95" s="114">
        <f>+Enero!AA95+Febrero!AA95+'Marzo '!AA95+'Abril '!AA95+'Mayo '!AA95+Junio!AA95+Julio!AA95+Agosto!AA95+Septiembre!AA95+'Octubre '!AA95+Noviembre!AA95+'Diciembre '!AA95</f>
        <v>3</v>
      </c>
      <c r="AB95" s="114">
        <f>+Enero!AB95+Febrero!AB95+'Marzo '!AB95+'Abril '!AB95+'Mayo '!AB95+Junio!AB95+Julio!AB95+Agosto!AB95+Septiembre!AB95+'Octubre '!AB95+Noviembre!AB95+'Diciembre '!AB95</f>
        <v>4</v>
      </c>
      <c r="AC95" s="114">
        <f>+Enero!AC95+Febrero!AC95+'Marzo '!AC95+'Abril '!AC95+'Mayo '!AC95+Junio!AC95+Julio!AC95+Agosto!AC95+Septiembre!AC95+'Octubre '!AC95+Noviembre!AC95+'Diciembre '!AC95</f>
        <v>0</v>
      </c>
      <c r="AD95" s="114">
        <f>+Enero!AD95+Febrero!AD95+'Marzo '!AD95+'Abril '!AD95+'Mayo '!AD95+Junio!AD95+Julio!AD95+Agosto!AD95+Septiembre!AD95+'Octubre '!AD95+Noviembre!AD95+'Diciembre '!AD95</f>
        <v>3</v>
      </c>
      <c r="AE95" s="114">
        <f>+Enero!AE95+Febrero!AE95+'Marzo '!AE95+'Abril '!AE95+'Mayo '!AE95+Junio!AE95+Julio!AE95+Agosto!AE95+Septiembre!AE95+'Octubre '!AE95+Noviembre!AE95+'Diciembre '!AE95</f>
        <v>4</v>
      </c>
      <c r="AF95" s="114">
        <f>+Enero!AF95+Febrero!AF95+'Marzo '!AF95+'Abril '!AF95+'Mayo '!AF95+Junio!AF95+Julio!AF95+Agosto!AF95+Septiembre!AF95+'Octubre '!AF95+Noviembre!AF95+'Diciembre '!AF95</f>
        <v>2</v>
      </c>
      <c r="AG95" s="114">
        <f>+Enero!AG95+Febrero!AG95+'Marzo '!AG95+'Abril '!AG95+'Mayo '!AG95+Junio!AG95+Julio!AG95+Agosto!AG95+Septiembre!AG95+'Octubre '!AG95+Noviembre!AG95+'Diciembre '!AG95</f>
        <v>3</v>
      </c>
      <c r="AH95" s="114">
        <f>+Enero!AH95+Febrero!AH95+'Marzo '!AH95+'Abril '!AH95+'Mayo '!AH95+Junio!AH95+Julio!AH95+Agosto!AH95+Septiembre!AH95+'Octubre '!AH95+Noviembre!AH95+'Diciembre '!AH95</f>
        <v>5</v>
      </c>
      <c r="AI95" s="114">
        <f>+Enero!AI95+Febrero!AI95+'Marzo '!AI95+'Abril '!AI95+'Mayo '!AI95+Junio!AI95+Julio!AI95+Agosto!AI95+Septiembre!AI95+'Octubre '!AI95+Noviembre!AI95+'Diciembre '!AI95</f>
        <v>3</v>
      </c>
      <c r="AJ95" s="114">
        <f>+Enero!AJ95+Febrero!AJ95+'Marzo '!AJ95+'Abril '!AJ95+'Mayo '!AJ95+Junio!AJ95+Julio!AJ95+Agosto!AJ95+Septiembre!AJ95+'Octubre '!AJ95+Noviembre!AJ95+'Diciembre '!AJ95</f>
        <v>2</v>
      </c>
      <c r="AK95" s="114">
        <f>+Enero!AK95+Febrero!AK95+'Marzo '!AK95+'Abril '!AK95+'Mayo '!AK95+Junio!AK95+Julio!AK95+Agosto!AK95+Septiembre!AK95+'Octubre '!AK95+Noviembre!AK95+'Diciembre '!AK95</f>
        <v>3</v>
      </c>
      <c r="AL95" s="114">
        <f>+Enero!AL95+Febrero!AL95+'Marzo '!AL95+'Abril '!AL95+'Mayo '!AL95+Junio!AL95+Julio!AL95+Agosto!AL95+Septiembre!AL95+'Octubre '!AL95+Noviembre!AL95+'Diciembre '!AL95</f>
        <v>6</v>
      </c>
      <c r="AM95" s="114">
        <f>+Enero!AM95+Febrero!AM95+'Marzo '!AM95+'Abril '!AM95+'Mayo '!AM95+Junio!AM95+Julio!AM95+Agosto!AM95+Septiembre!AM95+'Octubre '!AM95+Noviembre!AM95+'Diciembre '!AM95</f>
        <v>5</v>
      </c>
      <c r="AN95" s="114">
        <f>+Enero!AN95+Febrero!AN95+'Marzo '!AN95+'Abril '!AN95+'Mayo '!AN95+Junio!AN95+Julio!AN95+Agosto!AN95+Septiembre!AN95+'Octubre '!AN95+Noviembre!AN95+'Diciembre '!AN95</f>
        <v>70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32" t="s">
        <v>74</v>
      </c>
      <c r="B96" s="1133"/>
      <c r="C96" s="248">
        <f t="shared" si="13"/>
        <v>191</v>
      </c>
      <c r="D96" s="185">
        <f t="shared" si="14"/>
        <v>75</v>
      </c>
      <c r="E96" s="291">
        <f t="shared" si="14"/>
        <v>116</v>
      </c>
      <c r="F96" s="114">
        <f>+Enero!F96+Febrero!F96+'Marzo '!F96+'Abril '!F96+'Mayo '!F96+Junio!F96+Julio!F96+Agosto!F96+Septiembre!F96+'Octubre '!F96+Noviembre!F96+'Diciembre '!F96</f>
        <v>1</v>
      </c>
      <c r="G96" s="114">
        <f>+Enero!G96+Febrero!G96+'Marzo '!G96+'Abril '!G96+'Mayo '!G96+Junio!G96+Julio!G96+Agosto!G96+Septiembre!G96+'Octubre '!G96+Noviembre!G96+'Diciembre '!G96</f>
        <v>0</v>
      </c>
      <c r="H96" s="114">
        <f>+Enero!H96+Febrero!H96+'Marzo '!H96+'Abril '!H96+'Mayo '!H96+Junio!H96+Julio!H96+Agosto!H96+Septiembre!H96+'Octubre '!H96+Noviembre!H96+'Diciembre '!H96</f>
        <v>1</v>
      </c>
      <c r="I96" s="114">
        <f>+Enero!I96+Febrero!I96+'Marzo '!I96+'Abril '!I96+'Mayo '!I96+Junio!I96+Julio!I96+Agosto!I96+Septiembre!I96+'Octubre '!I96+Noviembre!I96+'Diciembre '!I96</f>
        <v>0</v>
      </c>
      <c r="J96" s="114">
        <f>+Enero!J96+Febrero!J96+'Marzo '!J96+'Abril '!J96+'Mayo '!J96+Junio!J96+Julio!J96+Agosto!J96+Septiembre!J96+'Octubre '!J96+Noviembre!J96+'Diciembre '!J96</f>
        <v>0</v>
      </c>
      <c r="K96" s="114">
        <f>+Enero!K96+Febrero!K96+'Marzo '!K96+'Abril '!K96+'Mayo '!K96+Junio!K96+Julio!K96+Agosto!K96+Septiembre!K96+'Octubre '!K96+Noviembre!K96+'Diciembre '!K96</f>
        <v>1</v>
      </c>
      <c r="L96" s="114">
        <f>+Enero!L96+Febrero!L96+'Marzo '!L96+'Abril '!L96+'Mayo '!L96+Junio!L96+Julio!L96+Agosto!L96+Septiembre!L96+'Octubre '!L96+Noviembre!L96+'Diciembre '!L96</f>
        <v>1</v>
      </c>
      <c r="M96" s="114">
        <f>+Enero!M96+Febrero!M96+'Marzo '!M96+'Abril '!M96+'Mayo '!M96+Junio!M96+Julio!M96+Agosto!M96+Septiembre!M96+'Octubre '!M96+Noviembre!M96+'Diciembre '!M96</f>
        <v>3</v>
      </c>
      <c r="N96" s="114">
        <f>+Enero!N96+Febrero!N96+'Marzo '!N96+'Abril '!N96+'Mayo '!N96+Junio!N96+Julio!N96+Agosto!N96+Septiembre!N96+'Octubre '!N96+Noviembre!N96+'Diciembre '!N96</f>
        <v>5</v>
      </c>
      <c r="O96" s="114">
        <f>+Enero!O96+Febrero!O96+'Marzo '!O96+'Abril '!O96+'Mayo '!O96+Junio!O96+Julio!O96+Agosto!O96+Septiembre!O96+'Octubre '!O96+Noviembre!O96+'Diciembre '!O96</f>
        <v>5</v>
      </c>
      <c r="P96" s="114">
        <f>+Enero!P96+Febrero!P96+'Marzo '!P96+'Abril '!P96+'Mayo '!P96+Junio!P96+Julio!P96+Agosto!P96+Septiembre!P96+'Octubre '!P96+Noviembre!P96+'Diciembre '!P96</f>
        <v>2</v>
      </c>
      <c r="Q96" s="114">
        <f>+Enero!Q96+Febrero!Q96+'Marzo '!Q96+'Abril '!Q96+'Mayo '!Q96+Junio!Q96+Julio!Q96+Agosto!Q96+Septiembre!Q96+'Octubre '!Q96+Noviembre!Q96+'Diciembre '!Q96</f>
        <v>3</v>
      </c>
      <c r="R96" s="114">
        <f>+Enero!R96+Febrero!R96+'Marzo '!R96+'Abril '!R96+'Mayo '!R96+Junio!R96+Julio!R96+Agosto!R96+Septiembre!R96+'Octubre '!R96+Noviembre!R96+'Diciembre '!R96</f>
        <v>0</v>
      </c>
      <c r="S96" s="114">
        <f>+Enero!S96+Febrero!S96+'Marzo '!S96+'Abril '!S96+'Mayo '!S96+Junio!S96+Julio!S96+Agosto!S96+Septiembre!S96+'Octubre '!S96+Noviembre!S96+'Diciembre '!S96</f>
        <v>5</v>
      </c>
      <c r="T96" s="114">
        <f>+Enero!T96+Febrero!T96+'Marzo '!T96+'Abril '!T96+'Mayo '!T96+Junio!T96+Julio!T96+Agosto!T96+Septiembre!T96+'Octubre '!T96+Noviembre!T96+'Diciembre '!T96</f>
        <v>1</v>
      </c>
      <c r="U96" s="114">
        <f>+Enero!U96+Febrero!U96+'Marzo '!U96+'Abril '!U96+'Mayo '!U96+Junio!U96+Julio!U96+Agosto!U96+Septiembre!U96+'Octubre '!U96+Noviembre!U96+'Diciembre '!U96</f>
        <v>2</v>
      </c>
      <c r="V96" s="114">
        <f>+Enero!V96+Febrero!V96+'Marzo '!V96+'Abril '!V96+'Mayo '!V96+Junio!V96+Julio!V96+Agosto!V96+Septiembre!V96+'Octubre '!V96+Noviembre!V96+'Diciembre '!V96</f>
        <v>1</v>
      </c>
      <c r="W96" s="114">
        <f>+Enero!W96+Febrero!W96+'Marzo '!W96+'Abril '!W96+'Mayo '!W96+Junio!W96+Julio!W96+Agosto!W96+Septiembre!W96+'Octubre '!W96+Noviembre!W96+'Diciembre '!W96</f>
        <v>7</v>
      </c>
      <c r="X96" s="114">
        <f>+Enero!X96+Febrero!X96+'Marzo '!X96+'Abril '!X96+'Mayo '!X96+Junio!X96+Julio!X96+Agosto!X96+Septiembre!X96+'Octubre '!X96+Noviembre!X96+'Diciembre '!X96</f>
        <v>5</v>
      </c>
      <c r="Y96" s="114">
        <f>+Enero!Y96+Febrero!Y96+'Marzo '!Y96+'Abril '!Y96+'Mayo '!Y96+Junio!Y96+Julio!Y96+Agosto!Y96+Septiembre!Y96+'Octubre '!Y96+Noviembre!Y96+'Diciembre '!Y96</f>
        <v>10</v>
      </c>
      <c r="Z96" s="114">
        <f>+Enero!Z96+Febrero!Z96+'Marzo '!Z96+'Abril '!Z96+'Mayo '!Z96+Junio!Z96+Julio!Z96+Agosto!Z96+Septiembre!Z96+'Octubre '!Z96+Noviembre!Z96+'Diciembre '!Z96</f>
        <v>6</v>
      </c>
      <c r="AA96" s="114">
        <f>+Enero!AA96+Febrero!AA96+'Marzo '!AA96+'Abril '!AA96+'Mayo '!AA96+Junio!AA96+Julio!AA96+Agosto!AA96+Septiembre!AA96+'Octubre '!AA96+Noviembre!AA96+'Diciembre '!AA96</f>
        <v>8</v>
      </c>
      <c r="AB96" s="114">
        <f>+Enero!AB96+Febrero!AB96+'Marzo '!AB96+'Abril '!AB96+'Mayo '!AB96+Junio!AB96+Julio!AB96+Agosto!AB96+Septiembre!AB96+'Octubre '!AB96+Noviembre!AB96+'Diciembre '!AB96</f>
        <v>7</v>
      </c>
      <c r="AC96" s="114">
        <f>+Enero!AC96+Febrero!AC96+'Marzo '!AC96+'Abril '!AC96+'Mayo '!AC96+Junio!AC96+Julio!AC96+Agosto!AC96+Septiembre!AC96+'Octubre '!AC96+Noviembre!AC96+'Diciembre '!AC96</f>
        <v>10</v>
      </c>
      <c r="AD96" s="114">
        <f>+Enero!AD96+Febrero!AD96+'Marzo '!AD96+'Abril '!AD96+'Mayo '!AD96+Junio!AD96+Julio!AD96+Agosto!AD96+Septiembre!AD96+'Octubre '!AD96+Noviembre!AD96+'Diciembre '!AD96</f>
        <v>6</v>
      </c>
      <c r="AE96" s="114">
        <f>+Enero!AE96+Febrero!AE96+'Marzo '!AE96+'Abril '!AE96+'Mayo '!AE96+Junio!AE96+Julio!AE96+Agosto!AE96+Septiembre!AE96+'Octubre '!AE96+Noviembre!AE96+'Diciembre '!AE96</f>
        <v>6</v>
      </c>
      <c r="AF96" s="114">
        <f>+Enero!AF96+Febrero!AF96+'Marzo '!AF96+'Abril '!AF96+'Mayo '!AF96+Junio!AF96+Julio!AF96+Agosto!AF96+Septiembre!AF96+'Octubre '!AF96+Noviembre!AF96+'Diciembre '!AF96</f>
        <v>9</v>
      </c>
      <c r="AG96" s="114">
        <f>+Enero!AG96+Febrero!AG96+'Marzo '!AG96+'Abril '!AG96+'Mayo '!AG96+Junio!AG96+Julio!AG96+Agosto!AG96+Septiembre!AG96+'Octubre '!AG96+Noviembre!AG96+'Diciembre '!AG96</f>
        <v>7</v>
      </c>
      <c r="AH96" s="114">
        <f>+Enero!AH96+Febrero!AH96+'Marzo '!AH96+'Abril '!AH96+'Mayo '!AH96+Junio!AH96+Julio!AH96+Agosto!AH96+Septiembre!AH96+'Octubre '!AH96+Noviembre!AH96+'Diciembre '!AH96</f>
        <v>13</v>
      </c>
      <c r="AI96" s="114">
        <f>+Enero!AI96+Febrero!AI96+'Marzo '!AI96+'Abril '!AI96+'Mayo '!AI96+Junio!AI96+Julio!AI96+Agosto!AI96+Septiembre!AI96+'Octubre '!AI96+Noviembre!AI96+'Diciembre '!AI96</f>
        <v>12</v>
      </c>
      <c r="AJ96" s="114">
        <f>+Enero!AJ96+Febrero!AJ96+'Marzo '!AJ96+'Abril '!AJ96+'Mayo '!AJ96+Junio!AJ96+Julio!AJ96+Agosto!AJ96+Septiembre!AJ96+'Octubre '!AJ96+Noviembre!AJ96+'Diciembre '!AJ96</f>
        <v>7</v>
      </c>
      <c r="AK96" s="114">
        <f>+Enero!AK96+Febrero!AK96+'Marzo '!AK96+'Abril '!AK96+'Mayo '!AK96+Junio!AK96+Julio!AK96+Agosto!AK96+Septiembre!AK96+'Octubre '!AK96+Noviembre!AK96+'Diciembre '!AK96</f>
        <v>10</v>
      </c>
      <c r="AL96" s="114">
        <f>+Enero!AL96+Febrero!AL96+'Marzo '!AL96+'Abril '!AL96+'Mayo '!AL96+Junio!AL96+Julio!AL96+Agosto!AL96+Septiembre!AL96+'Octubre '!AL96+Noviembre!AL96+'Diciembre '!AL96</f>
        <v>10</v>
      </c>
      <c r="AM96" s="114">
        <f>+Enero!AM96+Febrero!AM96+'Marzo '!AM96+'Abril '!AM96+'Mayo '!AM96+Junio!AM96+Julio!AM96+Agosto!AM96+Septiembre!AM96+'Octubre '!AM96+Noviembre!AM96+'Diciembre '!AM96</f>
        <v>27</v>
      </c>
      <c r="AN96" s="114">
        <f>+Enero!AN96+Febrero!AN96+'Marzo '!AN96+'Abril '!AN96+'Mayo '!AN96+Junio!AN96+Julio!AN96+Agosto!AN96+Septiembre!AN96+'Octubre '!AN96+Noviembre!AN96+'Diciembre '!AN96</f>
        <v>191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47" t="s">
        <v>153</v>
      </c>
      <c r="B97" s="1048"/>
      <c r="C97" s="210">
        <f t="shared" si="13"/>
        <v>16</v>
      </c>
      <c r="D97" s="210">
        <f t="shared" si="14"/>
        <v>8</v>
      </c>
      <c r="E97" s="201">
        <f t="shared" si="14"/>
        <v>8</v>
      </c>
      <c r="F97" s="114">
        <f>+Enero!F97+Febrero!F97+'Marzo '!F97+'Abril '!F97+'Mayo '!F97+Junio!F97+Julio!F97+Agosto!F97+Septiembre!F97+'Octubre '!F97+Noviembre!F97+'Diciembre '!F97</f>
        <v>0</v>
      </c>
      <c r="G97" s="114">
        <f>+Enero!G97+Febrero!G97+'Marzo '!G97+'Abril '!G97+'Mayo '!G97+Junio!G97+Julio!G97+Agosto!G97+Septiembre!G97+'Octubre '!G97+Noviembre!G97+'Diciembre '!G97</f>
        <v>0</v>
      </c>
      <c r="H97" s="114">
        <f>+Enero!H97+Febrero!H97+'Marzo '!H97+'Abril '!H97+'Mayo '!H97+Junio!H97+Julio!H97+Agosto!H97+Septiembre!H97+'Octubre '!H97+Noviembre!H97+'Diciembre '!H97</f>
        <v>0</v>
      </c>
      <c r="I97" s="114">
        <f>+Enero!I97+Febrero!I97+'Marzo '!I97+'Abril '!I97+'Mayo '!I97+Junio!I97+Julio!I97+Agosto!I97+Septiembre!I97+'Octubre '!I97+Noviembre!I97+'Diciembre '!I97</f>
        <v>0</v>
      </c>
      <c r="J97" s="114">
        <f>+Enero!J97+Febrero!J97+'Marzo '!J97+'Abril '!J97+'Mayo '!J97+Junio!J97+Julio!J97+Agosto!J97+Septiembre!J97+'Octubre '!J97+Noviembre!J97+'Diciembre '!J97</f>
        <v>0</v>
      </c>
      <c r="K97" s="114">
        <f>+Enero!K97+Febrero!K97+'Marzo '!K97+'Abril '!K97+'Mayo '!K97+Junio!K97+Julio!K97+Agosto!K97+Septiembre!K97+'Octubre '!K97+Noviembre!K97+'Diciembre '!K97</f>
        <v>0</v>
      </c>
      <c r="L97" s="114">
        <f>+Enero!L97+Febrero!L97+'Marzo '!L97+'Abril '!L97+'Mayo '!L97+Junio!L97+Julio!L97+Agosto!L97+Septiembre!L97+'Octubre '!L97+Noviembre!L97+'Diciembre '!L97</f>
        <v>0</v>
      </c>
      <c r="M97" s="114">
        <f>+Enero!M97+Febrero!M97+'Marzo '!M97+'Abril '!M97+'Mayo '!M97+Junio!M97+Julio!M97+Agosto!M97+Septiembre!M97+'Octubre '!M97+Noviembre!M97+'Diciembre '!M97</f>
        <v>2</v>
      </c>
      <c r="N97" s="114">
        <f>+Enero!N97+Febrero!N97+'Marzo '!N97+'Abril '!N97+'Mayo '!N97+Junio!N97+Julio!N97+Agosto!N97+Septiembre!N97+'Octubre '!N97+Noviembre!N97+'Diciembre '!N97</f>
        <v>2</v>
      </c>
      <c r="O97" s="114">
        <f>+Enero!O97+Febrero!O97+'Marzo '!O97+'Abril '!O97+'Mayo '!O97+Junio!O97+Julio!O97+Agosto!O97+Septiembre!O97+'Octubre '!O97+Noviembre!O97+'Diciembre '!O97</f>
        <v>2</v>
      </c>
      <c r="P97" s="114">
        <f>+Enero!P97+Febrero!P97+'Marzo '!P97+'Abril '!P97+'Mayo '!P97+Junio!P97+Julio!P97+Agosto!P97+Septiembre!P97+'Octubre '!P97+Noviembre!P97+'Diciembre '!P97</f>
        <v>0</v>
      </c>
      <c r="Q97" s="114">
        <f>+Enero!Q97+Febrero!Q97+'Marzo '!Q97+'Abril '!Q97+'Mayo '!Q97+Junio!Q97+Julio!Q97+Agosto!Q97+Septiembre!Q97+'Octubre '!Q97+Noviembre!Q97+'Diciembre '!Q97</f>
        <v>1</v>
      </c>
      <c r="R97" s="114">
        <f>+Enero!R97+Febrero!R97+'Marzo '!R97+'Abril '!R97+'Mayo '!R97+Junio!R97+Julio!R97+Agosto!R97+Septiembre!R97+'Octubre '!R97+Noviembre!R97+'Diciembre '!R97</f>
        <v>0</v>
      </c>
      <c r="S97" s="114">
        <f>+Enero!S97+Febrero!S97+'Marzo '!S97+'Abril '!S97+'Mayo '!S97+Junio!S97+Julio!S97+Agosto!S97+Septiembre!S97+'Octubre '!S97+Noviembre!S97+'Diciembre '!S97</f>
        <v>0</v>
      </c>
      <c r="T97" s="114">
        <f>+Enero!T97+Febrero!T97+'Marzo '!T97+'Abril '!T97+'Mayo '!T97+Junio!T97+Julio!T97+Agosto!T97+Septiembre!T97+'Octubre '!T97+Noviembre!T97+'Diciembre '!T97</f>
        <v>3</v>
      </c>
      <c r="U97" s="114">
        <f>+Enero!U97+Febrero!U97+'Marzo '!U97+'Abril '!U97+'Mayo '!U97+Junio!U97+Julio!U97+Agosto!U97+Septiembre!U97+'Octubre '!U97+Noviembre!U97+'Diciembre '!U97</f>
        <v>0</v>
      </c>
      <c r="V97" s="114">
        <f>+Enero!V97+Febrero!V97+'Marzo '!V97+'Abril '!V97+'Mayo '!V97+Junio!V97+Julio!V97+Agosto!V97+Septiembre!V97+'Octubre '!V97+Noviembre!V97+'Diciembre '!V97</f>
        <v>0</v>
      </c>
      <c r="W97" s="114">
        <f>+Enero!W97+Febrero!W97+'Marzo '!W97+'Abril '!W97+'Mayo '!W97+Junio!W97+Julio!W97+Agosto!W97+Septiembre!W97+'Octubre '!W97+Noviembre!W97+'Diciembre '!W97</f>
        <v>0</v>
      </c>
      <c r="X97" s="114">
        <f>+Enero!X97+Febrero!X97+'Marzo '!X97+'Abril '!X97+'Mayo '!X97+Junio!X97+Julio!X97+Agosto!X97+Septiembre!X97+'Octubre '!X97+Noviembre!X97+'Diciembre '!X97</f>
        <v>0</v>
      </c>
      <c r="Y97" s="114">
        <f>+Enero!Y97+Febrero!Y97+'Marzo '!Y97+'Abril '!Y97+'Mayo '!Y97+Junio!Y97+Julio!Y97+Agosto!Y97+Septiembre!Y97+'Octubre '!Y97+Noviembre!Y97+'Diciembre '!Y97</f>
        <v>1</v>
      </c>
      <c r="Z97" s="114">
        <f>+Enero!Z97+Febrero!Z97+'Marzo '!Z97+'Abril '!Z97+'Mayo '!Z97+Junio!Z97+Julio!Z97+Agosto!Z97+Septiembre!Z97+'Octubre '!Z97+Noviembre!Z97+'Diciembre '!Z97</f>
        <v>1</v>
      </c>
      <c r="AA97" s="114">
        <f>+Enero!AA97+Febrero!AA97+'Marzo '!AA97+'Abril '!AA97+'Mayo '!AA97+Junio!AA97+Julio!AA97+Agosto!AA97+Septiembre!AA97+'Octubre '!AA97+Noviembre!AA97+'Diciembre '!AA97</f>
        <v>0</v>
      </c>
      <c r="AB97" s="114">
        <f>+Enero!AB97+Febrero!AB97+'Marzo '!AB97+'Abril '!AB97+'Mayo '!AB97+Junio!AB97+Julio!AB97+Agosto!AB97+Septiembre!AB97+'Octubre '!AB97+Noviembre!AB97+'Diciembre '!AB97</f>
        <v>0</v>
      </c>
      <c r="AC97" s="114">
        <f>+Enero!AC97+Febrero!AC97+'Marzo '!AC97+'Abril '!AC97+'Mayo '!AC97+Junio!AC97+Julio!AC97+Agosto!AC97+Septiembre!AC97+'Octubre '!AC97+Noviembre!AC97+'Diciembre '!AC97</f>
        <v>2</v>
      </c>
      <c r="AD97" s="114">
        <f>+Enero!AD97+Febrero!AD97+'Marzo '!AD97+'Abril '!AD97+'Mayo '!AD97+Junio!AD97+Julio!AD97+Agosto!AD97+Septiembre!AD97+'Octubre '!AD97+Noviembre!AD97+'Diciembre '!AD97</f>
        <v>0</v>
      </c>
      <c r="AE97" s="114">
        <f>+Enero!AE97+Febrero!AE97+'Marzo '!AE97+'Abril '!AE97+'Mayo '!AE97+Junio!AE97+Julio!AE97+Agosto!AE97+Septiembre!AE97+'Octubre '!AE97+Noviembre!AE97+'Diciembre '!AE97</f>
        <v>0</v>
      </c>
      <c r="AF97" s="114">
        <f>+Enero!AF97+Febrero!AF97+'Marzo '!AF97+'Abril '!AF97+'Mayo '!AF97+Junio!AF97+Julio!AF97+Agosto!AF97+Septiembre!AF97+'Octubre '!AF97+Noviembre!AF97+'Diciembre '!AF97</f>
        <v>1</v>
      </c>
      <c r="AG97" s="114">
        <f>+Enero!AG97+Febrero!AG97+'Marzo '!AG97+'Abril '!AG97+'Mayo '!AG97+Junio!AG97+Julio!AG97+Agosto!AG97+Septiembre!AG97+'Octubre '!AG97+Noviembre!AG97+'Diciembre '!AG97</f>
        <v>0</v>
      </c>
      <c r="AH97" s="114">
        <f>+Enero!AH97+Febrero!AH97+'Marzo '!AH97+'Abril '!AH97+'Mayo '!AH97+Junio!AH97+Julio!AH97+Agosto!AH97+Septiembre!AH97+'Octubre '!AH97+Noviembre!AH97+'Diciembre '!AH97</f>
        <v>0</v>
      </c>
      <c r="AI97" s="114">
        <f>+Enero!AI97+Febrero!AI97+'Marzo '!AI97+'Abril '!AI97+'Mayo '!AI97+Junio!AI97+Julio!AI97+Agosto!AI97+Septiembre!AI97+'Octubre '!AI97+Noviembre!AI97+'Diciembre '!AI97</f>
        <v>0</v>
      </c>
      <c r="AJ97" s="114">
        <f>+Enero!AJ97+Febrero!AJ97+'Marzo '!AJ97+'Abril '!AJ97+'Mayo '!AJ97+Junio!AJ97+Julio!AJ97+Agosto!AJ97+Septiembre!AJ97+'Octubre '!AJ97+Noviembre!AJ97+'Diciembre '!AJ97</f>
        <v>1</v>
      </c>
      <c r="AK97" s="114">
        <f>+Enero!AK97+Febrero!AK97+'Marzo '!AK97+'Abril '!AK97+'Mayo '!AK97+Junio!AK97+Julio!AK97+Agosto!AK97+Septiembre!AK97+'Octubre '!AK97+Noviembre!AK97+'Diciembre '!AK97</f>
        <v>0</v>
      </c>
      <c r="AL97" s="114">
        <f>+Enero!AL97+Febrero!AL97+'Marzo '!AL97+'Abril '!AL97+'Mayo '!AL97+Junio!AL97+Julio!AL97+Agosto!AL97+Septiembre!AL97+'Octubre '!AL97+Noviembre!AL97+'Diciembre '!AL97</f>
        <v>0</v>
      </c>
      <c r="AM97" s="114">
        <f>+Enero!AM97+Febrero!AM97+'Marzo '!AM97+'Abril '!AM97+'Mayo '!AM97+Junio!AM97+Julio!AM97+Agosto!AM97+Septiembre!AM97+'Octubre '!AM97+Noviembre!AM97+'Diciembre '!AM97</f>
        <v>0</v>
      </c>
      <c r="AN97" s="114">
        <f>+Enero!AN97+Febrero!AN97+'Marzo '!AN97+'Abril '!AN97+'Mayo '!AN97+Junio!AN97+Julio!AN97+Agosto!AN97+Septiembre!AN97+'Octubre '!AN97+Noviembre!AN97+'Diciembre '!AN97</f>
        <v>16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61" t="s">
        <v>155</v>
      </c>
      <c r="B99" s="1064"/>
      <c r="C99" s="1060"/>
      <c r="D99" s="156" t="s">
        <v>41</v>
      </c>
    </row>
    <row r="100" spans="1:86" ht="21" x14ac:dyDescent="0.25">
      <c r="A100" s="1075" t="s">
        <v>156</v>
      </c>
      <c r="B100" s="1093"/>
      <c r="C100" s="171" t="s">
        <v>95</v>
      </c>
      <c r="D100" s="137">
        <f>+Enero!D100+Febrero!D100+'Marzo '!D100+'Abril '!D100+'Mayo '!D100+Junio!D100+Julio!D100+Agosto!D100+Septiembre!D100+'Octubre '!D100+Noviembre!D100+'Diciembre '!D100</f>
        <v>0</v>
      </c>
      <c r="E100" s="301"/>
    </row>
    <row r="101" spans="1:86" x14ac:dyDescent="0.25">
      <c r="A101" s="1128"/>
      <c r="B101" s="1129"/>
      <c r="C101" s="172" t="s">
        <v>96</v>
      </c>
      <c r="D101" s="137">
        <f>+Enero!D101+Febrero!D101+'Marzo '!D101+'Abril '!D101+'Mayo '!D101+Junio!D101+Julio!D101+Agosto!D101+Septiembre!D101+'Octubre '!D101+Noviembre!D101+'Diciembre '!D101</f>
        <v>0</v>
      </c>
      <c r="E101" s="301"/>
    </row>
    <row r="102" spans="1:86" ht="21" x14ac:dyDescent="0.25">
      <c r="A102" s="1076"/>
      <c r="B102" s="1095"/>
      <c r="C102" s="173" t="s">
        <v>97</v>
      </c>
      <c r="D102" s="137">
        <f>+Enero!D102+Febrero!D102+'Marzo '!D102+'Abril '!D102+'Mayo '!D102+Junio!D102+Julio!D102+Agosto!D102+Septiembre!D102+'Octubre '!D102+Noviembre!D102+'Diciembre '!D102</f>
        <v>0</v>
      </c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998" t="s">
        <v>66</v>
      </c>
      <c r="B104" s="1000"/>
      <c r="C104" s="1075" t="s">
        <v>3</v>
      </c>
      <c r="D104" s="1092"/>
      <c r="E104" s="1093"/>
      <c r="F104" s="1061" t="s">
        <v>4</v>
      </c>
      <c r="G104" s="1064"/>
      <c r="H104" s="1064"/>
      <c r="I104" s="1064"/>
      <c r="J104" s="1064"/>
      <c r="K104" s="1064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1064"/>
      <c r="W104" s="1064"/>
      <c r="X104" s="1064"/>
      <c r="Y104" s="1064"/>
      <c r="Z104" s="1064"/>
      <c r="AA104" s="1064"/>
      <c r="AB104" s="1064"/>
      <c r="AC104" s="1064"/>
      <c r="AD104" s="1064"/>
      <c r="AE104" s="1064"/>
      <c r="AF104" s="1064"/>
      <c r="AG104" s="1064"/>
      <c r="AH104" s="1064"/>
      <c r="AI104" s="1064"/>
      <c r="AJ104" s="1064"/>
      <c r="AK104" s="1064"/>
      <c r="AL104" s="1064"/>
      <c r="AM104" s="1060"/>
      <c r="AN104" s="995" t="s">
        <v>6</v>
      </c>
      <c r="AO104" s="319"/>
    </row>
    <row r="105" spans="1:86" x14ac:dyDescent="0.25">
      <c r="A105" s="1034"/>
      <c r="B105" s="1036"/>
      <c r="C105" s="1076"/>
      <c r="D105" s="1094"/>
      <c r="E105" s="1095"/>
      <c r="F105" s="1061" t="s">
        <v>9</v>
      </c>
      <c r="G105" s="1060"/>
      <c r="H105" s="1096" t="s">
        <v>10</v>
      </c>
      <c r="I105" s="1097"/>
      <c r="J105" s="1061" t="s">
        <v>11</v>
      </c>
      <c r="K105" s="1060"/>
      <c r="L105" s="1061" t="s">
        <v>12</v>
      </c>
      <c r="M105" s="1060"/>
      <c r="N105" s="1061" t="s">
        <v>13</v>
      </c>
      <c r="O105" s="1060"/>
      <c r="P105" s="1063" t="s">
        <v>14</v>
      </c>
      <c r="Q105" s="1062"/>
      <c r="R105" s="1063" t="s">
        <v>15</v>
      </c>
      <c r="S105" s="1062"/>
      <c r="T105" s="1063" t="s">
        <v>16</v>
      </c>
      <c r="U105" s="1062"/>
      <c r="V105" s="1063" t="s">
        <v>17</v>
      </c>
      <c r="W105" s="1062"/>
      <c r="X105" s="1063" t="s">
        <v>18</v>
      </c>
      <c r="Y105" s="1062"/>
      <c r="Z105" s="1063" t="s">
        <v>19</v>
      </c>
      <c r="AA105" s="1062"/>
      <c r="AB105" s="1063" t="s">
        <v>20</v>
      </c>
      <c r="AC105" s="1062"/>
      <c r="AD105" s="1084" t="s">
        <v>21</v>
      </c>
      <c r="AE105" s="1084"/>
      <c r="AF105" s="1063" t="s">
        <v>22</v>
      </c>
      <c r="AG105" s="1062"/>
      <c r="AH105" s="1084" t="s">
        <v>23</v>
      </c>
      <c r="AI105" s="1084"/>
      <c r="AJ105" s="1063" t="s">
        <v>24</v>
      </c>
      <c r="AK105" s="1062"/>
      <c r="AL105" s="1084" t="s">
        <v>25</v>
      </c>
      <c r="AM105" s="1062"/>
      <c r="AN105" s="1042"/>
    </row>
    <row r="106" spans="1:86" x14ac:dyDescent="0.25">
      <c r="A106" s="1001"/>
      <c r="B106" s="1003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996"/>
      <c r="AO106" s="320"/>
    </row>
    <row r="107" spans="1:86" ht="21" customHeight="1" x14ac:dyDescent="0.25">
      <c r="A107" s="1087" t="s">
        <v>158</v>
      </c>
      <c r="B107" s="1088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>
        <f>+Enero!F107+Febrero!F107+'Marzo '!F107+'Abril '!F107+'Mayo '!F107+Junio!F107+Julio!F107+Agosto!F107+Septiembre!F107+'Octubre '!F107+Noviembre!F107+'Diciembre '!F107</f>
        <v>0</v>
      </c>
      <c r="G107" s="322">
        <f>+Enero!G107+Febrero!G107+'Marzo '!G107+'Abril '!G107+'Mayo '!G107+Junio!G107+Julio!G107+Agosto!G107+Septiembre!G107+'Octubre '!G107+Noviembre!G107+'Diciembre '!G107</f>
        <v>0</v>
      </c>
      <c r="H107" s="322">
        <f>+Enero!H107+Febrero!H107+'Marzo '!H107+'Abril '!H107+'Mayo '!H107+Junio!H107+Julio!H107+Agosto!H107+Septiembre!H107+'Octubre '!H107+Noviembre!H107+'Diciembre '!H107</f>
        <v>0</v>
      </c>
      <c r="I107" s="322">
        <f>+Enero!I107+Febrero!I107+'Marzo '!I107+'Abril '!I107+'Mayo '!I107+Junio!I107+Julio!I107+Agosto!I107+Septiembre!I107+'Octubre '!I107+Noviembre!I107+'Diciembre '!I107</f>
        <v>0</v>
      </c>
      <c r="J107" s="322">
        <f>+Enero!J107+Febrero!J107+'Marzo '!J107+'Abril '!J107+'Mayo '!J107+Junio!J107+Julio!J107+Agosto!J107+Septiembre!J107+'Octubre '!J107+Noviembre!J107+'Diciembre '!J107</f>
        <v>0</v>
      </c>
      <c r="K107" s="322">
        <f>+Enero!K107+Febrero!K107+'Marzo '!K107+'Abril '!K107+'Mayo '!K107+Junio!K107+Julio!K107+Agosto!K107+Septiembre!K107+'Octubre '!K107+Noviembre!K107+'Diciembre '!K107</f>
        <v>0</v>
      </c>
      <c r="L107" s="322">
        <f>+Enero!L107+Febrero!L107+'Marzo '!L107+'Abril '!L107+'Mayo '!L107+Junio!L107+Julio!L107+Agosto!L107+Septiembre!L107+'Octubre '!L107+Noviembre!L107+'Diciembre '!L107</f>
        <v>0</v>
      </c>
      <c r="M107" s="322">
        <f>+Enero!M107+Febrero!M107+'Marzo '!M107+'Abril '!M107+'Mayo '!M107+Junio!M107+Julio!M107+Agosto!M107+Septiembre!M107+'Octubre '!M107+Noviembre!M107+'Diciembre '!M107</f>
        <v>0</v>
      </c>
      <c r="N107" s="322">
        <f>+Enero!N107+Febrero!N107+'Marzo '!N107+'Abril '!N107+'Mayo '!N107+Junio!N107+Julio!N107+Agosto!N107+Septiembre!N107+'Octubre '!N107+Noviembre!N107+'Diciembre '!N107</f>
        <v>0</v>
      </c>
      <c r="O107" s="322">
        <f>+Enero!O107+Febrero!O107+'Marzo '!O107+'Abril '!O107+'Mayo '!O107+Junio!O107+Julio!O107+Agosto!O107+Septiembre!O107+'Octubre '!O107+Noviembre!O107+'Diciembre '!O107</f>
        <v>0</v>
      </c>
      <c r="P107" s="322">
        <f>+Enero!P107+Febrero!P107+'Marzo '!P107+'Abril '!P107+'Mayo '!P107+Junio!P107+Julio!P107+Agosto!P107+Septiembre!P107+'Octubre '!P107+Noviembre!P107+'Diciembre '!P107</f>
        <v>0</v>
      </c>
      <c r="Q107" s="322">
        <f>+Enero!Q107+Febrero!Q107+'Marzo '!Q107+'Abril '!Q107+'Mayo '!Q107+Junio!Q107+Julio!Q107+Agosto!Q107+Septiembre!Q107+'Octubre '!Q107+Noviembre!Q107+'Diciembre '!Q107</f>
        <v>0</v>
      </c>
      <c r="R107" s="322">
        <f>+Enero!R107+Febrero!R107+'Marzo '!R107+'Abril '!R107+'Mayo '!R107+Junio!R107+Julio!R107+Agosto!R107+Septiembre!R107+'Octubre '!R107+Noviembre!R107+'Diciembre '!R107</f>
        <v>0</v>
      </c>
      <c r="S107" s="322">
        <f>+Enero!S107+Febrero!S107+'Marzo '!S107+'Abril '!S107+'Mayo '!S107+Junio!S107+Julio!S107+Agosto!S107+Septiembre!S107+'Octubre '!S107+Noviembre!S107+'Diciembre '!S107</f>
        <v>0</v>
      </c>
      <c r="T107" s="322">
        <f>+Enero!T107+Febrero!T107+'Marzo '!T107+'Abril '!T107+'Mayo '!T107+Junio!T107+Julio!T107+Agosto!T107+Septiembre!T107+'Octubre '!T107+Noviembre!T107+'Diciembre '!T107</f>
        <v>0</v>
      </c>
      <c r="U107" s="322">
        <f>+Enero!U107+Febrero!U107+'Marzo '!U107+'Abril '!U107+'Mayo '!U107+Junio!U107+Julio!U107+Agosto!U107+Septiembre!U107+'Octubre '!U107+Noviembre!U107+'Diciembre '!U107</f>
        <v>0</v>
      </c>
      <c r="V107" s="322">
        <f>+Enero!V107+Febrero!V107+'Marzo '!V107+'Abril '!V107+'Mayo '!V107+Junio!V107+Julio!V107+Agosto!V107+Septiembre!V107+'Octubre '!V107+Noviembre!V107+'Diciembre '!V107</f>
        <v>0</v>
      </c>
      <c r="W107" s="322">
        <f>+Enero!W107+Febrero!W107+'Marzo '!W107+'Abril '!W107+'Mayo '!W107+Junio!W107+Julio!W107+Agosto!W107+Septiembre!W107+'Octubre '!W107+Noviembre!W107+'Diciembre '!W107</f>
        <v>0</v>
      </c>
      <c r="X107" s="322">
        <f>+Enero!X107+Febrero!X107+'Marzo '!X107+'Abril '!X107+'Mayo '!X107+Junio!X107+Julio!X107+Agosto!X107+Septiembre!X107+'Octubre '!X107+Noviembre!X107+'Diciembre '!X107</f>
        <v>0</v>
      </c>
      <c r="Y107" s="322">
        <f>+Enero!Y107+Febrero!Y107+'Marzo '!Y107+'Abril '!Y107+'Mayo '!Y107+Junio!Y107+Julio!Y107+Agosto!Y107+Septiembre!Y107+'Octubre '!Y107+Noviembre!Y107+'Diciembre '!Y107</f>
        <v>0</v>
      </c>
      <c r="Z107" s="322">
        <f>+Enero!Z107+Febrero!Z107+'Marzo '!Z107+'Abril '!Z107+'Mayo '!Z107+Junio!Z107+Julio!Z107+Agosto!Z107+Septiembre!Z107+'Octubre '!Z107+Noviembre!Z107+'Diciembre '!Z107</f>
        <v>0</v>
      </c>
      <c r="AA107" s="322">
        <f>+Enero!AA107+Febrero!AA107+'Marzo '!AA107+'Abril '!AA107+'Mayo '!AA107+Junio!AA107+Julio!AA107+Agosto!AA107+Septiembre!AA107+'Octubre '!AA107+Noviembre!AA107+'Diciembre '!AA107</f>
        <v>0</v>
      </c>
      <c r="AB107" s="322">
        <f>+Enero!AB107+Febrero!AB107+'Marzo '!AB107+'Abril '!AB107+'Mayo '!AB107+Junio!AB107+Julio!AB107+Agosto!AB107+Septiembre!AB107+'Octubre '!AB107+Noviembre!AB107+'Diciembre '!AB107</f>
        <v>0</v>
      </c>
      <c r="AC107" s="322">
        <f>+Enero!AC107+Febrero!AC107+'Marzo '!AC107+'Abril '!AC107+'Mayo '!AC107+Junio!AC107+Julio!AC107+Agosto!AC107+Septiembre!AC107+'Octubre '!AC107+Noviembre!AC107+'Diciembre '!AC107</f>
        <v>0</v>
      </c>
      <c r="AD107" s="322">
        <f>+Enero!AD107+Febrero!AD107+'Marzo '!AD107+'Abril '!AD107+'Mayo '!AD107+Junio!AD107+Julio!AD107+Agosto!AD107+Septiembre!AD107+'Octubre '!AD107+Noviembre!AD107+'Diciembre '!AD107</f>
        <v>0</v>
      </c>
      <c r="AE107" s="322">
        <f>+Enero!AE107+Febrero!AE107+'Marzo '!AE107+'Abril '!AE107+'Mayo '!AE107+Junio!AE107+Julio!AE107+Agosto!AE107+Septiembre!AE107+'Octubre '!AE107+Noviembre!AE107+'Diciembre '!AE107</f>
        <v>0</v>
      </c>
      <c r="AF107" s="322">
        <f>+Enero!AF107+Febrero!AF107+'Marzo '!AF107+'Abril '!AF107+'Mayo '!AF107+Junio!AF107+Julio!AF107+Agosto!AF107+Septiembre!AF107+'Octubre '!AF107+Noviembre!AF107+'Diciembre '!AF107</f>
        <v>0</v>
      </c>
      <c r="AG107" s="322">
        <f>+Enero!AG107+Febrero!AG107+'Marzo '!AG107+'Abril '!AG107+'Mayo '!AG107+Junio!AG107+Julio!AG107+Agosto!AG107+Septiembre!AG107+'Octubre '!AG107+Noviembre!AG107+'Diciembre '!AG107</f>
        <v>0</v>
      </c>
      <c r="AH107" s="322">
        <f>+Enero!AH107+Febrero!AH107+'Marzo '!AH107+'Abril '!AH107+'Mayo '!AH107+Junio!AH107+Julio!AH107+Agosto!AH107+Septiembre!AH107+'Octubre '!AH107+Noviembre!AH107+'Diciembre '!AH107</f>
        <v>0</v>
      </c>
      <c r="AI107" s="322">
        <f>+Enero!AI107+Febrero!AI107+'Marzo '!AI107+'Abril '!AI107+'Mayo '!AI107+Junio!AI107+Julio!AI107+Agosto!AI107+Septiembre!AI107+'Octubre '!AI107+Noviembre!AI107+'Diciembre '!AI107</f>
        <v>0</v>
      </c>
      <c r="AJ107" s="322">
        <f>+Enero!AJ107+Febrero!AJ107+'Marzo '!AJ107+'Abril '!AJ107+'Mayo '!AJ107+Junio!AJ107+Julio!AJ107+Agosto!AJ107+Septiembre!AJ107+'Octubre '!AJ107+Noviembre!AJ107+'Diciembre '!AJ107</f>
        <v>0</v>
      </c>
      <c r="AK107" s="322">
        <f>+Enero!AK107+Febrero!AK107+'Marzo '!AK107+'Abril '!AK107+'Mayo '!AK107+Junio!AK107+Julio!AK107+Agosto!AK107+Septiembre!AK107+'Octubre '!AK107+Noviembre!AK107+'Diciembre '!AK107</f>
        <v>0</v>
      </c>
      <c r="AL107" s="322">
        <f>+Enero!AL107+Febrero!AL107+'Marzo '!AL107+'Abril '!AL107+'Mayo '!AL107+Junio!AL107+Julio!AL107+Agosto!AL107+Septiembre!AL107+'Octubre '!AL107+Noviembre!AL107+'Diciembre '!AL107</f>
        <v>0</v>
      </c>
      <c r="AM107" s="322">
        <f>+Enero!AM107+Febrero!AM107+'Marzo '!AM107+'Abril '!AM107+'Mayo '!AM107+Junio!AM107+Julio!AM107+Agosto!AM107+Septiembre!AM107+'Octubre '!AM107+Noviembre!AM107+'Diciembre '!AM107</f>
        <v>0</v>
      </c>
      <c r="AN107" s="322">
        <f>+Enero!AN107+Febrero!AN107+'Marzo '!AN107+'Abril '!AN107+'Mayo '!AN107+Junio!AN107+Julio!AN107+Agosto!AN107+Septiembre!AN107+'Octubre '!AN107+Noviembre!AN107+'Diciembre '!AN107</f>
        <v>0</v>
      </c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45" t="s">
        <v>159</v>
      </c>
      <c r="B108" s="1046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322">
        <f>+Enero!F108+Febrero!F108+'Marzo '!F108+'Abril '!F108+'Mayo '!F108+Junio!F108+Julio!F108+Agosto!F108+Septiembre!F108+'Octubre '!F108+Noviembre!F108+'Diciembre '!F108</f>
        <v>0</v>
      </c>
      <c r="G108" s="322">
        <f>+Enero!G108+Febrero!G108+'Marzo '!G108+'Abril '!G108+'Mayo '!G108+Junio!G108+Julio!G108+Agosto!G108+Septiembre!G108+'Octubre '!G108+Noviembre!G108+'Diciembre '!G108</f>
        <v>0</v>
      </c>
      <c r="H108" s="322">
        <f>+Enero!H108+Febrero!H108+'Marzo '!H108+'Abril '!H108+'Mayo '!H108+Junio!H108+Julio!H108+Agosto!H108+Septiembre!H108+'Octubre '!H108+Noviembre!H108+'Diciembre '!H108</f>
        <v>0</v>
      </c>
      <c r="I108" s="322">
        <f>+Enero!I108+Febrero!I108+'Marzo '!I108+'Abril '!I108+'Mayo '!I108+Junio!I108+Julio!I108+Agosto!I108+Septiembre!I108+'Octubre '!I108+Noviembre!I108+'Diciembre '!I108</f>
        <v>0</v>
      </c>
      <c r="J108" s="322">
        <f>+Enero!J108+Febrero!J108+'Marzo '!J108+'Abril '!J108+'Mayo '!J108+Junio!J108+Julio!J108+Agosto!J108+Septiembre!J108+'Octubre '!J108+Noviembre!J108+'Diciembre '!J108</f>
        <v>0</v>
      </c>
      <c r="K108" s="322">
        <f>+Enero!K108+Febrero!K108+'Marzo '!K108+'Abril '!K108+'Mayo '!K108+Junio!K108+Julio!K108+Agosto!K108+Septiembre!K108+'Octubre '!K108+Noviembre!K108+'Diciembre '!K108</f>
        <v>0</v>
      </c>
      <c r="L108" s="322">
        <f>+Enero!L108+Febrero!L108+'Marzo '!L108+'Abril '!L108+'Mayo '!L108+Junio!L108+Julio!L108+Agosto!L108+Septiembre!L108+'Octubre '!L108+Noviembre!L108+'Diciembre '!L108</f>
        <v>0</v>
      </c>
      <c r="M108" s="322">
        <f>+Enero!M108+Febrero!M108+'Marzo '!M108+'Abril '!M108+'Mayo '!M108+Junio!M108+Julio!M108+Agosto!M108+Septiembre!M108+'Octubre '!M108+Noviembre!M108+'Diciembre '!M108</f>
        <v>0</v>
      </c>
      <c r="N108" s="322">
        <f>+Enero!N108+Febrero!N108+'Marzo '!N108+'Abril '!N108+'Mayo '!N108+Junio!N108+Julio!N108+Agosto!N108+Septiembre!N108+'Octubre '!N108+Noviembre!N108+'Diciembre '!N108</f>
        <v>0</v>
      </c>
      <c r="O108" s="322">
        <f>+Enero!O108+Febrero!O108+'Marzo '!O108+'Abril '!O108+'Mayo '!O108+Junio!O108+Julio!O108+Agosto!O108+Septiembre!O108+'Octubre '!O108+Noviembre!O108+'Diciembre '!O108</f>
        <v>0</v>
      </c>
      <c r="P108" s="322">
        <f>+Enero!P108+Febrero!P108+'Marzo '!P108+'Abril '!P108+'Mayo '!P108+Junio!P108+Julio!P108+Agosto!P108+Septiembre!P108+'Octubre '!P108+Noviembre!P108+'Diciembre '!P108</f>
        <v>0</v>
      </c>
      <c r="Q108" s="322">
        <f>+Enero!Q108+Febrero!Q108+'Marzo '!Q108+'Abril '!Q108+'Mayo '!Q108+Junio!Q108+Julio!Q108+Agosto!Q108+Septiembre!Q108+'Octubre '!Q108+Noviembre!Q108+'Diciembre '!Q108</f>
        <v>0</v>
      </c>
      <c r="R108" s="322">
        <f>+Enero!R108+Febrero!R108+'Marzo '!R108+'Abril '!R108+'Mayo '!R108+Junio!R108+Julio!R108+Agosto!R108+Septiembre!R108+'Octubre '!R108+Noviembre!R108+'Diciembre '!R108</f>
        <v>0</v>
      </c>
      <c r="S108" s="322">
        <f>+Enero!S108+Febrero!S108+'Marzo '!S108+'Abril '!S108+'Mayo '!S108+Junio!S108+Julio!S108+Agosto!S108+Septiembre!S108+'Octubre '!S108+Noviembre!S108+'Diciembre '!S108</f>
        <v>0</v>
      </c>
      <c r="T108" s="322">
        <f>+Enero!T108+Febrero!T108+'Marzo '!T108+'Abril '!T108+'Mayo '!T108+Junio!T108+Julio!T108+Agosto!T108+Septiembre!T108+'Octubre '!T108+Noviembre!T108+'Diciembre '!T108</f>
        <v>0</v>
      </c>
      <c r="U108" s="322">
        <f>+Enero!U108+Febrero!U108+'Marzo '!U108+'Abril '!U108+'Mayo '!U108+Junio!U108+Julio!U108+Agosto!U108+Septiembre!U108+'Octubre '!U108+Noviembre!U108+'Diciembre '!U108</f>
        <v>0</v>
      </c>
      <c r="V108" s="322">
        <f>+Enero!V108+Febrero!V108+'Marzo '!V108+'Abril '!V108+'Mayo '!V108+Junio!V108+Julio!V108+Agosto!V108+Septiembre!V108+'Octubre '!V108+Noviembre!V108+'Diciembre '!V108</f>
        <v>0</v>
      </c>
      <c r="W108" s="322">
        <f>+Enero!W108+Febrero!W108+'Marzo '!W108+'Abril '!W108+'Mayo '!W108+Junio!W108+Julio!W108+Agosto!W108+Septiembre!W108+'Octubre '!W108+Noviembre!W108+'Diciembre '!W108</f>
        <v>0</v>
      </c>
      <c r="X108" s="322">
        <f>+Enero!X108+Febrero!X108+'Marzo '!X108+'Abril '!X108+'Mayo '!X108+Junio!X108+Julio!X108+Agosto!X108+Septiembre!X108+'Octubre '!X108+Noviembre!X108+'Diciembre '!X108</f>
        <v>0</v>
      </c>
      <c r="Y108" s="322">
        <f>+Enero!Y108+Febrero!Y108+'Marzo '!Y108+'Abril '!Y108+'Mayo '!Y108+Junio!Y108+Julio!Y108+Agosto!Y108+Septiembre!Y108+'Octubre '!Y108+Noviembre!Y108+'Diciembre '!Y108</f>
        <v>0</v>
      </c>
      <c r="Z108" s="322">
        <f>+Enero!Z108+Febrero!Z108+'Marzo '!Z108+'Abril '!Z108+'Mayo '!Z108+Junio!Z108+Julio!Z108+Agosto!Z108+Septiembre!Z108+'Octubre '!Z108+Noviembre!Z108+'Diciembre '!Z108</f>
        <v>0</v>
      </c>
      <c r="AA108" s="322">
        <f>+Enero!AA108+Febrero!AA108+'Marzo '!AA108+'Abril '!AA108+'Mayo '!AA108+Junio!AA108+Julio!AA108+Agosto!AA108+Septiembre!AA108+'Octubre '!AA108+Noviembre!AA108+'Diciembre '!AA108</f>
        <v>0</v>
      </c>
      <c r="AB108" s="322">
        <f>+Enero!AB108+Febrero!AB108+'Marzo '!AB108+'Abril '!AB108+'Mayo '!AB108+Junio!AB108+Julio!AB108+Agosto!AB108+Septiembre!AB108+'Octubre '!AB108+Noviembre!AB108+'Diciembre '!AB108</f>
        <v>0</v>
      </c>
      <c r="AC108" s="322">
        <f>+Enero!AC108+Febrero!AC108+'Marzo '!AC108+'Abril '!AC108+'Mayo '!AC108+Junio!AC108+Julio!AC108+Agosto!AC108+Septiembre!AC108+'Octubre '!AC108+Noviembre!AC108+'Diciembre '!AC108</f>
        <v>0</v>
      </c>
      <c r="AD108" s="322">
        <f>+Enero!AD108+Febrero!AD108+'Marzo '!AD108+'Abril '!AD108+'Mayo '!AD108+Junio!AD108+Julio!AD108+Agosto!AD108+Septiembre!AD108+'Octubre '!AD108+Noviembre!AD108+'Diciembre '!AD108</f>
        <v>0</v>
      </c>
      <c r="AE108" s="322">
        <f>+Enero!AE108+Febrero!AE108+'Marzo '!AE108+'Abril '!AE108+'Mayo '!AE108+Junio!AE108+Julio!AE108+Agosto!AE108+Septiembre!AE108+'Octubre '!AE108+Noviembre!AE108+'Diciembre '!AE108</f>
        <v>0</v>
      </c>
      <c r="AF108" s="322">
        <f>+Enero!AF108+Febrero!AF108+'Marzo '!AF108+'Abril '!AF108+'Mayo '!AF108+Junio!AF108+Julio!AF108+Agosto!AF108+Septiembre!AF108+'Octubre '!AF108+Noviembre!AF108+'Diciembre '!AF108</f>
        <v>0</v>
      </c>
      <c r="AG108" s="322">
        <f>+Enero!AG108+Febrero!AG108+'Marzo '!AG108+'Abril '!AG108+'Mayo '!AG108+Junio!AG108+Julio!AG108+Agosto!AG108+Septiembre!AG108+'Octubre '!AG108+Noviembre!AG108+'Diciembre '!AG108</f>
        <v>0</v>
      </c>
      <c r="AH108" s="322">
        <f>+Enero!AH108+Febrero!AH108+'Marzo '!AH108+'Abril '!AH108+'Mayo '!AH108+Junio!AH108+Julio!AH108+Agosto!AH108+Septiembre!AH108+'Octubre '!AH108+Noviembre!AH108+'Diciembre '!AH108</f>
        <v>0</v>
      </c>
      <c r="AI108" s="322">
        <f>+Enero!AI108+Febrero!AI108+'Marzo '!AI108+'Abril '!AI108+'Mayo '!AI108+Junio!AI108+Julio!AI108+Agosto!AI108+Septiembre!AI108+'Octubre '!AI108+Noviembre!AI108+'Diciembre '!AI108</f>
        <v>0</v>
      </c>
      <c r="AJ108" s="322">
        <f>+Enero!AJ108+Febrero!AJ108+'Marzo '!AJ108+'Abril '!AJ108+'Mayo '!AJ108+Junio!AJ108+Julio!AJ108+Agosto!AJ108+Septiembre!AJ108+'Octubre '!AJ108+Noviembre!AJ108+'Diciembre '!AJ108</f>
        <v>0</v>
      </c>
      <c r="AK108" s="322">
        <f>+Enero!AK108+Febrero!AK108+'Marzo '!AK108+'Abril '!AK108+'Mayo '!AK108+Junio!AK108+Julio!AK108+Agosto!AK108+Septiembre!AK108+'Octubre '!AK108+Noviembre!AK108+'Diciembre '!AK108</f>
        <v>0</v>
      </c>
      <c r="AL108" s="322">
        <f>+Enero!AL108+Febrero!AL108+'Marzo '!AL108+'Abril '!AL108+'Mayo '!AL108+Junio!AL108+Julio!AL108+Agosto!AL108+Septiembre!AL108+'Octubre '!AL108+Noviembre!AL108+'Diciembre '!AL108</f>
        <v>0</v>
      </c>
      <c r="AM108" s="322">
        <f>+Enero!AM108+Febrero!AM108+'Marzo '!AM108+'Abril '!AM108+'Mayo '!AM108+Junio!AM108+Julio!AM108+Agosto!AM108+Septiembre!AM108+'Octubre '!AM108+Noviembre!AM108+'Diciembre '!AM108</f>
        <v>0</v>
      </c>
      <c r="AN108" s="322">
        <f>+Enero!AN108+Febrero!AN108+'Marzo '!AN108+'Abril '!AN108+'Mayo '!AN108+Junio!AN108+Julio!AN108+Agosto!AN108+Septiembre!AN108+'Octubre '!AN108+Noviembre!AN108+'Diciembre '!AN108</f>
        <v>0</v>
      </c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89" t="s">
        <v>160</v>
      </c>
      <c r="B109" s="1090"/>
      <c r="C109" s="210">
        <f>SUM(D109+E109)</f>
        <v>13</v>
      </c>
      <c r="D109" s="210">
        <f t="shared" si="19"/>
        <v>1</v>
      </c>
      <c r="E109" s="211">
        <f t="shared" si="19"/>
        <v>12</v>
      </c>
      <c r="F109" s="322">
        <f>+Enero!F109+Febrero!F109+'Marzo '!F109+'Abril '!F109+'Mayo '!F109+Junio!F109+Julio!F109+Agosto!F109+Septiembre!F109+'Octubre '!F109+Noviembre!F109+'Diciembre '!F109</f>
        <v>0</v>
      </c>
      <c r="G109" s="322">
        <f>+Enero!G109+Febrero!G109+'Marzo '!G109+'Abril '!G109+'Mayo '!G109+Junio!G109+Julio!G109+Agosto!G109+Septiembre!G109+'Octubre '!G109+Noviembre!G109+'Diciembre '!G109</f>
        <v>0</v>
      </c>
      <c r="H109" s="322">
        <f>+Enero!H109+Febrero!H109+'Marzo '!H109+'Abril '!H109+'Mayo '!H109+Junio!H109+Julio!H109+Agosto!H109+Septiembre!H109+'Octubre '!H109+Noviembre!H109+'Diciembre '!H109</f>
        <v>0</v>
      </c>
      <c r="I109" s="322">
        <f>+Enero!I109+Febrero!I109+'Marzo '!I109+'Abril '!I109+'Mayo '!I109+Junio!I109+Julio!I109+Agosto!I109+Septiembre!I109+'Octubre '!I109+Noviembre!I109+'Diciembre '!I109</f>
        <v>0</v>
      </c>
      <c r="J109" s="322">
        <f>+Enero!J109+Febrero!J109+'Marzo '!J109+'Abril '!J109+'Mayo '!J109+Junio!J109+Julio!J109+Agosto!J109+Septiembre!J109+'Octubre '!J109+Noviembre!J109+'Diciembre '!J109</f>
        <v>0</v>
      </c>
      <c r="K109" s="322">
        <f>+Enero!K109+Febrero!K109+'Marzo '!K109+'Abril '!K109+'Mayo '!K109+Junio!K109+Julio!K109+Agosto!K109+Septiembre!K109+'Octubre '!K109+Noviembre!K109+'Diciembre '!K109</f>
        <v>0</v>
      </c>
      <c r="L109" s="322">
        <f>+Enero!L109+Febrero!L109+'Marzo '!L109+'Abril '!L109+'Mayo '!L109+Junio!L109+Julio!L109+Agosto!L109+Septiembre!L109+'Octubre '!L109+Noviembre!L109+'Diciembre '!L109</f>
        <v>0</v>
      </c>
      <c r="M109" s="322">
        <f>+Enero!M109+Febrero!M109+'Marzo '!M109+'Abril '!M109+'Mayo '!M109+Junio!M109+Julio!M109+Agosto!M109+Septiembre!M109+'Octubre '!M109+Noviembre!M109+'Diciembre '!M109</f>
        <v>0</v>
      </c>
      <c r="N109" s="322">
        <f>+Enero!N109+Febrero!N109+'Marzo '!N109+'Abril '!N109+'Mayo '!N109+Junio!N109+Julio!N109+Agosto!N109+Septiembre!N109+'Octubre '!N109+Noviembre!N109+'Diciembre '!N109</f>
        <v>0</v>
      </c>
      <c r="O109" s="322">
        <f>+Enero!O109+Febrero!O109+'Marzo '!O109+'Abril '!O109+'Mayo '!O109+Junio!O109+Julio!O109+Agosto!O109+Septiembre!O109+'Octubre '!O109+Noviembre!O109+'Diciembre '!O109</f>
        <v>0</v>
      </c>
      <c r="P109" s="322">
        <f>+Enero!P109+Febrero!P109+'Marzo '!P109+'Abril '!P109+'Mayo '!P109+Junio!P109+Julio!P109+Agosto!P109+Septiembre!P109+'Octubre '!P109+Noviembre!P109+'Diciembre '!P109</f>
        <v>0</v>
      </c>
      <c r="Q109" s="322">
        <f>+Enero!Q109+Febrero!Q109+'Marzo '!Q109+'Abril '!Q109+'Mayo '!Q109+Junio!Q109+Julio!Q109+Agosto!Q109+Septiembre!Q109+'Octubre '!Q109+Noviembre!Q109+'Diciembre '!Q109</f>
        <v>0</v>
      </c>
      <c r="R109" s="322">
        <f>+Enero!R109+Febrero!R109+'Marzo '!R109+'Abril '!R109+'Mayo '!R109+Junio!R109+Julio!R109+Agosto!R109+Septiembre!R109+'Octubre '!R109+Noviembre!R109+'Diciembre '!R109</f>
        <v>0</v>
      </c>
      <c r="S109" s="322">
        <f>+Enero!S109+Febrero!S109+'Marzo '!S109+'Abril '!S109+'Mayo '!S109+Junio!S109+Julio!S109+Agosto!S109+Septiembre!S109+'Octubre '!S109+Noviembre!S109+'Diciembre '!S109</f>
        <v>0</v>
      </c>
      <c r="T109" s="322">
        <f>+Enero!T109+Febrero!T109+'Marzo '!T109+'Abril '!T109+'Mayo '!T109+Junio!T109+Julio!T109+Agosto!T109+Septiembre!T109+'Octubre '!T109+Noviembre!T109+'Diciembre '!T109</f>
        <v>0</v>
      </c>
      <c r="U109" s="322">
        <f>+Enero!U109+Febrero!U109+'Marzo '!U109+'Abril '!U109+'Mayo '!U109+Junio!U109+Julio!U109+Agosto!U109+Septiembre!U109+'Octubre '!U109+Noviembre!U109+'Diciembre '!U109</f>
        <v>0</v>
      </c>
      <c r="V109" s="322">
        <f>+Enero!V109+Febrero!V109+'Marzo '!V109+'Abril '!V109+'Mayo '!V109+Junio!V109+Julio!V109+Agosto!V109+Septiembre!V109+'Octubre '!V109+Noviembre!V109+'Diciembre '!V109</f>
        <v>0</v>
      </c>
      <c r="W109" s="322">
        <f>+Enero!W109+Febrero!W109+'Marzo '!W109+'Abril '!W109+'Mayo '!W109+Junio!W109+Julio!W109+Agosto!W109+Septiembre!W109+'Octubre '!W109+Noviembre!W109+'Diciembre '!W109</f>
        <v>0</v>
      </c>
      <c r="X109" s="322">
        <f>+Enero!X109+Febrero!X109+'Marzo '!X109+'Abril '!X109+'Mayo '!X109+Junio!X109+Julio!X109+Agosto!X109+Septiembre!X109+'Octubre '!X109+Noviembre!X109+'Diciembre '!X109</f>
        <v>0</v>
      </c>
      <c r="Y109" s="322">
        <f>+Enero!Y109+Febrero!Y109+'Marzo '!Y109+'Abril '!Y109+'Mayo '!Y109+Junio!Y109+Julio!Y109+Agosto!Y109+Septiembre!Y109+'Octubre '!Y109+Noviembre!Y109+'Diciembre '!Y109</f>
        <v>0</v>
      </c>
      <c r="Z109" s="322">
        <f>+Enero!Z109+Febrero!Z109+'Marzo '!Z109+'Abril '!Z109+'Mayo '!Z109+Junio!Z109+Julio!Z109+Agosto!Z109+Septiembre!Z109+'Octubre '!Z109+Noviembre!Z109+'Diciembre '!Z109</f>
        <v>0</v>
      </c>
      <c r="AA109" s="322">
        <f>+Enero!AA109+Febrero!AA109+'Marzo '!AA109+'Abril '!AA109+'Mayo '!AA109+Junio!AA109+Julio!AA109+Agosto!AA109+Septiembre!AA109+'Octubre '!AA109+Noviembre!AA109+'Diciembre '!AA109</f>
        <v>0</v>
      </c>
      <c r="AB109" s="322">
        <f>+Enero!AB109+Febrero!AB109+'Marzo '!AB109+'Abril '!AB109+'Mayo '!AB109+Junio!AB109+Julio!AB109+Agosto!AB109+Septiembre!AB109+'Octubre '!AB109+Noviembre!AB109+'Diciembre '!AB109</f>
        <v>0</v>
      </c>
      <c r="AC109" s="322">
        <f>+Enero!AC109+Febrero!AC109+'Marzo '!AC109+'Abril '!AC109+'Mayo '!AC109+Junio!AC109+Julio!AC109+Agosto!AC109+Septiembre!AC109+'Octubre '!AC109+Noviembre!AC109+'Diciembre '!AC109</f>
        <v>0</v>
      </c>
      <c r="AD109" s="322">
        <f>+Enero!AD109+Febrero!AD109+'Marzo '!AD109+'Abril '!AD109+'Mayo '!AD109+Junio!AD109+Julio!AD109+Agosto!AD109+Septiembre!AD109+'Octubre '!AD109+Noviembre!AD109+'Diciembre '!AD109</f>
        <v>0</v>
      </c>
      <c r="AE109" s="322">
        <f>+Enero!AE109+Febrero!AE109+'Marzo '!AE109+'Abril '!AE109+'Mayo '!AE109+Junio!AE109+Julio!AE109+Agosto!AE109+Septiembre!AE109+'Octubre '!AE109+Noviembre!AE109+'Diciembre '!AE109</f>
        <v>1</v>
      </c>
      <c r="AF109" s="322">
        <f>+Enero!AF109+Febrero!AF109+'Marzo '!AF109+'Abril '!AF109+'Mayo '!AF109+Junio!AF109+Julio!AF109+Agosto!AF109+Septiembre!AF109+'Octubre '!AF109+Noviembre!AF109+'Diciembre '!AF109</f>
        <v>0</v>
      </c>
      <c r="AG109" s="322">
        <f>+Enero!AG109+Febrero!AG109+'Marzo '!AG109+'Abril '!AG109+'Mayo '!AG109+Junio!AG109+Julio!AG109+Agosto!AG109+Septiembre!AG109+'Octubre '!AG109+Noviembre!AG109+'Diciembre '!AG109</f>
        <v>0</v>
      </c>
      <c r="AH109" s="322">
        <f>+Enero!AH109+Febrero!AH109+'Marzo '!AH109+'Abril '!AH109+'Mayo '!AH109+Junio!AH109+Julio!AH109+Agosto!AH109+Septiembre!AH109+'Octubre '!AH109+Noviembre!AH109+'Diciembre '!AH109</f>
        <v>0</v>
      </c>
      <c r="AI109" s="322">
        <f>+Enero!AI109+Febrero!AI109+'Marzo '!AI109+'Abril '!AI109+'Mayo '!AI109+Junio!AI109+Julio!AI109+Agosto!AI109+Septiembre!AI109+'Octubre '!AI109+Noviembre!AI109+'Diciembre '!AI109</f>
        <v>0</v>
      </c>
      <c r="AJ109" s="322">
        <f>+Enero!AJ109+Febrero!AJ109+'Marzo '!AJ109+'Abril '!AJ109+'Mayo '!AJ109+Junio!AJ109+Julio!AJ109+Agosto!AJ109+Septiembre!AJ109+'Octubre '!AJ109+Noviembre!AJ109+'Diciembre '!AJ109</f>
        <v>1</v>
      </c>
      <c r="AK109" s="322">
        <f>+Enero!AK109+Febrero!AK109+'Marzo '!AK109+'Abril '!AK109+'Mayo '!AK109+Junio!AK109+Julio!AK109+Agosto!AK109+Septiembre!AK109+'Octubre '!AK109+Noviembre!AK109+'Diciembre '!AK109</f>
        <v>2</v>
      </c>
      <c r="AL109" s="322">
        <f>+Enero!AL109+Febrero!AL109+'Marzo '!AL109+'Abril '!AL109+'Mayo '!AL109+Junio!AL109+Julio!AL109+Agosto!AL109+Septiembre!AL109+'Octubre '!AL109+Noviembre!AL109+'Diciembre '!AL109</f>
        <v>0</v>
      </c>
      <c r="AM109" s="322">
        <f>+Enero!AM109+Febrero!AM109+'Marzo '!AM109+'Abril '!AM109+'Mayo '!AM109+Junio!AM109+Julio!AM109+Agosto!AM109+Septiembre!AM109+'Octubre '!AM109+Noviembre!AM109+'Diciembre '!AM109</f>
        <v>9</v>
      </c>
      <c r="AN109" s="322">
        <f>+Enero!AN109+Febrero!AN109+'Marzo '!AN109+'Abril '!AN109+'Mayo '!AN109+Junio!AN109+Julio!AN109+Agosto!AN109+Septiembre!AN109+'Octubre '!AN109+Noviembre!AN109+'Diciembre '!AN109</f>
        <v>13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998" t="s">
        <v>75</v>
      </c>
      <c r="B111" s="1000"/>
      <c r="C111" s="998" t="s">
        <v>41</v>
      </c>
      <c r="D111" s="999"/>
      <c r="E111" s="1000"/>
      <c r="F111" s="1061" t="s">
        <v>100</v>
      </c>
      <c r="G111" s="1060"/>
      <c r="H111" s="1091" t="s">
        <v>101</v>
      </c>
      <c r="I111" s="1060"/>
      <c r="J111" s="1061" t="s">
        <v>102</v>
      </c>
      <c r="K111" s="1060"/>
      <c r="L111" s="1061" t="s">
        <v>103</v>
      </c>
      <c r="M111" s="1060"/>
      <c r="N111" s="1061" t="s">
        <v>104</v>
      </c>
      <c r="O111" s="1060"/>
      <c r="P111" s="1063" t="s">
        <v>105</v>
      </c>
      <c r="Q111" s="1062"/>
      <c r="R111" s="1063" t="s">
        <v>106</v>
      </c>
      <c r="S111" s="1062"/>
      <c r="T111" s="1063" t="s">
        <v>107</v>
      </c>
      <c r="U111" s="1084"/>
      <c r="V111" s="1063" t="s">
        <v>108</v>
      </c>
      <c r="W111" s="1084"/>
      <c r="X111" s="1077" t="s">
        <v>109</v>
      </c>
      <c r="Y111" s="1085" t="s">
        <v>162</v>
      </c>
      <c r="Z111" s="1084"/>
      <c r="AA111" s="1084"/>
      <c r="AB111" s="1062"/>
      <c r="AC111" s="1016" t="s">
        <v>163</v>
      </c>
      <c r="AD111" s="1086"/>
      <c r="AE111" s="1084" t="s">
        <v>164</v>
      </c>
      <c r="AF111" s="1084"/>
      <c r="AG111" s="1084"/>
      <c r="AH111" s="1062"/>
      <c r="AI111" s="1077" t="s">
        <v>165</v>
      </c>
    </row>
    <row r="112" spans="1:86" ht="21" x14ac:dyDescent="0.25">
      <c r="A112" s="1001"/>
      <c r="B112" s="1003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78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078"/>
    </row>
    <row r="113" spans="1:87" x14ac:dyDescent="0.25">
      <c r="A113" s="1079" t="s">
        <v>116</v>
      </c>
      <c r="B113" s="1080"/>
      <c r="C113" s="334">
        <f>SUM(D113+E113)</f>
        <v>50</v>
      </c>
      <c r="D113" s="334">
        <f>SUM(F113+H113+J113+L113+N113+P113+R113+T113+V113)</f>
        <v>18</v>
      </c>
      <c r="E113" s="182">
        <f>SUM(G113+I113+K113+M113+O113+Q113+S113+U113+W113)</f>
        <v>32</v>
      </c>
      <c r="F113" s="123">
        <f>+Enero!F113+Febrero!F113+'Marzo '!F113+'Abril '!F113+'Mayo '!F113+Junio!F113+Julio!F113+Agosto!F113+Septiembre!F113+'Octubre '!F113+Noviembre!F113+'Diciembre '!F113</f>
        <v>1</v>
      </c>
      <c r="G113" s="123">
        <f>+Enero!G113+Febrero!G113+'Marzo '!G113+'Abril '!G113+'Mayo '!G113+Junio!G113+Julio!G113+Agosto!G113+Septiembre!G113+'Octubre '!G113+Noviembre!G113+'Diciembre '!G113</f>
        <v>2</v>
      </c>
      <c r="H113" s="123">
        <f>+Enero!H113+Febrero!H113+'Marzo '!H113+'Abril '!H113+'Mayo '!H113+Junio!H113+Julio!H113+Agosto!H113+Septiembre!H113+'Octubre '!H113+Noviembre!H113+'Diciembre '!H113</f>
        <v>3</v>
      </c>
      <c r="I113" s="123">
        <f>+Enero!I113+Febrero!I113+'Marzo '!I113+'Abril '!I113+'Mayo '!I113+Junio!I113+Julio!I113+Agosto!I113+Septiembre!I113+'Octubre '!I113+Noviembre!I113+'Diciembre '!I113</f>
        <v>4</v>
      </c>
      <c r="J113" s="123">
        <f>+Enero!J113+Febrero!J113+'Marzo '!J113+'Abril '!J113+'Mayo '!J113+Junio!J113+Julio!J113+Agosto!J113+Septiembre!J113+'Octubre '!J113+Noviembre!J113+'Diciembre '!J113</f>
        <v>4</v>
      </c>
      <c r="K113" s="123">
        <f>+Enero!K113+Febrero!K113+'Marzo '!K113+'Abril '!K113+'Mayo '!K113+Junio!K113+Julio!K113+Agosto!K113+Septiembre!K113+'Octubre '!K113+Noviembre!K113+'Diciembre '!K113</f>
        <v>9</v>
      </c>
      <c r="L113" s="123">
        <f>+Enero!L113+Febrero!L113+'Marzo '!L113+'Abril '!L113+'Mayo '!L113+Junio!L113+Julio!L113+Agosto!L113+Septiembre!L113+'Octubre '!L113+Noviembre!L113+'Diciembre '!L113</f>
        <v>3</v>
      </c>
      <c r="M113" s="123">
        <f>+Enero!M113+Febrero!M113+'Marzo '!M113+'Abril '!M113+'Mayo '!M113+Junio!M113+Julio!M113+Agosto!M113+Septiembre!M113+'Octubre '!M113+Noviembre!M113+'Diciembre '!M113</f>
        <v>10</v>
      </c>
      <c r="N113" s="123">
        <f>+Enero!N113+Febrero!N113+'Marzo '!N113+'Abril '!N113+'Mayo '!N113+Junio!N113+Julio!N113+Agosto!N113+Septiembre!N113+'Octubre '!N113+Noviembre!N113+'Diciembre '!N113</f>
        <v>6</v>
      </c>
      <c r="O113" s="123">
        <f>+Enero!O113+Febrero!O113+'Marzo '!O113+'Abril '!O113+'Mayo '!O113+Junio!O113+Julio!O113+Agosto!O113+Septiembre!O113+'Octubre '!O113+Noviembre!O113+'Diciembre '!O113</f>
        <v>4</v>
      </c>
      <c r="P113" s="123">
        <f>+Enero!P113+Febrero!P113+'Marzo '!P113+'Abril '!P113+'Mayo '!P113+Junio!P113+Julio!P113+Agosto!P113+Septiembre!P113+'Octubre '!P113+Noviembre!P113+'Diciembre '!P113</f>
        <v>1</v>
      </c>
      <c r="Q113" s="123">
        <f>+Enero!Q113+Febrero!Q113+'Marzo '!Q113+'Abril '!Q113+'Mayo '!Q113+Junio!Q113+Julio!Q113+Agosto!Q113+Septiembre!Q113+'Octubre '!Q113+Noviembre!Q113+'Diciembre '!Q113</f>
        <v>1</v>
      </c>
      <c r="R113" s="123">
        <f>+Enero!R113+Febrero!R113+'Marzo '!R113+'Abril '!R113+'Mayo '!R113+Junio!R113+Julio!R113+Agosto!R113+Septiembre!R113+'Octubre '!R113+Noviembre!R113+'Diciembre '!R113</f>
        <v>0</v>
      </c>
      <c r="S113" s="123">
        <f>+Enero!S113+Febrero!S113+'Marzo '!S113+'Abril '!S113+'Mayo '!S113+Junio!S113+Julio!S113+Agosto!S113+Septiembre!S113+'Octubre '!S113+Noviembre!S113+'Diciembre '!S113</f>
        <v>1</v>
      </c>
      <c r="T113" s="123">
        <f>+Enero!T113+Febrero!T113+'Marzo '!T113+'Abril '!T113+'Mayo '!T113+Junio!T113+Julio!T113+Agosto!T113+Septiembre!T113+'Octubre '!T113+Noviembre!T113+'Diciembre '!T113</f>
        <v>0</v>
      </c>
      <c r="U113" s="123">
        <f>+Enero!U113+Febrero!U113+'Marzo '!U113+'Abril '!U113+'Mayo '!U113+Junio!U113+Julio!U113+Agosto!U113+Septiembre!U113+'Octubre '!U113+Noviembre!U113+'Diciembre '!U113</f>
        <v>0</v>
      </c>
      <c r="V113" s="123">
        <f>+Enero!V113+Febrero!V113+'Marzo '!V113+'Abril '!V113+'Mayo '!V113+Junio!V113+Julio!V113+Agosto!V113+Septiembre!V113+'Octubre '!V113+Noviembre!V113+'Diciembre '!V113</f>
        <v>0</v>
      </c>
      <c r="W113" s="123">
        <f>+Enero!W113+Febrero!W113+'Marzo '!W113+'Abril '!W113+'Mayo '!W113+Junio!W113+Julio!W113+Agosto!W113+Septiembre!W113+'Octubre '!W113+Noviembre!W113+'Diciembre '!W113</f>
        <v>1</v>
      </c>
      <c r="X113" s="123">
        <f>+Enero!X113+Febrero!X113+'Marzo '!X113+'Abril '!X113+'Mayo '!X113+Junio!X113+Julio!X113+Agosto!X113+Septiembre!X113+'Octubre '!X113+Noviembre!X113+'Diciembre '!X113</f>
        <v>0</v>
      </c>
      <c r="Y113" s="123">
        <f>+Enero!Y113+Febrero!Y113+'Marzo '!Y113+'Abril '!Y113+'Mayo '!Y113+Junio!Y113+Julio!Y113+Agosto!Y113+Septiembre!Y113+'Octubre '!Y113+Noviembre!Y113+'Diciembre '!Y113</f>
        <v>29</v>
      </c>
      <c r="Z113" s="123">
        <f>+Enero!Z113+Febrero!Z113+'Marzo '!Z113+'Abril '!Z113+'Mayo '!Z113+Junio!Z113+Julio!Z113+Agosto!Z113+Septiembre!Z113+'Octubre '!Z113+Noviembre!Z113+'Diciembre '!Z113</f>
        <v>21</v>
      </c>
      <c r="AA113" s="123">
        <f>+Enero!AA113+Febrero!AA113+'Marzo '!AA113+'Abril '!AA113+'Mayo '!AA113+Junio!AA113+Julio!AA113+Agosto!AA113+Septiembre!AA113+'Octubre '!AA113+Noviembre!AA113+'Diciembre '!AA113</f>
        <v>0</v>
      </c>
      <c r="AB113" s="123">
        <f>+Enero!AB113+Febrero!AB113+'Marzo '!AB113+'Abril '!AB113+'Mayo '!AB113+Junio!AB113+Julio!AB113+Agosto!AB113+Septiembre!AB113+'Octubre '!AB113+Noviembre!AB113+'Diciembre '!AB113</f>
        <v>0</v>
      </c>
      <c r="AC113" s="123">
        <f>+Enero!AC113+Febrero!AC113+'Marzo '!AC113+'Abril '!AC113+'Mayo '!AC113+Junio!AC113+Julio!AC113+Agosto!AC113+Septiembre!AC113+'Octubre '!AC113+Noviembre!AC113+'Diciembre '!AC113</f>
        <v>29</v>
      </c>
      <c r="AD113" s="123">
        <f>+Enero!AD113+Febrero!AD113+'Marzo '!AD113+'Abril '!AD113+'Mayo '!AD113+Junio!AD113+Julio!AD113+Agosto!AD113+Septiembre!AD113+'Octubre '!AD113+Noviembre!AD113+'Diciembre '!AD113</f>
        <v>21</v>
      </c>
      <c r="AE113" s="123">
        <f>+Enero!AE113+Febrero!AE113+'Marzo '!AE113+'Abril '!AE113+'Mayo '!AE113+Junio!AE113+Julio!AE113+Agosto!AE113+Septiembre!AE113+'Octubre '!AE113+Noviembre!AE113+'Diciembre '!AE113</f>
        <v>12</v>
      </c>
      <c r="AF113" s="123">
        <f>+Enero!AF113+Febrero!AF113+'Marzo '!AF113+'Abril '!AF113+'Mayo '!AF113+Junio!AF113+Julio!AF113+Agosto!AF113+Septiembre!AF113+'Octubre '!AF113+Noviembre!AF113+'Diciembre '!AF113</f>
        <v>1</v>
      </c>
      <c r="AG113" s="123">
        <f>+Enero!AG113+Febrero!AG113+'Marzo '!AG113+'Abril '!AG113+'Mayo '!AG113+Junio!AG113+Julio!AG113+Agosto!AG113+Septiembre!AG113+'Octubre '!AG113+Noviembre!AG113+'Diciembre '!AG113</f>
        <v>36</v>
      </c>
      <c r="AH113" s="123">
        <f>+Enero!AH113+Febrero!AH113+'Marzo '!AH113+'Abril '!AH113+'Mayo '!AH113+Junio!AH113+Julio!AH113+Agosto!AH113+Septiembre!AH113+'Octubre '!AH113+Noviembre!AH113+'Diciembre '!AH113</f>
        <v>0</v>
      </c>
      <c r="AI113" s="123">
        <f>+Enero!AI113+Febrero!AI113+'Marzo '!AI113+'Abril '!AI113+'Mayo '!AI113+Junio!AI113+Julio!AI113+Agosto!AI113+Septiembre!AI113+'Octubre '!AI113+Noviembre!AI113+'Diciembre '!AI113</f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081" t="s">
        <v>117</v>
      </c>
      <c r="B114" s="1082"/>
      <c r="C114" s="339">
        <f>SUM(D114+E114)</f>
        <v>416</v>
      </c>
      <c r="D114" s="339">
        <f>SUM(F114+H114+J114+L114+N114+P114+R114+T114+V114)</f>
        <v>272</v>
      </c>
      <c r="E114" s="230">
        <f>SUM(G114+I114+K114+M114+O114+Q114+S114+U114+W114)</f>
        <v>144</v>
      </c>
      <c r="F114" s="123">
        <f>+Enero!F114+Febrero!F114+'Marzo '!F114+'Abril '!F114+'Mayo '!F114+Junio!F114+Julio!F114+Agosto!F114+Septiembre!F114+'Octubre '!F114+Noviembre!F114+'Diciembre '!F114</f>
        <v>8</v>
      </c>
      <c r="G114" s="123">
        <f>+Enero!G114+Febrero!G114+'Marzo '!G114+'Abril '!G114+'Mayo '!G114+Junio!G114+Julio!G114+Agosto!G114+Septiembre!G114+'Octubre '!G114+Noviembre!G114+'Diciembre '!G114</f>
        <v>5</v>
      </c>
      <c r="H114" s="123">
        <f>+Enero!H114+Febrero!H114+'Marzo '!H114+'Abril '!H114+'Mayo '!H114+Junio!H114+Julio!H114+Agosto!H114+Septiembre!H114+'Octubre '!H114+Noviembre!H114+'Diciembre '!H114</f>
        <v>15</v>
      </c>
      <c r="I114" s="123">
        <f>+Enero!I114+Febrero!I114+'Marzo '!I114+'Abril '!I114+'Mayo '!I114+Junio!I114+Julio!I114+Agosto!I114+Septiembre!I114+'Octubre '!I114+Noviembre!I114+'Diciembre '!I114</f>
        <v>19</v>
      </c>
      <c r="J114" s="123">
        <f>+Enero!J114+Febrero!J114+'Marzo '!J114+'Abril '!J114+'Mayo '!J114+Junio!J114+Julio!J114+Agosto!J114+Septiembre!J114+'Octubre '!J114+Noviembre!J114+'Diciembre '!J114</f>
        <v>53</v>
      </c>
      <c r="K114" s="123">
        <f>+Enero!K114+Febrero!K114+'Marzo '!K114+'Abril '!K114+'Mayo '!K114+Junio!K114+Julio!K114+Agosto!K114+Septiembre!K114+'Octubre '!K114+Noviembre!K114+'Diciembre '!K114</f>
        <v>31</v>
      </c>
      <c r="L114" s="123">
        <f>+Enero!L114+Febrero!L114+'Marzo '!L114+'Abril '!L114+'Mayo '!L114+Junio!L114+Julio!L114+Agosto!L114+Septiembre!L114+'Octubre '!L114+Noviembre!L114+'Diciembre '!L114</f>
        <v>78</v>
      </c>
      <c r="M114" s="123">
        <f>+Enero!M114+Febrero!M114+'Marzo '!M114+'Abril '!M114+'Mayo '!M114+Junio!M114+Julio!M114+Agosto!M114+Septiembre!M114+'Octubre '!M114+Noviembre!M114+'Diciembre '!M114</f>
        <v>40</v>
      </c>
      <c r="N114" s="123">
        <f>+Enero!N114+Febrero!N114+'Marzo '!N114+'Abril '!N114+'Mayo '!N114+Junio!N114+Julio!N114+Agosto!N114+Septiembre!N114+'Octubre '!N114+Noviembre!N114+'Diciembre '!N114</f>
        <v>63</v>
      </c>
      <c r="O114" s="123">
        <f>+Enero!O114+Febrero!O114+'Marzo '!O114+'Abril '!O114+'Mayo '!O114+Junio!O114+Julio!O114+Agosto!O114+Septiembre!O114+'Octubre '!O114+Noviembre!O114+'Diciembre '!O114</f>
        <v>32</v>
      </c>
      <c r="P114" s="123">
        <f>+Enero!P114+Febrero!P114+'Marzo '!P114+'Abril '!P114+'Mayo '!P114+Junio!P114+Julio!P114+Agosto!P114+Septiembre!P114+'Octubre '!P114+Noviembre!P114+'Diciembre '!P114</f>
        <v>40</v>
      </c>
      <c r="Q114" s="123">
        <f>+Enero!Q114+Febrero!Q114+'Marzo '!Q114+'Abril '!Q114+'Mayo '!Q114+Junio!Q114+Julio!Q114+Agosto!Q114+Septiembre!Q114+'Octubre '!Q114+Noviembre!Q114+'Diciembre '!Q114</f>
        <v>12</v>
      </c>
      <c r="R114" s="123">
        <f>+Enero!R114+Febrero!R114+'Marzo '!R114+'Abril '!R114+'Mayo '!R114+Junio!R114+Julio!R114+Agosto!R114+Septiembre!R114+'Octubre '!R114+Noviembre!R114+'Diciembre '!R114</f>
        <v>9</v>
      </c>
      <c r="S114" s="123">
        <f>+Enero!S114+Febrero!S114+'Marzo '!S114+'Abril '!S114+'Mayo '!S114+Junio!S114+Julio!S114+Agosto!S114+Septiembre!S114+'Octubre '!S114+Noviembre!S114+'Diciembre '!S114</f>
        <v>3</v>
      </c>
      <c r="T114" s="123">
        <f>+Enero!T114+Febrero!T114+'Marzo '!T114+'Abril '!T114+'Mayo '!T114+Junio!T114+Julio!T114+Agosto!T114+Septiembre!T114+'Octubre '!T114+Noviembre!T114+'Diciembre '!T114</f>
        <v>4</v>
      </c>
      <c r="U114" s="123">
        <f>+Enero!U114+Febrero!U114+'Marzo '!U114+'Abril '!U114+'Mayo '!U114+Junio!U114+Julio!U114+Agosto!U114+Septiembre!U114+'Octubre '!U114+Noviembre!U114+'Diciembre '!U114</f>
        <v>1</v>
      </c>
      <c r="V114" s="123">
        <f>+Enero!V114+Febrero!V114+'Marzo '!V114+'Abril '!V114+'Mayo '!V114+Junio!V114+Julio!V114+Agosto!V114+Septiembre!V114+'Octubre '!V114+Noviembre!V114+'Diciembre '!V114</f>
        <v>2</v>
      </c>
      <c r="W114" s="123">
        <f>+Enero!W114+Febrero!W114+'Marzo '!W114+'Abril '!W114+'Mayo '!W114+Junio!W114+Julio!W114+Agosto!W114+Septiembre!W114+'Octubre '!W114+Noviembre!W114+'Diciembre '!W114</f>
        <v>1</v>
      </c>
      <c r="X114" s="123">
        <f>+Enero!X114+Febrero!X114+'Marzo '!X114+'Abril '!X114+'Mayo '!X114+Junio!X114+Julio!X114+Agosto!X114+Septiembre!X114+'Octubre '!X114+Noviembre!X114+'Diciembre '!X114</f>
        <v>4</v>
      </c>
      <c r="Y114" s="123">
        <f>+Enero!Y114+Febrero!Y114+'Marzo '!Y114+'Abril '!Y114+'Mayo '!Y114+Junio!Y114+Julio!Y114+Agosto!Y114+Septiembre!Y114+'Octubre '!Y114+Noviembre!Y114+'Diciembre '!Y114</f>
        <v>0</v>
      </c>
      <c r="Z114" s="123">
        <f>+Enero!Z114+Febrero!Z114+'Marzo '!Z114+'Abril '!Z114+'Mayo '!Z114+Junio!Z114+Julio!Z114+Agosto!Z114+Septiembre!Z114+'Octubre '!Z114+Noviembre!Z114+'Diciembre '!Z114</f>
        <v>0</v>
      </c>
      <c r="AA114" s="123">
        <f>+Enero!AA114+Febrero!AA114+'Marzo '!AA114+'Abril '!AA114+'Mayo '!AA114+Junio!AA114+Julio!AA114+Agosto!AA114+Septiembre!AA114+'Octubre '!AA114+Noviembre!AA114+'Diciembre '!AA114</f>
        <v>205</v>
      </c>
      <c r="AB114" s="123">
        <f>+Enero!AB114+Febrero!AB114+'Marzo '!AB114+'Abril '!AB114+'Mayo '!AB114+Junio!AB114+Julio!AB114+Agosto!AB114+Septiembre!AB114+'Octubre '!AB114+Noviembre!AB114+'Diciembre '!AB114</f>
        <v>211</v>
      </c>
      <c r="AC114" s="123">
        <f>+Enero!AC114+Febrero!AC114+'Marzo '!AC114+'Abril '!AC114+'Mayo '!AC114+Junio!AC114+Julio!AC114+Agosto!AC114+Septiembre!AC114+'Octubre '!AC114+Noviembre!AC114+'Diciembre '!AC114</f>
        <v>260</v>
      </c>
      <c r="AD114" s="123">
        <f>+Enero!AD114+Febrero!AD114+'Marzo '!AD114+'Abril '!AD114+'Mayo '!AD114+Junio!AD114+Julio!AD114+Agosto!AD114+Septiembre!AD114+'Octubre '!AD114+Noviembre!AD114+'Diciembre '!AD114</f>
        <v>156</v>
      </c>
      <c r="AE114" s="123">
        <f>+Enero!AE114+Febrero!AE114+'Marzo '!AE114+'Abril '!AE114+'Mayo '!AE114+Junio!AE114+Julio!AE114+Agosto!AE114+Septiembre!AE114+'Octubre '!AE114+Noviembre!AE114+'Diciembre '!AE114</f>
        <v>53</v>
      </c>
      <c r="AF114" s="123">
        <f>+Enero!AF114+Febrero!AF114+'Marzo '!AF114+'Abril '!AF114+'Mayo '!AF114+Junio!AF114+Julio!AF114+Agosto!AF114+Septiembre!AF114+'Octubre '!AF114+Noviembre!AF114+'Diciembre '!AF114</f>
        <v>87</v>
      </c>
      <c r="AG114" s="123">
        <f>+Enero!AG114+Febrero!AG114+'Marzo '!AG114+'Abril '!AG114+'Mayo '!AG114+Junio!AG114+Julio!AG114+Agosto!AG114+Septiembre!AG114+'Octubre '!AG114+Noviembre!AG114+'Diciembre '!AG114</f>
        <v>175</v>
      </c>
      <c r="AH114" s="123">
        <f>+Enero!AH114+Febrero!AH114+'Marzo '!AH114+'Abril '!AH114+'Mayo '!AH114+Junio!AH114+Julio!AH114+Agosto!AH114+Septiembre!AH114+'Octubre '!AH114+Noviembre!AH114+'Diciembre '!AH114</f>
        <v>41</v>
      </c>
      <c r="AI114" s="123">
        <f>+Enero!AI114+Febrero!AI114+'Marzo '!AI114+'Abril '!AI114+'Mayo '!AI114+Junio!AI114+Julio!AI114+Agosto!AI114+Septiembre!AI114+'Octubre '!AI114+Noviembre!AI114+'Diciembre '!AI114</f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998" t="s">
        <v>75</v>
      </c>
      <c r="B116" s="1000"/>
      <c r="C116" s="993" t="s">
        <v>41</v>
      </c>
      <c r="D116" s="1061" t="s">
        <v>4</v>
      </c>
      <c r="E116" s="1064"/>
      <c r="F116" s="1064"/>
      <c r="G116" s="1064"/>
      <c r="H116" s="1064"/>
      <c r="I116" s="1064"/>
      <c r="J116" s="1064"/>
      <c r="K116" s="1064"/>
      <c r="L116" s="1064"/>
      <c r="M116" s="1060"/>
      <c r="N116" s="1061" t="s">
        <v>5</v>
      </c>
      <c r="O116" s="1060"/>
      <c r="P116" s="995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01"/>
      <c r="B117" s="1003"/>
      <c r="C117" s="9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996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992" t="s">
        <v>172</v>
      </c>
      <c r="B118" s="59" t="s">
        <v>173</v>
      </c>
      <c r="C118" s="346">
        <f>SUM(F118:K118)</f>
        <v>5</v>
      </c>
      <c r="D118" s="960">
        <f>+Enero!D118+Febrero!D118+'Marzo '!D118+'Abril '!D118+'Mayo '!D118+Junio!D118+Julio!D118+Agosto!D118+Septiembre!D118+'Octubre '!D118+Noviembre!D118+'Diciembre '!D118</f>
        <v>0</v>
      </c>
      <c r="E118" s="960">
        <f>+Enero!E118+Febrero!E118+'Marzo '!E118+'Abril '!E118+'Mayo '!E118+Junio!E118+Julio!E118+Agosto!E118+Septiembre!E118+'Octubre '!E118+Noviembre!E118+'Diciembre '!E118</f>
        <v>0</v>
      </c>
      <c r="F118" s="961">
        <f>+Enero!F118+Febrero!F118+'Marzo '!F118+'Abril '!F118+'Mayo '!F118+Junio!F118+Julio!F118+Agosto!F118+Septiembre!F118+'Octubre '!F118+Noviembre!F118+'Diciembre '!F118</f>
        <v>2</v>
      </c>
      <c r="G118" s="961">
        <f>+Enero!G118+Febrero!G118+'Marzo '!G118+'Abril '!G118+'Mayo '!G118+Junio!G118+Julio!G118+Agosto!G118+Septiembre!G118+'Octubre '!G118+Noviembre!G118+'Diciembre '!G118</f>
        <v>1</v>
      </c>
      <c r="H118" s="961">
        <f>+Enero!H118+Febrero!H118+'Marzo '!H118+'Abril '!H118+'Mayo '!H118+Junio!H118+Julio!H118+Agosto!H118+Septiembre!H118+'Octubre '!H118+Noviembre!H118+'Diciembre '!H118</f>
        <v>1</v>
      </c>
      <c r="I118" s="961">
        <f>+Enero!I118+Febrero!I118+'Marzo '!I118+'Abril '!I118+'Mayo '!I118+Junio!I118+Julio!I118+Agosto!I118+Septiembre!I118+'Octubre '!I118+Noviembre!I118+'Diciembre '!I118</f>
        <v>1</v>
      </c>
      <c r="J118" s="961">
        <f>+Enero!J118+Febrero!J118+'Marzo '!J118+'Abril '!J118+'Mayo '!J118+Junio!J118+Julio!J118+Agosto!J118+Septiembre!J118+'Octubre '!J118+Noviembre!J118+'Diciembre '!J118</f>
        <v>0</v>
      </c>
      <c r="K118" s="961">
        <f>+Enero!K118+Febrero!K118+'Marzo '!K118+'Abril '!K118+'Mayo '!K118+Junio!K118+Julio!K118+Agosto!K118+Septiembre!K118+'Octubre '!K118+Noviembre!K118+'Diciembre '!K118</f>
        <v>0</v>
      </c>
      <c r="L118" s="962">
        <f>+Enero!L118+Febrero!L118+'Marzo '!L118+'Abril '!L118+'Mayo '!L118+Junio!L118+Julio!L118+Agosto!L118+Septiembre!L118+'Octubre '!L118+Noviembre!L118+'Diciembre '!L118</f>
        <v>0</v>
      </c>
      <c r="M118" s="962">
        <f>+Enero!M118+Febrero!M118+'Marzo '!M118+'Abril '!M118+'Mayo '!M118+Junio!M118+Julio!M118+Agosto!M118+Septiembre!M118+'Octubre '!M118+Noviembre!M118+'Diciembre '!M118</f>
        <v>0</v>
      </c>
      <c r="N118" s="962">
        <f>+Enero!N118+Febrero!N118+'Marzo '!N118+'Abril '!N118+'Mayo '!N118+Junio!N118+Julio!N118+Agosto!N118+Septiembre!N118+'Octubre '!N118+Noviembre!N118+'Diciembre '!N118</f>
        <v>0</v>
      </c>
      <c r="O118" s="961">
        <f>+Enero!O118+Febrero!O118+'Marzo '!O118+'Abril '!O118+'Mayo '!O118+Junio!O118+Julio!O118+Agosto!O118+Septiembre!O118+'Octubre '!O118+Noviembre!O118+'Diciembre '!O118</f>
        <v>5</v>
      </c>
      <c r="P118" s="961">
        <f>+Enero!P118+Febrero!P118+'Marzo '!P118+'Abril '!P118+'Mayo '!P118+Junio!P118+Julio!P118+Agosto!P118+Septiembre!P118+'Octubre '!P118+Noviembre!P118+'Diciembre '!P118</f>
        <v>5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083"/>
      <c r="B119" s="60" t="s">
        <v>174</v>
      </c>
      <c r="C119" s="349">
        <f>SUM(F119:K119)</f>
        <v>8</v>
      </c>
      <c r="D119" s="960">
        <f>+Enero!D119+Febrero!D119+'Marzo '!D119+'Abril '!D119+'Mayo '!D119+Junio!D119+Julio!D119+Agosto!D119+Septiembre!D119+'Octubre '!D119+Noviembre!D119+'Diciembre '!D119</f>
        <v>0</v>
      </c>
      <c r="E119" s="960">
        <f>+Enero!E119+Febrero!E119+'Marzo '!E119+'Abril '!E119+'Mayo '!E119+Junio!E119+Julio!E119+Agosto!E119+Septiembre!E119+'Octubre '!E119+Noviembre!E119+'Diciembre '!E119</f>
        <v>0</v>
      </c>
      <c r="F119" s="961">
        <f>+Enero!F119+Febrero!F119+'Marzo '!F119+'Abril '!F119+'Mayo '!F119+Junio!F119+Julio!F119+Agosto!F119+Septiembre!F119+'Octubre '!F119+Noviembre!F119+'Diciembre '!F119</f>
        <v>0</v>
      </c>
      <c r="G119" s="961">
        <f>+Enero!G119+Febrero!G119+'Marzo '!G119+'Abril '!G119+'Mayo '!G119+Junio!G119+Julio!G119+Agosto!G119+Septiembre!G119+'Octubre '!G119+Noviembre!G119+'Diciembre '!G119</f>
        <v>1</v>
      </c>
      <c r="H119" s="961">
        <f>+Enero!H119+Febrero!H119+'Marzo '!H119+'Abril '!H119+'Mayo '!H119+Junio!H119+Julio!H119+Agosto!H119+Septiembre!H119+'Octubre '!H119+Noviembre!H119+'Diciembre '!H119</f>
        <v>1</v>
      </c>
      <c r="I119" s="961">
        <f>+Enero!I119+Febrero!I119+'Marzo '!I119+'Abril '!I119+'Mayo '!I119+Junio!I119+Julio!I119+Agosto!I119+Septiembre!I119+'Octubre '!I119+Noviembre!I119+'Diciembre '!I119</f>
        <v>1</v>
      </c>
      <c r="J119" s="961">
        <f>+Enero!J119+Febrero!J119+'Marzo '!J119+'Abril '!J119+'Mayo '!J119+Junio!J119+Julio!J119+Agosto!J119+Septiembre!J119+'Octubre '!J119+Noviembre!J119+'Diciembre '!J119</f>
        <v>1</v>
      </c>
      <c r="K119" s="961">
        <f>+Enero!K119+Febrero!K119+'Marzo '!K119+'Abril '!K119+'Mayo '!K119+Junio!K119+Julio!K119+Agosto!K119+Septiembre!K119+'Octubre '!K119+Noviembre!K119+'Diciembre '!K119</f>
        <v>4</v>
      </c>
      <c r="L119" s="962">
        <f>+Enero!L119+Febrero!L119+'Marzo '!L119+'Abril '!L119+'Mayo '!L119+Junio!L119+Julio!L119+Agosto!L119+Septiembre!L119+'Octubre '!L119+Noviembre!L119+'Diciembre '!L119</f>
        <v>0</v>
      </c>
      <c r="M119" s="962">
        <f>+Enero!M119+Febrero!M119+'Marzo '!M119+'Abril '!M119+'Mayo '!M119+Junio!M119+Julio!M119+Agosto!M119+Septiembre!M119+'Octubre '!M119+Noviembre!M119+'Diciembre '!M119</f>
        <v>0</v>
      </c>
      <c r="N119" s="962">
        <f>+Enero!N119+Febrero!N119+'Marzo '!N119+'Abril '!N119+'Mayo '!N119+Junio!N119+Julio!N119+Agosto!N119+Septiembre!N119+'Octubre '!N119+Noviembre!N119+'Diciembre '!N119</f>
        <v>0</v>
      </c>
      <c r="O119" s="961">
        <f>+Enero!O119+Febrero!O119+'Marzo '!O119+'Abril '!O119+'Mayo '!O119+Junio!O119+Julio!O119+Agosto!O119+Septiembre!O119+'Octubre '!O119+Noviembre!O119+'Diciembre '!O119</f>
        <v>8</v>
      </c>
      <c r="P119" s="961">
        <f>+Enero!P119+Febrero!P119+'Marzo '!P119+'Abril '!P119+'Mayo '!P119+Junio!P119+Julio!P119+Agosto!P119+Septiembre!P119+'Octubre '!P119+Noviembre!P119+'Diciembre '!P119</f>
        <v>8</v>
      </c>
      <c r="Q119" s="959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65" t="s">
        <v>81</v>
      </c>
      <c r="B121" s="1114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21"/>
      <c r="B122" s="1115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f>+Enero!B123+Febrero!B123+'Marzo '!B123+'Abril '!B123+'Mayo '!B123+Junio!B123+Julio!B123+Agosto!B123+Septiembre!B123+'Octubre '!B123+Noviembre!B123+'Diciembre '!B123</f>
        <v>9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3">
        <f>+Enero!B124+Febrero!B124+'Marzo '!B124+'Abril '!B124+'Mayo '!B124+Junio!B124+Julio!B124+Agosto!B124+Septiembre!B124+'Octubre '!B124+Noviembre!B124+'Diciembre '!B124</f>
        <v>0</v>
      </c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3">
        <f>+Enero!B125+Febrero!B125+'Marzo '!B125+'Abril '!B125+'Mayo '!B125+Junio!B125+Julio!B125+Agosto!B125+Septiembre!B125+'Octubre '!B125+Noviembre!B125+'Diciembre '!B125</f>
        <v>104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3">
        <f>+Enero!B126+Febrero!B126+'Marzo '!B126+'Abril '!B126+'Mayo '!B126+Junio!B126+Julio!B126+Agosto!B126+Septiembre!B126+'Octubre '!B126+Noviembre!B126+'Diciembre '!B126</f>
        <v>36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3">
        <f>+Enero!B127+Febrero!B127+'Marzo '!B127+'Abril '!B127+'Mayo '!B127+Junio!B127+Julio!B127+Agosto!B127+Septiembre!B127+'Octubre '!B127+Noviembre!B127+'Diciembre '!B127</f>
        <v>0</v>
      </c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3">
        <f>+Enero!B128+Febrero!B128+'Marzo '!B128+'Abril '!B128+'Mayo '!B128+Junio!B128+Julio!B128+Agosto!B128+Septiembre!B128+'Octubre '!B128+Noviembre!B128+'Diciembre '!B128</f>
        <v>5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3">
        <f>+Enero!B129+Febrero!B129+'Marzo '!B129+'Abril '!B129+'Mayo '!B129+Junio!B129+Julio!B129+Agosto!B129+Septiembre!B129+'Octubre '!B129+Noviembre!B129+'Diciembre '!B129</f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3">
        <f>+Enero!B130+Febrero!B130+'Marzo '!B130+'Abril '!B130+'Mayo '!B130+Junio!B130+Julio!B130+Agosto!B130+Septiembre!B130+'Octubre '!B130+Noviembre!B130+'Diciembre '!B130</f>
        <v>13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3">
        <f>+Enero!B131+Febrero!B131+'Marzo '!B131+'Abril '!B131+'Mayo '!B131+Junio!B131+Julio!B131+Agosto!B131+Septiembre!B131+'Octubre '!B131+Noviembre!B131+'Diciembre '!B131</f>
        <v>6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3">
        <f>+Enero!B132+Febrero!B132+'Marzo '!B132+'Abril '!B132+'Mayo '!B132+Junio!B132+Julio!B132+Agosto!B132+Septiembre!B132+'Octubre '!B132+Noviembre!B132+'Diciembre '!B132</f>
        <v>92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3">
        <f>+Enero!B133+Febrero!B133+'Marzo '!B133+'Abril '!B133+'Mayo '!B133+Junio!B133+Julio!B133+Agosto!B133+Septiembre!B133+'Octubre '!B133+Noviembre!B133+'Diciembre '!B133</f>
        <v>786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3">
        <f>+Enero!B134+Febrero!B134+'Marzo '!B134+'Abril '!B134+'Mayo '!B134+Junio!B134+Julio!B134+Agosto!B134+Septiembre!B134+'Octubre '!B134+Noviembre!B134+'Diciembre '!B134</f>
        <v>207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1259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61" t="s">
        <v>83</v>
      </c>
      <c r="B137" s="1064"/>
      <c r="C137" s="1064"/>
      <c r="D137" s="1060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11" t="s">
        <v>191</v>
      </c>
      <c r="C138" s="1112"/>
      <c r="D138" s="1113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998" t="s">
        <v>83</v>
      </c>
      <c r="B140" s="999"/>
      <c r="C140" s="1000"/>
      <c r="D140" s="1037" t="s">
        <v>193</v>
      </c>
      <c r="E140" s="1038"/>
      <c r="F140" s="1039"/>
      <c r="G140" s="995" t="s">
        <v>194</v>
      </c>
      <c r="H140" s="1064" t="s">
        <v>195</v>
      </c>
      <c r="I140" s="1064"/>
      <c r="J140" s="1060"/>
      <c r="K140" s="1061" t="s">
        <v>196</v>
      </c>
      <c r="L140" s="1064"/>
      <c r="M140" s="1060"/>
    </row>
    <row r="141" spans="1:85" ht="21" x14ac:dyDescent="0.25">
      <c r="A141" s="1001"/>
      <c r="B141" s="1002"/>
      <c r="C141" s="1003"/>
      <c r="D141" s="154" t="s">
        <v>41</v>
      </c>
      <c r="E141" s="162" t="s">
        <v>197</v>
      </c>
      <c r="F141" s="162" t="s">
        <v>198</v>
      </c>
      <c r="G141" s="996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65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21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37" t="s">
        <v>88</v>
      </c>
      <c r="B145" s="1039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066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067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066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068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067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069" t="s">
        <v>210</v>
      </c>
      <c r="B153" s="1070"/>
      <c r="C153" s="1071"/>
      <c r="D153" s="1037" t="s">
        <v>211</v>
      </c>
      <c r="E153" s="1038"/>
      <c r="F153" s="1039"/>
      <c r="G153" s="995" t="s">
        <v>194</v>
      </c>
      <c r="H153" s="1075" t="s">
        <v>85</v>
      </c>
      <c r="I153" s="995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072"/>
      <c r="B154" s="1073"/>
      <c r="C154" s="1074"/>
      <c r="D154" s="154" t="s">
        <v>212</v>
      </c>
      <c r="E154" s="162" t="s">
        <v>90</v>
      </c>
      <c r="F154" s="162" t="s">
        <v>91</v>
      </c>
      <c r="G154" s="996"/>
      <c r="H154" s="1076"/>
      <c r="I154" s="996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08" t="s">
        <v>87</v>
      </c>
      <c r="B155" s="1043" t="s">
        <v>94</v>
      </c>
      <c r="C155" s="1044"/>
      <c r="D155" s="346">
        <f t="shared" ref="D155:D160" si="20">SUM(E155:F155)</f>
        <v>0</v>
      </c>
      <c r="E155" s="63">
        <f>+Enero!E155+Febrero!E155+'Marzo '!E155+'Abril '!E155+'Mayo '!E155+Junio!E155+Julio!E155+Agosto!E155+Septiembre!E155+'Octubre '!E155+Noviembre!E155+'Diciembre '!E155</f>
        <v>0</v>
      </c>
      <c r="F155" s="63">
        <f>+Enero!F155+Febrero!F155+'Marzo '!F155+'Abril '!F155+'Mayo '!F155+Junio!F155+Julio!F155+Agosto!F155+Septiembre!F155+'Octubre '!F155+Noviembre!F155+'Diciembre '!F155</f>
        <v>0</v>
      </c>
      <c r="G155" s="63">
        <f>+Enero!G155+Febrero!G155+'Marzo '!G155+'Abril '!G155+'Mayo '!G155+Junio!G155+Julio!G155+Agosto!G155+Septiembre!G155+'Octubre '!G155+Noviembre!G155+'Diciembre '!G155</f>
        <v>0</v>
      </c>
      <c r="H155" s="63">
        <f>+Enero!H155+Febrero!H155+'Marzo '!H155+'Abril '!H155+'Mayo '!H155+Junio!H155+Julio!H155+Agosto!H155+Septiembre!H155+'Octubre '!H155+Noviembre!H155+'Diciembre '!H155</f>
        <v>0</v>
      </c>
      <c r="I155" s="63">
        <f>+Enero!I155+Febrero!I155+'Marzo '!I155+'Abril '!I155+'Mayo '!I155+Junio!I155+Julio!I155+Agosto!I155+Septiembre!I155+'Octubre '!I155+Noviembre!I155+'Diciembre '!I155</f>
        <v>0</v>
      </c>
      <c r="J155" s="374"/>
      <c r="K155" s="2"/>
      <c r="L155" s="2"/>
      <c r="M155" s="2"/>
      <c r="CG155" s="179">
        <v>0</v>
      </c>
    </row>
    <row r="156" spans="1:95" ht="24" customHeight="1" x14ac:dyDescent="0.25">
      <c r="A156" s="1109"/>
      <c r="B156" s="1045" t="s">
        <v>92</v>
      </c>
      <c r="C156" s="1046"/>
      <c r="D156" s="375">
        <f t="shared" si="20"/>
        <v>1373</v>
      </c>
      <c r="E156" s="63">
        <f>+Enero!E156+Febrero!E156+'Marzo '!E156+'Abril '!E156+'Mayo '!E156+Junio!E156+Julio!E156+Agosto!E156+Septiembre!E156+'Octubre '!E156+Noviembre!E156+'Diciembre '!E156</f>
        <v>1373</v>
      </c>
      <c r="F156" s="63">
        <f>+Enero!F156+Febrero!F156+'Marzo '!F156+'Abril '!F156+'Mayo '!F156+Junio!F156+Julio!F156+Agosto!F156+Septiembre!F156+'Octubre '!F156+Noviembre!F156+'Diciembre '!F156</f>
        <v>0</v>
      </c>
      <c r="G156" s="63">
        <f>+Enero!G156+Febrero!G156+'Marzo '!G156+'Abril '!G156+'Mayo '!G156+Junio!G156+Julio!G156+Agosto!G156+Septiembre!G156+'Octubre '!G156+Noviembre!G156+'Diciembre '!G156</f>
        <v>1373</v>
      </c>
      <c r="H156" s="63">
        <f>+Enero!H156+Febrero!H156+'Marzo '!H156+'Abril '!H156+'Mayo '!H156+Junio!H156+Julio!H156+Agosto!H156+Septiembre!H156+'Octubre '!H156+Noviembre!H156+'Diciembre '!H156</f>
        <v>0</v>
      </c>
      <c r="I156" s="63">
        <f>+Enero!I156+Febrero!I156+'Marzo '!I156+'Abril '!I156+'Mayo '!I156+Junio!I156+Julio!I156+Agosto!I156+Septiembre!I156+'Octubre '!I156+Noviembre!I156+'Diciembre '!I156</f>
        <v>0</v>
      </c>
      <c r="J156" s="374"/>
      <c r="K156" s="2"/>
      <c r="L156" s="2"/>
      <c r="M156" s="2"/>
      <c r="CG156" s="179">
        <v>0</v>
      </c>
    </row>
    <row r="157" spans="1:95" x14ac:dyDescent="0.25">
      <c r="A157" s="1110"/>
      <c r="B157" s="1047" t="s">
        <v>93</v>
      </c>
      <c r="C157" s="1048"/>
      <c r="D157" s="349">
        <f t="shared" si="20"/>
        <v>0</v>
      </c>
      <c r="E157" s="63">
        <f>+Enero!E157+Febrero!E157+'Marzo '!E157+'Abril '!E157+'Mayo '!E157+Junio!E157+Julio!E157+Agosto!E157+Septiembre!E157+'Octubre '!E157+Noviembre!E157+'Diciembre '!E157</f>
        <v>0</v>
      </c>
      <c r="F157" s="63">
        <f>+Enero!F157+Febrero!F157+'Marzo '!F157+'Abril '!F157+'Mayo '!F157+Junio!F157+Julio!F157+Agosto!F157+Septiembre!F157+'Octubre '!F157+Noviembre!F157+'Diciembre '!F157</f>
        <v>0</v>
      </c>
      <c r="G157" s="63">
        <f>+Enero!G157+Febrero!G157+'Marzo '!G157+'Abril '!G157+'Mayo '!G157+Junio!G157+Julio!G157+Agosto!G157+Septiembre!G157+'Octubre '!G157+Noviembre!G157+'Diciembre '!G157</f>
        <v>0</v>
      </c>
      <c r="H157" s="63">
        <f>+Enero!H157+Febrero!H157+'Marzo '!H157+'Abril '!H157+'Mayo '!H157+Junio!H157+Julio!H157+Agosto!H157+Septiembre!H157+'Octubre '!H157+Noviembre!H157+'Diciembre '!H157</f>
        <v>0</v>
      </c>
      <c r="I157" s="63">
        <f>+Enero!I157+Febrero!I157+'Marzo '!I157+'Abril '!I157+'Mayo '!I157+Junio!I157+Julio!I157+Agosto!I157+Septiembre!I157+'Octubre '!I157+Noviembre!I157+'Diciembre '!I157</f>
        <v>0</v>
      </c>
      <c r="J157" s="374"/>
      <c r="K157" s="2"/>
      <c r="L157" s="2"/>
      <c r="M157" s="2"/>
      <c r="CG157" s="179">
        <v>0</v>
      </c>
    </row>
    <row r="158" spans="1:95" x14ac:dyDescent="0.25">
      <c r="A158" s="995" t="s">
        <v>86</v>
      </c>
      <c r="B158" s="1043" t="s">
        <v>94</v>
      </c>
      <c r="C158" s="1044"/>
      <c r="D158" s="346">
        <f t="shared" si="20"/>
        <v>0</v>
      </c>
      <c r="E158" s="63">
        <f>+Enero!E158+Febrero!E158+'Marzo '!E158+'Abril '!E158+'Mayo '!E158+Junio!E158+Julio!E158+Agosto!E158+Septiembre!E158+'Octubre '!E158+Noviembre!E158+'Diciembre '!E158</f>
        <v>0</v>
      </c>
      <c r="F158" s="63">
        <f>+Enero!F158+Febrero!F158+'Marzo '!F158+'Abril '!F158+'Mayo '!F158+Junio!F158+Julio!F158+Agosto!F158+Septiembre!F158+'Octubre '!F158+Noviembre!F158+'Diciembre '!F158</f>
        <v>0</v>
      </c>
      <c r="G158" s="63">
        <f>+Enero!G158+Febrero!G158+'Marzo '!G158+'Abril '!G158+'Mayo '!G158+Junio!G158+Julio!G158+Agosto!G158+Septiembre!G158+'Octubre '!G158+Noviembre!G158+'Diciembre '!G158</f>
        <v>0</v>
      </c>
      <c r="H158" s="63">
        <f>+Enero!H158+Febrero!H158+'Marzo '!H158+'Abril '!H158+'Mayo '!H158+Junio!H158+Julio!H158+Agosto!H158+Septiembre!H158+'Octubre '!H158+Noviembre!H158+'Diciembre '!H158</f>
        <v>0</v>
      </c>
      <c r="I158" s="63">
        <f>+Enero!I158+Febrero!I158+'Marzo '!I158+'Abril '!I158+'Mayo '!I158+Junio!I158+Julio!I158+Agosto!I158+Septiembre!I158+'Octubre '!I158+Noviembre!I158+'Diciembre '!I158</f>
        <v>0</v>
      </c>
      <c r="J158" s="374"/>
      <c r="K158" s="2"/>
      <c r="L158" s="2"/>
      <c r="M158" s="2"/>
      <c r="CG158" s="179">
        <v>0</v>
      </c>
    </row>
    <row r="159" spans="1:95" x14ac:dyDescent="0.25">
      <c r="A159" s="1042"/>
      <c r="B159" s="1045" t="s">
        <v>92</v>
      </c>
      <c r="C159" s="1046"/>
      <c r="D159" s="375">
        <f t="shared" si="20"/>
        <v>954</v>
      </c>
      <c r="E159" s="63">
        <f>+Enero!E159+Febrero!E159+'Marzo '!E159+'Abril '!E159+'Mayo '!E159+Junio!E159+Julio!E159+Agosto!E159+Septiembre!E159+'Octubre '!E159+Noviembre!E159+'Diciembre '!E159</f>
        <v>954</v>
      </c>
      <c r="F159" s="63">
        <f>+Enero!F159+Febrero!F159+'Marzo '!F159+'Abril '!F159+'Mayo '!F159+Junio!F159+Julio!F159+Agosto!F159+Septiembre!F159+'Octubre '!F159+Noviembre!F159+'Diciembre '!F159</f>
        <v>0</v>
      </c>
      <c r="G159" s="63">
        <f>+Enero!G159+Febrero!G159+'Marzo '!G159+'Abril '!G159+'Mayo '!G159+Junio!G159+Julio!G159+Agosto!G159+Septiembre!G159+'Octubre '!G159+Noviembre!G159+'Diciembre '!G159</f>
        <v>954</v>
      </c>
      <c r="H159" s="63">
        <f>+Enero!H159+Febrero!H159+'Marzo '!H159+'Abril '!H159+'Mayo '!H159+Junio!H159+Julio!H159+Agosto!H159+Septiembre!H159+'Octubre '!H159+Noviembre!H159+'Diciembre '!H159</f>
        <v>0</v>
      </c>
      <c r="I159" s="63">
        <f>+Enero!I159+Febrero!I159+'Marzo '!I159+'Abril '!I159+'Mayo '!I159+Junio!I159+Julio!I159+Agosto!I159+Septiembre!I159+'Octubre '!I159+Noviembre!I159+'Diciembre '!I159</f>
        <v>0</v>
      </c>
      <c r="J159" s="374"/>
      <c r="K159" s="2"/>
      <c r="L159" s="2"/>
      <c r="M159" s="2"/>
      <c r="CG159" s="179">
        <v>0</v>
      </c>
    </row>
    <row r="160" spans="1:95" x14ac:dyDescent="0.25">
      <c r="A160" s="996"/>
      <c r="B160" s="1047" t="s">
        <v>93</v>
      </c>
      <c r="C160" s="1048"/>
      <c r="D160" s="349">
        <f t="shared" si="20"/>
        <v>0</v>
      </c>
      <c r="E160" s="63">
        <f>+Enero!E160+Febrero!E160+'Marzo '!E160+'Abril '!E160+'Mayo '!E160+Junio!E160+Julio!E160+Agosto!E160+Septiembre!E160+'Octubre '!E160+Noviembre!E160+'Diciembre '!E160</f>
        <v>0</v>
      </c>
      <c r="F160" s="63">
        <f>+Enero!F160+Febrero!F160+'Marzo '!F160+'Abril '!F160+'Mayo '!F160+Junio!F160+Julio!F160+Agosto!F160+Septiembre!F160+'Octubre '!F160+Noviembre!F160+'Diciembre '!F160</f>
        <v>0</v>
      </c>
      <c r="G160" s="63">
        <f>+Enero!G160+Febrero!G160+'Marzo '!G160+'Abril '!G160+'Mayo '!G160+Junio!G160+Julio!G160+Agosto!G160+Septiembre!G160+'Octubre '!G160+Noviembre!G160+'Diciembre '!G160</f>
        <v>0</v>
      </c>
      <c r="H160" s="63">
        <f>+Enero!H160+Febrero!H160+'Marzo '!H160+'Abril '!H160+'Mayo '!H160+Junio!H160+Julio!H160+Agosto!H160+Septiembre!H160+'Octubre '!H160+Noviembre!H160+'Diciembre '!H160</f>
        <v>0</v>
      </c>
      <c r="I160" s="63">
        <f>+Enero!I160+Febrero!I160+'Marzo '!I160+'Abril '!I160+'Mayo '!I160+Junio!I160+Julio!I160+Agosto!I160+Septiembre!I160+'Octubre '!I160+Noviembre!I160+'Diciembre '!I160</f>
        <v>0</v>
      </c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049" t="s">
        <v>214</v>
      </c>
      <c r="B162" s="1049"/>
      <c r="C162" s="1050" t="s">
        <v>215</v>
      </c>
      <c r="D162" s="1051"/>
      <c r="E162" s="1052"/>
      <c r="F162" s="1056" t="s">
        <v>4</v>
      </c>
      <c r="G162" s="1057"/>
      <c r="H162" s="1057"/>
      <c r="I162" s="1057"/>
      <c r="J162" s="1057"/>
      <c r="K162" s="1057"/>
      <c r="L162" s="1057"/>
      <c r="M162" s="1057"/>
      <c r="N162" s="1057"/>
      <c r="O162" s="1057"/>
      <c r="P162" s="1057"/>
      <c r="Q162" s="1057"/>
      <c r="R162" s="1057"/>
      <c r="S162" s="1057"/>
      <c r="T162" s="1057"/>
      <c r="U162" s="1057"/>
      <c r="V162" s="1057"/>
      <c r="W162" s="1057"/>
      <c r="X162" s="1057"/>
      <c r="Y162" s="1057"/>
      <c r="Z162" s="1057"/>
      <c r="AA162" s="1057"/>
      <c r="AB162" s="1057"/>
      <c r="AC162" s="1057"/>
      <c r="AD162" s="1057"/>
      <c r="AE162" s="1057"/>
      <c r="AF162" s="1057"/>
      <c r="AG162" s="1057"/>
      <c r="AH162" s="1057"/>
      <c r="AI162" s="1057"/>
      <c r="AJ162" s="1057"/>
      <c r="AK162" s="1057"/>
      <c r="AL162" s="1057"/>
      <c r="AM162" s="1058"/>
    </row>
    <row r="163" spans="1:87" x14ac:dyDescent="0.25">
      <c r="A163" s="1049"/>
      <c r="B163" s="1049"/>
      <c r="C163" s="1053"/>
      <c r="D163" s="1054"/>
      <c r="E163" s="1055"/>
      <c r="F163" s="1059" t="s">
        <v>9</v>
      </c>
      <c r="G163" s="1007"/>
      <c r="H163" s="1059" t="s">
        <v>10</v>
      </c>
      <c r="I163" s="1059"/>
      <c r="J163" s="1007" t="s">
        <v>11</v>
      </c>
      <c r="K163" s="1007"/>
      <c r="L163" s="1060" t="s">
        <v>12</v>
      </c>
      <c r="M163" s="1061"/>
      <c r="N163" s="1007" t="s">
        <v>13</v>
      </c>
      <c r="O163" s="1007"/>
      <c r="P163" s="1062" t="s">
        <v>14</v>
      </c>
      <c r="Q163" s="1063"/>
      <c r="R163" s="1009" t="s">
        <v>15</v>
      </c>
      <c r="S163" s="1009"/>
      <c r="T163" s="1062" t="s">
        <v>16</v>
      </c>
      <c r="U163" s="1063"/>
      <c r="V163" s="1009" t="s">
        <v>17</v>
      </c>
      <c r="W163" s="1009"/>
      <c r="X163" s="1062" t="s">
        <v>18</v>
      </c>
      <c r="Y163" s="1063"/>
      <c r="Z163" s="1063" t="s">
        <v>19</v>
      </c>
      <c r="AA163" s="1062"/>
      <c r="AB163" s="1009" t="s">
        <v>20</v>
      </c>
      <c r="AC163" s="1009"/>
      <c r="AD163" s="1009" t="s">
        <v>21</v>
      </c>
      <c r="AE163" s="1009"/>
      <c r="AF163" s="1009" t="s">
        <v>22</v>
      </c>
      <c r="AG163" s="1009"/>
      <c r="AH163" s="1009" t="s">
        <v>23</v>
      </c>
      <c r="AI163" s="1009"/>
      <c r="AJ163" s="1009" t="s">
        <v>24</v>
      </c>
      <c r="AK163" s="1009"/>
      <c r="AL163" s="1009" t="s">
        <v>25</v>
      </c>
      <c r="AM163" s="1009"/>
    </row>
    <row r="164" spans="1:87" x14ac:dyDescent="0.25">
      <c r="A164" s="1049"/>
      <c r="B164" s="1049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26" t="s">
        <v>216</v>
      </c>
      <c r="B165" s="1027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963">
        <f>+Enero!F165+Febrero!F165+'Marzo '!F165+'Abril '!F165+'Mayo '!F165+Junio!F165+Julio!F165+Agosto!F165+Septiembre!F165+'Octubre '!F165+Noviembre!F165+'Diciembre '!F165</f>
        <v>0</v>
      </c>
      <c r="G165" s="963">
        <f>+Enero!G165+Febrero!G165+'Marzo '!G165+'Abril '!G165+'Mayo '!G165+Junio!G165+Julio!G165+Agosto!G165+Septiembre!G165+'Octubre '!G165+Noviembre!G165+'Diciembre '!G165</f>
        <v>0</v>
      </c>
      <c r="H165" s="963">
        <f>+Enero!H165+Febrero!H165+'Marzo '!H165+'Abril '!H165+'Mayo '!H165+Junio!H165+Julio!H165+Agosto!H165+Septiembre!H165+'Octubre '!H165+Noviembre!H165+'Diciembre '!H165</f>
        <v>0</v>
      </c>
      <c r="I165" s="963">
        <f>+Enero!I165+Febrero!I165+'Marzo '!I165+'Abril '!I165+'Mayo '!I165+Junio!I165+Julio!I165+Agosto!I165+Septiembre!I165+'Octubre '!I165+Noviembre!I165+'Diciembre '!I165</f>
        <v>0</v>
      </c>
      <c r="J165" s="963">
        <f>+Enero!J165+Febrero!J165+'Marzo '!J165+'Abril '!J165+'Mayo '!J165+Junio!J165+Julio!J165+Agosto!J165+Septiembre!J165+'Octubre '!J165+Noviembre!J165+'Diciembre '!J165</f>
        <v>0</v>
      </c>
      <c r="K165" s="963">
        <f>+Enero!K165+Febrero!K165+'Marzo '!K165+'Abril '!K165+'Mayo '!K165+Junio!K165+Julio!K165+Agosto!K165+Septiembre!K165+'Octubre '!K165+Noviembre!K165+'Diciembre '!K165</f>
        <v>0</v>
      </c>
      <c r="L165" s="963">
        <f>+Enero!L165+Febrero!L165+'Marzo '!L165+'Abril '!L165+'Mayo '!L165+Junio!L165+Julio!L165+Agosto!L165+Septiembre!L165+'Octubre '!L165+Noviembre!L165+'Diciembre '!L165</f>
        <v>0</v>
      </c>
      <c r="M165" s="963">
        <f>+Enero!M165+Febrero!M165+'Marzo '!M165+'Abril '!M165+'Mayo '!M165+Junio!M165+Julio!M165+Agosto!M165+Septiembre!M165+'Octubre '!M165+Noviembre!M165+'Diciembre '!M165</f>
        <v>0</v>
      </c>
      <c r="N165" s="963">
        <f>+Enero!N165+Febrero!N165+'Marzo '!N165+'Abril '!N165+'Mayo '!N165+Junio!N165+Julio!N165+Agosto!N165+Septiembre!N165+'Octubre '!N165+Noviembre!N165+'Diciembre '!N165</f>
        <v>0</v>
      </c>
      <c r="O165" s="963">
        <f>+Enero!O165+Febrero!O165+'Marzo '!O165+'Abril '!O165+'Mayo '!O165+Junio!O165+Julio!O165+Agosto!O165+Septiembre!O165+'Octubre '!O165+Noviembre!O165+'Diciembre '!O165</f>
        <v>0</v>
      </c>
      <c r="P165" s="964">
        <f>+Enero!P165+Febrero!P165+'Marzo '!P165+'Abril '!P165+'Mayo '!P165+Junio!P165+Julio!P165+Agosto!P165+Septiembre!P165+'Octubre '!P165+Noviembre!P165+'Diciembre '!P165</f>
        <v>0</v>
      </c>
      <c r="Q165" s="964">
        <f>+Enero!Q165+Febrero!Q165+'Marzo '!Q165+'Abril '!Q165+'Mayo '!Q165+Junio!Q165+Julio!Q165+Agosto!Q165+Septiembre!Q165+'Octubre '!Q165+Noviembre!Q165+'Diciembre '!Q165</f>
        <v>0</v>
      </c>
      <c r="R165" s="964">
        <f>+Enero!R165+Febrero!R165+'Marzo '!R165+'Abril '!R165+'Mayo '!R165+Junio!R165+Julio!R165+Agosto!R165+Septiembre!R165+'Octubre '!R165+Noviembre!R165+'Diciembre '!R165</f>
        <v>0</v>
      </c>
      <c r="S165" s="964">
        <f>+Enero!S165+Febrero!S165+'Marzo '!S165+'Abril '!S165+'Mayo '!S165+Junio!S165+Julio!S165+Agosto!S165+Septiembre!S165+'Octubre '!S165+Noviembre!S165+'Diciembre '!S165</f>
        <v>0</v>
      </c>
      <c r="T165" s="964">
        <f>+Enero!T165+Febrero!T165+'Marzo '!T165+'Abril '!T165+'Mayo '!T165+Junio!T165+Julio!T165+Agosto!T165+Septiembre!T165+'Octubre '!T165+Noviembre!T165+'Diciembre '!T165</f>
        <v>0</v>
      </c>
      <c r="U165" s="964">
        <f>+Enero!U165+Febrero!U165+'Marzo '!U165+'Abril '!U165+'Mayo '!U165+Junio!U165+Julio!U165+Agosto!U165+Septiembre!U165+'Octubre '!U165+Noviembre!U165+'Diciembre '!U165</f>
        <v>0</v>
      </c>
      <c r="V165" s="964">
        <f>+Enero!V165+Febrero!V165+'Marzo '!V165+'Abril '!V165+'Mayo '!V165+Junio!V165+Julio!V165+Agosto!V165+Septiembre!V165+'Octubre '!V165+Noviembre!V165+'Diciembre '!V165</f>
        <v>0</v>
      </c>
      <c r="W165" s="964">
        <f>+Enero!W165+Febrero!W165+'Marzo '!W165+'Abril '!W165+'Mayo '!W165+Junio!W165+Julio!W165+Agosto!W165+Septiembre!W165+'Octubre '!W165+Noviembre!W165+'Diciembre '!W165</f>
        <v>0</v>
      </c>
      <c r="X165" s="964">
        <f>+Enero!X165+Febrero!X165+'Marzo '!X165+'Abril '!X165+'Mayo '!X165+Junio!X165+Julio!X165+Agosto!X165+Septiembre!X165+'Octubre '!X165+Noviembre!X165+'Diciembre '!X165</f>
        <v>0</v>
      </c>
      <c r="Y165" s="964">
        <f>+Enero!Y165+Febrero!Y165+'Marzo '!Y165+'Abril '!Y165+'Mayo '!Y165+Junio!Y165+Julio!Y165+Agosto!Y165+Septiembre!Y165+'Octubre '!Y165+Noviembre!Y165+'Diciembre '!Y165</f>
        <v>0</v>
      </c>
      <c r="Z165" s="964">
        <f>+Enero!Z165+Febrero!Z165+'Marzo '!Z165+'Abril '!Z165+'Mayo '!Z165+Junio!Z165+Julio!Z165+Agosto!Z165+Septiembre!Z165+'Octubre '!Z165+Noviembre!Z165+'Diciembre '!Z165</f>
        <v>0</v>
      </c>
      <c r="AA165" s="964">
        <f>+Enero!AA165+Febrero!AA165+'Marzo '!AA165+'Abril '!AA165+'Mayo '!AA165+Junio!AA165+Julio!AA165+Agosto!AA165+Septiembre!AA165+'Octubre '!AA165+Noviembre!AA165+'Diciembre '!AA165</f>
        <v>0</v>
      </c>
      <c r="AB165" s="964">
        <f>+Enero!AB165+Febrero!AB165+'Marzo '!AB165+'Abril '!AB165+'Mayo '!AB165+Junio!AB165+Julio!AB165+Agosto!AB165+Septiembre!AB165+'Octubre '!AB165+Noviembre!AB165+'Diciembre '!AB165</f>
        <v>0</v>
      </c>
      <c r="AC165" s="964">
        <f>+Enero!AC165+Febrero!AC165+'Marzo '!AC165+'Abril '!AC165+'Mayo '!AC165+Junio!AC165+Julio!AC165+Agosto!AC165+Septiembre!AC165+'Octubre '!AC165+Noviembre!AC165+'Diciembre '!AC165</f>
        <v>0</v>
      </c>
      <c r="AD165" s="964">
        <f>+Enero!AD165+Febrero!AD165+'Marzo '!AD165+'Abril '!AD165+'Mayo '!AD165+Junio!AD165+Julio!AD165+Agosto!AD165+Septiembre!AD165+'Octubre '!AD165+Noviembre!AD165+'Diciembre '!AD165</f>
        <v>0</v>
      </c>
      <c r="AE165" s="964">
        <f>+Enero!AE165+Febrero!AE165+'Marzo '!AE165+'Abril '!AE165+'Mayo '!AE165+Junio!AE165+Julio!AE165+Agosto!AE165+Septiembre!AE165+'Octubre '!AE165+Noviembre!AE165+'Diciembre '!AE165</f>
        <v>0</v>
      </c>
      <c r="AF165" s="964">
        <f>+Enero!AF165+Febrero!AF165+'Marzo '!AF165+'Abril '!AF165+'Mayo '!AF165+Junio!AF165+Julio!AF165+Agosto!AF165+Septiembre!AF165+'Octubre '!AF165+Noviembre!AF165+'Diciembre '!AF165</f>
        <v>0</v>
      </c>
      <c r="AG165" s="964">
        <f>+Enero!AG165+Febrero!AG165+'Marzo '!AG165+'Abril '!AG165+'Mayo '!AG165+Junio!AG165+Julio!AG165+Agosto!AG165+Septiembre!AG165+'Octubre '!AG165+Noviembre!AG165+'Diciembre '!AG165</f>
        <v>0</v>
      </c>
      <c r="AH165" s="964">
        <f>+Enero!AH165+Febrero!AH165+'Marzo '!AH165+'Abril '!AH165+'Mayo '!AH165+Junio!AH165+Julio!AH165+Agosto!AH165+Septiembre!AH165+'Octubre '!AH165+Noviembre!AH165+'Diciembre '!AH165</f>
        <v>0</v>
      </c>
      <c r="AI165" s="964">
        <f>+Enero!AI165+Febrero!AI165+'Marzo '!AI165+'Abril '!AI165+'Mayo '!AI165+Junio!AI165+Julio!AI165+Agosto!AI165+Septiembre!AI165+'Octubre '!AI165+Noviembre!AI165+'Diciembre '!AI165</f>
        <v>0</v>
      </c>
      <c r="AJ165" s="964">
        <f>+Enero!AJ165+Febrero!AJ165+'Marzo '!AJ165+'Abril '!AJ165+'Mayo '!AJ165+Junio!AJ165+Julio!AJ165+Agosto!AJ165+Septiembre!AJ165+'Octubre '!AJ165+Noviembre!AJ165+'Diciembre '!AJ165</f>
        <v>0</v>
      </c>
      <c r="AK165" s="964">
        <f>+Enero!AK165+Febrero!AK165+'Marzo '!AK165+'Abril '!AK165+'Mayo '!AK165+Junio!AK165+Julio!AK165+Agosto!AK165+Septiembre!AK165+'Octubre '!AK165+Noviembre!AK165+'Diciembre '!AK165</f>
        <v>0</v>
      </c>
      <c r="AL165" s="964">
        <f>+Enero!AL165+Febrero!AL165+'Marzo '!AL165+'Abril '!AL165+'Mayo '!AL165+Junio!AL165+Julio!AL165+Agosto!AL165+Septiembre!AL165+'Octubre '!AL165+Noviembre!AL165+'Diciembre '!AL165</f>
        <v>0</v>
      </c>
      <c r="AM165" s="964">
        <f>+Enero!AM165+Febrero!AM165+'Marzo '!AM165+'Abril '!AM165+'Mayo '!AM165+Junio!AM165+Julio!AM165+Agosto!AM165+Septiembre!AM165+'Octubre '!AM165+Noviembre!AM165+'Diciembre '!AM165</f>
        <v>0</v>
      </c>
      <c r="AN165" s="301"/>
    </row>
    <row r="166" spans="1:87" x14ac:dyDescent="0.25">
      <c r="A166" s="1028" t="s">
        <v>217</v>
      </c>
      <c r="B166" s="1029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964">
        <f>+Enero!F166+Febrero!F166+'Marzo '!F166+'Abril '!F166+'Mayo '!F166+Junio!F166+Julio!F166+Agosto!F166+Septiembre!F166+'Octubre '!F166+Noviembre!F166+'Diciembre '!F166</f>
        <v>0</v>
      </c>
      <c r="G166" s="964">
        <f>+Enero!G166+Febrero!G166+'Marzo '!G166+'Abril '!G166+'Mayo '!G166+Junio!G166+Julio!G166+Agosto!G166+Septiembre!G166+'Octubre '!G166+Noviembre!G166+'Diciembre '!G166</f>
        <v>0</v>
      </c>
      <c r="H166" s="964">
        <f>+Enero!H166+Febrero!H166+'Marzo '!H166+'Abril '!H166+'Mayo '!H166+Junio!H166+Julio!H166+Agosto!H166+Septiembre!H166+'Octubre '!H166+Noviembre!H166+'Diciembre '!H166</f>
        <v>0</v>
      </c>
      <c r="I166" s="964">
        <f>+Enero!I166+Febrero!I166+'Marzo '!I166+'Abril '!I166+'Mayo '!I166+Junio!I166+Julio!I166+Agosto!I166+Septiembre!I166+'Octubre '!I166+Noviembre!I166+'Diciembre '!I166</f>
        <v>0</v>
      </c>
      <c r="J166" s="964">
        <f>+Enero!J166+Febrero!J166+'Marzo '!J166+'Abril '!J166+'Mayo '!J166+Junio!J166+Julio!J166+Agosto!J166+Septiembre!J166+'Octubre '!J166+Noviembre!J166+'Diciembre '!J166</f>
        <v>0</v>
      </c>
      <c r="K166" s="964">
        <f>+Enero!K166+Febrero!K166+'Marzo '!K166+'Abril '!K166+'Mayo '!K166+Junio!K166+Julio!K166+Agosto!K166+Septiembre!K166+'Octubre '!K166+Noviembre!K166+'Diciembre '!K166</f>
        <v>0</v>
      </c>
      <c r="L166" s="964">
        <f>+Enero!L166+Febrero!L166+'Marzo '!L166+'Abril '!L166+'Mayo '!L166+Junio!L166+Julio!L166+Agosto!L166+Septiembre!L166+'Octubre '!L166+Noviembre!L166+'Diciembre '!L166</f>
        <v>0</v>
      </c>
      <c r="M166" s="964">
        <f>+Enero!M166+Febrero!M166+'Marzo '!M166+'Abril '!M166+'Mayo '!M166+Junio!M166+Julio!M166+Agosto!M166+Septiembre!M166+'Octubre '!M166+Noviembre!M166+'Diciembre '!M166</f>
        <v>0</v>
      </c>
      <c r="N166" s="964">
        <f>+Enero!N166+Febrero!N166+'Marzo '!N166+'Abril '!N166+'Mayo '!N166+Junio!N166+Julio!N166+Agosto!N166+Septiembre!N166+'Octubre '!N166+Noviembre!N166+'Diciembre '!N166</f>
        <v>0</v>
      </c>
      <c r="O166" s="964">
        <f>+Enero!O166+Febrero!O166+'Marzo '!O166+'Abril '!O166+'Mayo '!O166+Junio!O166+Julio!O166+Agosto!O166+Septiembre!O166+'Octubre '!O166+Noviembre!O166+'Diciembre '!O166</f>
        <v>0</v>
      </c>
      <c r="P166" s="964">
        <f>+Enero!P166+Febrero!P166+'Marzo '!P166+'Abril '!P166+'Mayo '!P166+Junio!P166+Julio!P166+Agosto!P166+Septiembre!P166+'Octubre '!P166+Noviembre!P166+'Diciembre '!P166</f>
        <v>0</v>
      </c>
      <c r="Q166" s="964">
        <f>+Enero!Q166+Febrero!Q166+'Marzo '!Q166+'Abril '!Q166+'Mayo '!Q166+Junio!Q166+Julio!Q166+Agosto!Q166+Septiembre!Q166+'Octubre '!Q166+Noviembre!Q166+'Diciembre '!Q166</f>
        <v>0</v>
      </c>
      <c r="R166" s="964">
        <f>+Enero!R166+Febrero!R166+'Marzo '!R166+'Abril '!R166+'Mayo '!R166+Junio!R166+Julio!R166+Agosto!R166+Septiembre!R166+'Octubre '!R166+Noviembre!R166+'Diciembre '!R166</f>
        <v>0</v>
      </c>
      <c r="S166" s="964">
        <f>+Enero!S166+Febrero!S166+'Marzo '!S166+'Abril '!S166+'Mayo '!S166+Junio!S166+Julio!S166+Agosto!S166+Septiembre!S166+'Octubre '!S166+Noviembre!S166+'Diciembre '!S166</f>
        <v>0</v>
      </c>
      <c r="T166" s="964">
        <f>+Enero!T166+Febrero!T166+'Marzo '!T166+'Abril '!T166+'Mayo '!T166+Junio!T166+Julio!T166+Agosto!T166+Septiembre!T166+'Octubre '!T166+Noviembre!T166+'Diciembre '!T166</f>
        <v>0</v>
      </c>
      <c r="U166" s="964">
        <f>+Enero!U166+Febrero!U166+'Marzo '!U166+'Abril '!U166+'Mayo '!U166+Junio!U166+Julio!U166+Agosto!U166+Septiembre!U166+'Octubre '!U166+Noviembre!U166+'Diciembre '!U166</f>
        <v>0</v>
      </c>
      <c r="V166" s="964">
        <f>+Enero!V166+Febrero!V166+'Marzo '!V166+'Abril '!V166+'Mayo '!V166+Junio!V166+Julio!V166+Agosto!V166+Septiembre!V166+'Octubre '!V166+Noviembre!V166+'Diciembre '!V166</f>
        <v>0</v>
      </c>
      <c r="W166" s="964">
        <f>+Enero!W166+Febrero!W166+'Marzo '!W166+'Abril '!W166+'Mayo '!W166+Junio!W166+Julio!W166+Agosto!W166+Septiembre!W166+'Octubre '!W166+Noviembre!W166+'Diciembre '!W166</f>
        <v>0</v>
      </c>
      <c r="X166" s="964">
        <f>+Enero!X166+Febrero!X166+'Marzo '!X166+'Abril '!X166+'Mayo '!X166+Junio!X166+Julio!X166+Agosto!X166+Septiembre!X166+'Octubre '!X166+Noviembre!X166+'Diciembre '!X166</f>
        <v>0</v>
      </c>
      <c r="Y166" s="964">
        <f>+Enero!Y166+Febrero!Y166+'Marzo '!Y166+'Abril '!Y166+'Mayo '!Y166+Junio!Y166+Julio!Y166+Agosto!Y166+Septiembre!Y166+'Octubre '!Y166+Noviembre!Y166+'Diciembre '!Y166</f>
        <v>0</v>
      </c>
      <c r="Z166" s="964">
        <f>+Enero!Z166+Febrero!Z166+'Marzo '!Z166+'Abril '!Z166+'Mayo '!Z166+Junio!Z166+Julio!Z166+Agosto!Z166+Septiembre!Z166+'Octubre '!Z166+Noviembre!Z166+'Diciembre '!Z166</f>
        <v>0</v>
      </c>
      <c r="AA166" s="964">
        <f>+Enero!AA166+Febrero!AA166+'Marzo '!AA166+'Abril '!AA166+'Mayo '!AA166+Junio!AA166+Julio!AA166+Agosto!AA166+Septiembre!AA166+'Octubre '!AA166+Noviembre!AA166+'Diciembre '!AA166</f>
        <v>0</v>
      </c>
      <c r="AB166" s="964">
        <f>+Enero!AB166+Febrero!AB166+'Marzo '!AB166+'Abril '!AB166+'Mayo '!AB166+Junio!AB166+Julio!AB166+Agosto!AB166+Septiembre!AB166+'Octubre '!AB166+Noviembre!AB166+'Diciembre '!AB166</f>
        <v>0</v>
      </c>
      <c r="AC166" s="964">
        <f>+Enero!AC166+Febrero!AC166+'Marzo '!AC166+'Abril '!AC166+'Mayo '!AC166+Junio!AC166+Julio!AC166+Agosto!AC166+Septiembre!AC166+'Octubre '!AC166+Noviembre!AC166+'Diciembre '!AC166</f>
        <v>0</v>
      </c>
      <c r="AD166" s="964">
        <f>+Enero!AD166+Febrero!AD166+'Marzo '!AD166+'Abril '!AD166+'Mayo '!AD166+Junio!AD166+Julio!AD166+Agosto!AD166+Septiembre!AD166+'Octubre '!AD166+Noviembre!AD166+'Diciembre '!AD166</f>
        <v>0</v>
      </c>
      <c r="AE166" s="964">
        <f>+Enero!AE166+Febrero!AE166+'Marzo '!AE166+'Abril '!AE166+'Mayo '!AE166+Junio!AE166+Julio!AE166+Agosto!AE166+Septiembre!AE166+'Octubre '!AE166+Noviembre!AE166+'Diciembre '!AE166</f>
        <v>0</v>
      </c>
      <c r="AF166" s="964">
        <f>+Enero!AF166+Febrero!AF166+'Marzo '!AF166+'Abril '!AF166+'Mayo '!AF166+Junio!AF166+Julio!AF166+Agosto!AF166+Septiembre!AF166+'Octubre '!AF166+Noviembre!AF166+'Diciembre '!AF166</f>
        <v>0</v>
      </c>
      <c r="AG166" s="964">
        <f>+Enero!AG166+Febrero!AG166+'Marzo '!AG166+'Abril '!AG166+'Mayo '!AG166+Junio!AG166+Julio!AG166+Agosto!AG166+Septiembre!AG166+'Octubre '!AG166+Noviembre!AG166+'Diciembre '!AG166</f>
        <v>0</v>
      </c>
      <c r="AH166" s="964">
        <f>+Enero!AH166+Febrero!AH166+'Marzo '!AH166+'Abril '!AH166+'Mayo '!AH166+Junio!AH166+Julio!AH166+Agosto!AH166+Septiembre!AH166+'Octubre '!AH166+Noviembre!AH166+'Diciembre '!AH166</f>
        <v>0</v>
      </c>
      <c r="AI166" s="964">
        <f>+Enero!AI166+Febrero!AI166+'Marzo '!AI166+'Abril '!AI166+'Mayo '!AI166+Junio!AI166+Julio!AI166+Agosto!AI166+Septiembre!AI166+'Octubre '!AI166+Noviembre!AI166+'Diciembre '!AI166</f>
        <v>0</v>
      </c>
      <c r="AJ166" s="964">
        <f>+Enero!AJ166+Febrero!AJ166+'Marzo '!AJ166+'Abril '!AJ166+'Mayo '!AJ166+Junio!AJ166+Julio!AJ166+Agosto!AJ166+Septiembre!AJ166+'Octubre '!AJ166+Noviembre!AJ166+'Diciembre '!AJ166</f>
        <v>0</v>
      </c>
      <c r="AK166" s="964">
        <f>+Enero!AK166+Febrero!AK166+'Marzo '!AK166+'Abril '!AK166+'Mayo '!AK166+Junio!AK166+Julio!AK166+Agosto!AK166+Septiembre!AK166+'Octubre '!AK166+Noviembre!AK166+'Diciembre '!AK166</f>
        <v>0</v>
      </c>
      <c r="AL166" s="964">
        <f>+Enero!AL166+Febrero!AL166+'Marzo '!AL166+'Abril '!AL166+'Mayo '!AL166+Junio!AL166+Julio!AL166+Agosto!AL166+Septiembre!AL166+'Octubre '!AL166+Noviembre!AL166+'Diciembre '!AL166</f>
        <v>0</v>
      </c>
      <c r="AM166" s="964">
        <f>+Enero!AM166+Febrero!AM166+'Marzo '!AM166+'Abril '!AM166+'Mayo '!AM166+Junio!AM166+Julio!AM166+Agosto!AM166+Septiembre!AM166+'Octubre '!AM166+Noviembre!AM166+'Diciembre '!AM166</f>
        <v>0</v>
      </c>
      <c r="AN166" s="301"/>
    </row>
    <row r="167" spans="1:87" x14ac:dyDescent="0.25">
      <c r="A167" s="1030" t="s">
        <v>218</v>
      </c>
      <c r="B167" s="1031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964">
        <f>+Enero!F167+Febrero!F167+'Marzo '!F167+'Abril '!F167+'Mayo '!F167+Junio!F167+Julio!F167+Agosto!F167+Septiembre!F167+'Octubre '!F167+Noviembre!F167+'Diciembre '!F167</f>
        <v>0</v>
      </c>
      <c r="G167" s="964">
        <f>+Enero!G167+Febrero!G167+'Marzo '!G167+'Abril '!G167+'Mayo '!G167+Junio!G167+Julio!G167+Agosto!G167+Septiembre!G167+'Octubre '!G167+Noviembre!G167+'Diciembre '!G167</f>
        <v>0</v>
      </c>
      <c r="H167" s="964">
        <f>+Enero!H167+Febrero!H167+'Marzo '!H167+'Abril '!H167+'Mayo '!H167+Junio!H167+Julio!H167+Agosto!H167+Septiembre!H167+'Octubre '!H167+Noviembre!H167+'Diciembre '!H167</f>
        <v>0</v>
      </c>
      <c r="I167" s="964">
        <f>+Enero!I167+Febrero!I167+'Marzo '!I167+'Abril '!I167+'Mayo '!I167+Junio!I167+Julio!I167+Agosto!I167+Septiembre!I167+'Octubre '!I167+Noviembre!I167+'Diciembre '!I167</f>
        <v>0</v>
      </c>
      <c r="J167" s="964">
        <f>+Enero!J167+Febrero!J167+'Marzo '!J167+'Abril '!J167+'Mayo '!J167+Junio!J167+Julio!J167+Agosto!J167+Septiembre!J167+'Octubre '!J167+Noviembre!J167+'Diciembre '!J167</f>
        <v>0</v>
      </c>
      <c r="K167" s="964">
        <f>+Enero!K167+Febrero!K167+'Marzo '!K167+'Abril '!K167+'Mayo '!K167+Junio!K167+Julio!K167+Agosto!K167+Septiembre!K167+'Octubre '!K167+Noviembre!K167+'Diciembre '!K167</f>
        <v>0</v>
      </c>
      <c r="L167" s="964">
        <f>+Enero!L167+Febrero!L167+'Marzo '!L167+'Abril '!L167+'Mayo '!L167+Junio!L167+Julio!L167+Agosto!L167+Septiembre!L167+'Octubre '!L167+Noviembre!L167+'Diciembre '!L167</f>
        <v>0</v>
      </c>
      <c r="M167" s="964">
        <f>+Enero!M167+Febrero!M167+'Marzo '!M167+'Abril '!M167+'Mayo '!M167+Junio!M167+Julio!M167+Agosto!M167+Septiembre!M167+'Octubre '!M167+Noviembre!M167+'Diciembre '!M167</f>
        <v>0</v>
      </c>
      <c r="N167" s="964">
        <f>+Enero!N167+Febrero!N167+'Marzo '!N167+'Abril '!N167+'Mayo '!N167+Junio!N167+Julio!N167+Agosto!N167+Septiembre!N167+'Octubre '!N167+Noviembre!N167+'Diciembre '!N167</f>
        <v>0</v>
      </c>
      <c r="O167" s="964">
        <f>+Enero!O167+Febrero!O167+'Marzo '!O167+'Abril '!O167+'Mayo '!O167+Junio!O167+Julio!O167+Agosto!O167+Septiembre!O167+'Octubre '!O167+Noviembre!O167+'Diciembre '!O167</f>
        <v>0</v>
      </c>
      <c r="P167" s="964">
        <f>+Enero!P167+Febrero!P167+'Marzo '!P167+'Abril '!P167+'Mayo '!P167+Junio!P167+Julio!P167+Agosto!P167+Septiembre!P167+'Octubre '!P167+Noviembre!P167+'Diciembre '!P167</f>
        <v>0</v>
      </c>
      <c r="Q167" s="964">
        <f>+Enero!Q167+Febrero!Q167+'Marzo '!Q167+'Abril '!Q167+'Mayo '!Q167+Junio!Q167+Julio!Q167+Agosto!Q167+Septiembre!Q167+'Octubre '!Q167+Noviembre!Q167+'Diciembre '!Q167</f>
        <v>0</v>
      </c>
      <c r="R167" s="964">
        <f>+Enero!R167+Febrero!R167+'Marzo '!R167+'Abril '!R167+'Mayo '!R167+Junio!R167+Julio!R167+Agosto!R167+Septiembre!R167+'Octubre '!R167+Noviembre!R167+'Diciembre '!R167</f>
        <v>0</v>
      </c>
      <c r="S167" s="964">
        <f>+Enero!S167+Febrero!S167+'Marzo '!S167+'Abril '!S167+'Mayo '!S167+Junio!S167+Julio!S167+Agosto!S167+Septiembre!S167+'Octubre '!S167+Noviembre!S167+'Diciembre '!S167</f>
        <v>0</v>
      </c>
      <c r="T167" s="964">
        <f>+Enero!T167+Febrero!T167+'Marzo '!T167+'Abril '!T167+'Mayo '!T167+Junio!T167+Julio!T167+Agosto!T167+Septiembre!T167+'Octubre '!T167+Noviembre!T167+'Diciembre '!T167</f>
        <v>0</v>
      </c>
      <c r="U167" s="964">
        <f>+Enero!U167+Febrero!U167+'Marzo '!U167+'Abril '!U167+'Mayo '!U167+Junio!U167+Julio!U167+Agosto!U167+Septiembre!U167+'Octubre '!U167+Noviembre!U167+'Diciembre '!U167</f>
        <v>0</v>
      </c>
      <c r="V167" s="964">
        <f>+Enero!V167+Febrero!V167+'Marzo '!V167+'Abril '!V167+'Mayo '!V167+Junio!V167+Julio!V167+Agosto!V167+Septiembre!V167+'Octubre '!V167+Noviembre!V167+'Diciembre '!V167</f>
        <v>0</v>
      </c>
      <c r="W167" s="964">
        <f>+Enero!W167+Febrero!W167+'Marzo '!W167+'Abril '!W167+'Mayo '!W167+Junio!W167+Julio!W167+Agosto!W167+Septiembre!W167+'Octubre '!W167+Noviembre!W167+'Diciembre '!W167</f>
        <v>0</v>
      </c>
      <c r="X167" s="964">
        <f>+Enero!X167+Febrero!X167+'Marzo '!X167+'Abril '!X167+'Mayo '!X167+Junio!X167+Julio!X167+Agosto!X167+Septiembre!X167+'Octubre '!X167+Noviembre!X167+'Diciembre '!X167</f>
        <v>0</v>
      </c>
      <c r="Y167" s="964">
        <f>+Enero!Y167+Febrero!Y167+'Marzo '!Y167+'Abril '!Y167+'Mayo '!Y167+Junio!Y167+Julio!Y167+Agosto!Y167+Septiembre!Y167+'Octubre '!Y167+Noviembre!Y167+'Diciembre '!Y167</f>
        <v>0</v>
      </c>
      <c r="Z167" s="964">
        <f>+Enero!Z167+Febrero!Z167+'Marzo '!Z167+'Abril '!Z167+'Mayo '!Z167+Junio!Z167+Julio!Z167+Agosto!Z167+Septiembre!Z167+'Octubre '!Z167+Noviembre!Z167+'Diciembre '!Z167</f>
        <v>0</v>
      </c>
      <c r="AA167" s="964">
        <f>+Enero!AA167+Febrero!AA167+'Marzo '!AA167+'Abril '!AA167+'Mayo '!AA167+Junio!AA167+Julio!AA167+Agosto!AA167+Septiembre!AA167+'Octubre '!AA167+Noviembre!AA167+'Diciembre '!AA167</f>
        <v>0</v>
      </c>
      <c r="AB167" s="964">
        <f>+Enero!AB167+Febrero!AB167+'Marzo '!AB167+'Abril '!AB167+'Mayo '!AB167+Junio!AB167+Julio!AB167+Agosto!AB167+Septiembre!AB167+'Octubre '!AB167+Noviembre!AB167+'Diciembre '!AB167</f>
        <v>0</v>
      </c>
      <c r="AC167" s="964">
        <f>+Enero!AC167+Febrero!AC167+'Marzo '!AC167+'Abril '!AC167+'Mayo '!AC167+Junio!AC167+Julio!AC167+Agosto!AC167+Septiembre!AC167+'Octubre '!AC167+Noviembre!AC167+'Diciembre '!AC167</f>
        <v>0</v>
      </c>
      <c r="AD167" s="964">
        <f>+Enero!AD167+Febrero!AD167+'Marzo '!AD167+'Abril '!AD167+'Mayo '!AD167+Junio!AD167+Julio!AD167+Agosto!AD167+Septiembre!AD167+'Octubre '!AD167+Noviembre!AD167+'Diciembre '!AD167</f>
        <v>0</v>
      </c>
      <c r="AE167" s="964">
        <f>+Enero!AE167+Febrero!AE167+'Marzo '!AE167+'Abril '!AE167+'Mayo '!AE167+Junio!AE167+Julio!AE167+Agosto!AE167+Septiembre!AE167+'Octubre '!AE167+Noviembre!AE167+'Diciembre '!AE167</f>
        <v>0</v>
      </c>
      <c r="AF167" s="964">
        <f>+Enero!AF167+Febrero!AF167+'Marzo '!AF167+'Abril '!AF167+'Mayo '!AF167+Junio!AF167+Julio!AF167+Agosto!AF167+Septiembre!AF167+'Octubre '!AF167+Noviembre!AF167+'Diciembre '!AF167</f>
        <v>0</v>
      </c>
      <c r="AG167" s="964">
        <f>+Enero!AG167+Febrero!AG167+'Marzo '!AG167+'Abril '!AG167+'Mayo '!AG167+Junio!AG167+Julio!AG167+Agosto!AG167+Septiembre!AG167+'Octubre '!AG167+Noviembre!AG167+'Diciembre '!AG167</f>
        <v>0</v>
      </c>
      <c r="AH167" s="964">
        <f>+Enero!AH167+Febrero!AH167+'Marzo '!AH167+'Abril '!AH167+'Mayo '!AH167+Junio!AH167+Julio!AH167+Agosto!AH167+Septiembre!AH167+'Octubre '!AH167+Noviembre!AH167+'Diciembre '!AH167</f>
        <v>0</v>
      </c>
      <c r="AI167" s="964">
        <f>+Enero!AI167+Febrero!AI167+'Marzo '!AI167+'Abril '!AI167+'Mayo '!AI167+Junio!AI167+Julio!AI167+Agosto!AI167+Septiembre!AI167+'Octubre '!AI167+Noviembre!AI167+'Diciembre '!AI167</f>
        <v>0</v>
      </c>
      <c r="AJ167" s="964">
        <f>+Enero!AJ167+Febrero!AJ167+'Marzo '!AJ167+'Abril '!AJ167+'Mayo '!AJ167+Junio!AJ167+Julio!AJ167+Agosto!AJ167+Septiembre!AJ167+'Octubre '!AJ167+Noviembre!AJ167+'Diciembre '!AJ167</f>
        <v>0</v>
      </c>
      <c r="AK167" s="964">
        <f>+Enero!AK167+Febrero!AK167+'Marzo '!AK167+'Abril '!AK167+'Mayo '!AK167+Junio!AK167+Julio!AK167+Agosto!AK167+Septiembre!AK167+'Octubre '!AK167+Noviembre!AK167+'Diciembre '!AK167</f>
        <v>0</v>
      </c>
      <c r="AL167" s="964">
        <f>+Enero!AL167+Febrero!AL167+'Marzo '!AL167+'Abril '!AL167+'Mayo '!AL167+Junio!AL167+Julio!AL167+Agosto!AL167+Septiembre!AL167+'Octubre '!AL167+Noviembre!AL167+'Diciembre '!AL167</f>
        <v>0</v>
      </c>
      <c r="AM167" s="964">
        <f>+Enero!AM167+Febrero!AM167+'Marzo '!AM167+'Abril '!AM167+'Mayo '!AM167+Junio!AM167+Julio!AM167+Agosto!AM167+Septiembre!AM167+'Octubre '!AM167+Noviembre!AM167+'Diciembre '!AM167</f>
        <v>0</v>
      </c>
      <c r="AN167" s="301"/>
    </row>
    <row r="168" spans="1:87" x14ac:dyDescent="0.25">
      <c r="A168" s="1032" t="s">
        <v>49</v>
      </c>
      <c r="B168" s="1033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964">
        <f>+Enero!F168+Febrero!F168+'Marzo '!F168+'Abril '!F168+'Mayo '!F168+Junio!F168+Julio!F168+Agosto!F168+Septiembre!F168+'Octubre '!F168+Noviembre!F168+'Diciembre '!F168</f>
        <v>0</v>
      </c>
      <c r="G168" s="964">
        <f>+Enero!G168+Febrero!G168+'Marzo '!G168+'Abril '!G168+'Mayo '!G168+Junio!G168+Julio!G168+Agosto!G168+Septiembre!G168+'Octubre '!G168+Noviembre!G168+'Diciembre '!G168</f>
        <v>0</v>
      </c>
      <c r="H168" s="964">
        <f>+Enero!H168+Febrero!H168+'Marzo '!H168+'Abril '!H168+'Mayo '!H168+Junio!H168+Julio!H168+Agosto!H168+Septiembre!H168+'Octubre '!H168+Noviembre!H168+'Diciembre '!H168</f>
        <v>0</v>
      </c>
      <c r="I168" s="964">
        <f>+Enero!I168+Febrero!I168+'Marzo '!I168+'Abril '!I168+'Mayo '!I168+Junio!I168+Julio!I168+Agosto!I168+Septiembre!I168+'Octubre '!I168+Noviembre!I168+'Diciembre '!I168</f>
        <v>0</v>
      </c>
      <c r="J168" s="964">
        <f>+Enero!J168+Febrero!J168+'Marzo '!J168+'Abril '!J168+'Mayo '!J168+Junio!J168+Julio!J168+Agosto!J168+Septiembre!J168+'Octubre '!J168+Noviembre!J168+'Diciembre '!J168</f>
        <v>0</v>
      </c>
      <c r="K168" s="964">
        <f>+Enero!K168+Febrero!K168+'Marzo '!K168+'Abril '!K168+'Mayo '!K168+Junio!K168+Julio!K168+Agosto!K168+Septiembre!K168+'Octubre '!K168+Noviembre!K168+'Diciembre '!K168</f>
        <v>0</v>
      </c>
      <c r="L168" s="964">
        <f>+Enero!L168+Febrero!L168+'Marzo '!L168+'Abril '!L168+'Mayo '!L168+Junio!L168+Julio!L168+Agosto!L168+Septiembre!L168+'Octubre '!L168+Noviembre!L168+'Diciembre '!L168</f>
        <v>0</v>
      </c>
      <c r="M168" s="964">
        <f>+Enero!M168+Febrero!M168+'Marzo '!M168+'Abril '!M168+'Mayo '!M168+Junio!M168+Julio!M168+Agosto!M168+Septiembre!M168+'Octubre '!M168+Noviembre!M168+'Diciembre '!M168</f>
        <v>0</v>
      </c>
      <c r="N168" s="964">
        <f>+Enero!N168+Febrero!N168+'Marzo '!N168+'Abril '!N168+'Mayo '!N168+Junio!N168+Julio!N168+Agosto!N168+Septiembre!N168+'Octubre '!N168+Noviembre!N168+'Diciembre '!N168</f>
        <v>0</v>
      </c>
      <c r="O168" s="964">
        <f>+Enero!O168+Febrero!O168+'Marzo '!O168+'Abril '!O168+'Mayo '!O168+Junio!O168+Julio!O168+Agosto!O168+Septiembre!O168+'Octubre '!O168+Noviembre!O168+'Diciembre '!O168</f>
        <v>0</v>
      </c>
      <c r="P168" s="964">
        <f>+Enero!P168+Febrero!P168+'Marzo '!P168+'Abril '!P168+'Mayo '!P168+Junio!P168+Julio!P168+Agosto!P168+Septiembre!P168+'Octubre '!P168+Noviembre!P168+'Diciembre '!P168</f>
        <v>0</v>
      </c>
      <c r="Q168" s="964">
        <f>+Enero!Q168+Febrero!Q168+'Marzo '!Q168+'Abril '!Q168+'Mayo '!Q168+Junio!Q168+Julio!Q168+Agosto!Q168+Septiembre!Q168+'Octubre '!Q168+Noviembre!Q168+'Diciembre '!Q168</f>
        <v>0</v>
      </c>
      <c r="R168" s="964">
        <f>+Enero!R168+Febrero!R168+'Marzo '!R168+'Abril '!R168+'Mayo '!R168+Junio!R168+Julio!R168+Agosto!R168+Septiembre!R168+'Octubre '!R168+Noviembre!R168+'Diciembre '!R168</f>
        <v>0</v>
      </c>
      <c r="S168" s="964">
        <f>+Enero!S168+Febrero!S168+'Marzo '!S168+'Abril '!S168+'Mayo '!S168+Junio!S168+Julio!S168+Agosto!S168+Septiembre!S168+'Octubre '!S168+Noviembre!S168+'Diciembre '!S168</f>
        <v>0</v>
      </c>
      <c r="T168" s="964">
        <f>+Enero!T168+Febrero!T168+'Marzo '!T168+'Abril '!T168+'Mayo '!T168+Junio!T168+Julio!T168+Agosto!T168+Septiembre!T168+'Octubre '!T168+Noviembre!T168+'Diciembre '!T168</f>
        <v>0</v>
      </c>
      <c r="U168" s="964">
        <f>+Enero!U168+Febrero!U168+'Marzo '!U168+'Abril '!U168+'Mayo '!U168+Junio!U168+Julio!U168+Agosto!U168+Septiembre!U168+'Octubre '!U168+Noviembre!U168+'Diciembre '!U168</f>
        <v>0</v>
      </c>
      <c r="V168" s="964">
        <f>+Enero!V168+Febrero!V168+'Marzo '!V168+'Abril '!V168+'Mayo '!V168+Junio!V168+Julio!V168+Agosto!V168+Septiembre!V168+'Octubre '!V168+Noviembre!V168+'Diciembre '!V168</f>
        <v>0</v>
      </c>
      <c r="W168" s="964">
        <f>+Enero!W168+Febrero!W168+'Marzo '!W168+'Abril '!W168+'Mayo '!W168+Junio!W168+Julio!W168+Agosto!W168+Septiembre!W168+'Octubre '!W168+Noviembre!W168+'Diciembre '!W168</f>
        <v>0</v>
      </c>
      <c r="X168" s="964">
        <f>+Enero!X168+Febrero!X168+'Marzo '!X168+'Abril '!X168+'Mayo '!X168+Junio!X168+Julio!X168+Agosto!X168+Septiembre!X168+'Octubre '!X168+Noviembre!X168+'Diciembre '!X168</f>
        <v>0</v>
      </c>
      <c r="Y168" s="964">
        <f>+Enero!Y168+Febrero!Y168+'Marzo '!Y168+'Abril '!Y168+'Mayo '!Y168+Junio!Y168+Julio!Y168+Agosto!Y168+Septiembre!Y168+'Octubre '!Y168+Noviembre!Y168+'Diciembre '!Y168</f>
        <v>0</v>
      </c>
      <c r="Z168" s="964">
        <f>+Enero!Z168+Febrero!Z168+'Marzo '!Z168+'Abril '!Z168+'Mayo '!Z168+Junio!Z168+Julio!Z168+Agosto!Z168+Septiembre!Z168+'Octubre '!Z168+Noviembre!Z168+'Diciembre '!Z168</f>
        <v>0</v>
      </c>
      <c r="AA168" s="964">
        <f>+Enero!AA168+Febrero!AA168+'Marzo '!AA168+'Abril '!AA168+'Mayo '!AA168+Junio!AA168+Julio!AA168+Agosto!AA168+Septiembre!AA168+'Octubre '!AA168+Noviembre!AA168+'Diciembre '!AA168</f>
        <v>0</v>
      </c>
      <c r="AB168" s="964">
        <f>+Enero!AB168+Febrero!AB168+'Marzo '!AB168+'Abril '!AB168+'Mayo '!AB168+Junio!AB168+Julio!AB168+Agosto!AB168+Septiembre!AB168+'Octubre '!AB168+Noviembre!AB168+'Diciembre '!AB168</f>
        <v>0</v>
      </c>
      <c r="AC168" s="964">
        <f>+Enero!AC168+Febrero!AC168+'Marzo '!AC168+'Abril '!AC168+'Mayo '!AC168+Junio!AC168+Julio!AC168+Agosto!AC168+Septiembre!AC168+'Octubre '!AC168+Noviembre!AC168+'Diciembre '!AC168</f>
        <v>0</v>
      </c>
      <c r="AD168" s="964">
        <f>+Enero!AD168+Febrero!AD168+'Marzo '!AD168+'Abril '!AD168+'Mayo '!AD168+Junio!AD168+Julio!AD168+Agosto!AD168+Septiembre!AD168+'Octubre '!AD168+Noviembre!AD168+'Diciembre '!AD168</f>
        <v>0</v>
      </c>
      <c r="AE168" s="964">
        <f>+Enero!AE168+Febrero!AE168+'Marzo '!AE168+'Abril '!AE168+'Mayo '!AE168+Junio!AE168+Julio!AE168+Agosto!AE168+Septiembre!AE168+'Octubre '!AE168+Noviembre!AE168+'Diciembre '!AE168</f>
        <v>0</v>
      </c>
      <c r="AF168" s="964">
        <f>+Enero!AF168+Febrero!AF168+'Marzo '!AF168+'Abril '!AF168+'Mayo '!AF168+Junio!AF168+Julio!AF168+Agosto!AF168+Septiembre!AF168+'Octubre '!AF168+Noviembre!AF168+'Diciembre '!AF168</f>
        <v>0</v>
      </c>
      <c r="AG168" s="964">
        <f>+Enero!AG168+Febrero!AG168+'Marzo '!AG168+'Abril '!AG168+'Mayo '!AG168+Junio!AG168+Julio!AG168+Agosto!AG168+Septiembre!AG168+'Octubre '!AG168+Noviembre!AG168+'Diciembre '!AG168</f>
        <v>0</v>
      </c>
      <c r="AH168" s="964">
        <f>+Enero!AH168+Febrero!AH168+'Marzo '!AH168+'Abril '!AH168+'Mayo '!AH168+Junio!AH168+Julio!AH168+Agosto!AH168+Septiembre!AH168+'Octubre '!AH168+Noviembre!AH168+'Diciembre '!AH168</f>
        <v>0</v>
      </c>
      <c r="AI168" s="964">
        <f>+Enero!AI168+Febrero!AI168+'Marzo '!AI168+'Abril '!AI168+'Mayo '!AI168+Junio!AI168+Julio!AI168+Agosto!AI168+Septiembre!AI168+'Octubre '!AI168+Noviembre!AI168+'Diciembre '!AI168</f>
        <v>0</v>
      </c>
      <c r="AJ168" s="964">
        <f>+Enero!AJ168+Febrero!AJ168+'Marzo '!AJ168+'Abril '!AJ168+'Mayo '!AJ168+Junio!AJ168+Julio!AJ168+Agosto!AJ168+Septiembre!AJ168+'Octubre '!AJ168+Noviembre!AJ168+'Diciembre '!AJ168</f>
        <v>0</v>
      </c>
      <c r="AK168" s="964">
        <f>+Enero!AK168+Febrero!AK168+'Marzo '!AK168+'Abril '!AK168+'Mayo '!AK168+Junio!AK168+Julio!AK168+Agosto!AK168+Septiembre!AK168+'Octubre '!AK168+Noviembre!AK168+'Diciembre '!AK168</f>
        <v>0</v>
      </c>
      <c r="AL168" s="964">
        <f>+Enero!AL168+Febrero!AL168+'Marzo '!AL168+'Abril '!AL168+'Mayo '!AL168+Junio!AL168+Julio!AL168+Agosto!AL168+Septiembre!AL168+'Octubre '!AL168+Noviembre!AL168+'Diciembre '!AL168</f>
        <v>0</v>
      </c>
      <c r="AM168" s="964">
        <f>+Enero!AM168+Febrero!AM168+'Marzo '!AM168+'Abril '!AM168+'Mayo '!AM168+Junio!AM168+Julio!AM168+Agosto!AM168+Septiembre!AM168+'Octubre '!AM168+Noviembre!AM168+'Diciembre '!AM168</f>
        <v>0</v>
      </c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998" t="s">
        <v>75</v>
      </c>
      <c r="B170" s="999"/>
      <c r="C170" s="1000"/>
      <c r="D170" s="998" t="s">
        <v>41</v>
      </c>
      <c r="E170" s="999"/>
      <c r="F170" s="1000"/>
      <c r="G170" s="1037" t="s">
        <v>119</v>
      </c>
      <c r="H170" s="1038"/>
      <c r="I170" s="1038"/>
      <c r="J170" s="1038"/>
      <c r="K170" s="1038"/>
      <c r="L170" s="1038"/>
      <c r="M170" s="1038"/>
      <c r="N170" s="1038"/>
      <c r="O170" s="1038"/>
      <c r="P170" s="1038"/>
      <c r="Q170" s="1038"/>
      <c r="R170" s="1038"/>
      <c r="S170" s="1038"/>
      <c r="T170" s="1038"/>
      <c r="U170" s="1038"/>
      <c r="V170" s="1038"/>
      <c r="W170" s="1039"/>
      <c r="X170" s="1040" t="s">
        <v>220</v>
      </c>
      <c r="Y170" s="1041" t="s">
        <v>221</v>
      </c>
      <c r="Z170" s="1010" t="s">
        <v>222</v>
      </c>
      <c r="AA170" s="1013" t="s">
        <v>223</v>
      </c>
      <c r="AB170" s="1009" t="s">
        <v>110</v>
      </c>
      <c r="AC170" s="1009"/>
      <c r="AD170" s="1009"/>
      <c r="AE170" s="1009"/>
      <c r="AF170" s="1016" t="s">
        <v>163</v>
      </c>
      <c r="AG170" s="1017"/>
    </row>
    <row r="171" spans="1:87" x14ac:dyDescent="0.25">
      <c r="A171" s="1034"/>
      <c r="B171" s="1035"/>
      <c r="C171" s="1036"/>
      <c r="D171" s="1034"/>
      <c r="E171" s="1035"/>
      <c r="F171" s="1036"/>
      <c r="G171" s="996" t="s">
        <v>9</v>
      </c>
      <c r="H171" s="996"/>
      <c r="I171" s="1018" t="s">
        <v>10</v>
      </c>
      <c r="J171" s="1018"/>
      <c r="K171" s="996" t="s">
        <v>11</v>
      </c>
      <c r="L171" s="996"/>
      <c r="M171" s="996" t="s">
        <v>120</v>
      </c>
      <c r="N171" s="996"/>
      <c r="O171" s="996" t="s">
        <v>102</v>
      </c>
      <c r="P171" s="996"/>
      <c r="Q171" s="1019" t="s">
        <v>121</v>
      </c>
      <c r="R171" s="1019"/>
      <c r="S171" s="1019" t="s">
        <v>122</v>
      </c>
      <c r="T171" s="1019"/>
      <c r="U171" s="1019" t="s">
        <v>123</v>
      </c>
      <c r="V171" s="1019"/>
      <c r="W171" s="1020" t="s">
        <v>224</v>
      </c>
      <c r="X171" s="1040"/>
      <c r="Y171" s="1041"/>
      <c r="Z171" s="1011"/>
      <c r="AA171" s="1014"/>
      <c r="AB171" s="995" t="s">
        <v>111</v>
      </c>
      <c r="AC171" s="995" t="s">
        <v>112</v>
      </c>
      <c r="AD171" s="995" t="s">
        <v>113</v>
      </c>
      <c r="AE171" s="995" t="s">
        <v>166</v>
      </c>
      <c r="AF171" s="1022" t="s">
        <v>167</v>
      </c>
      <c r="AG171" s="1024" t="s">
        <v>168</v>
      </c>
      <c r="AH171" s="320"/>
    </row>
    <row r="172" spans="1:87" x14ac:dyDescent="0.25">
      <c r="A172" s="1001"/>
      <c r="B172" s="1002"/>
      <c r="C172" s="1003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21"/>
      <c r="X172" s="1040"/>
      <c r="Y172" s="1041"/>
      <c r="Z172" s="1012"/>
      <c r="AA172" s="1015"/>
      <c r="AB172" s="996"/>
      <c r="AC172" s="996"/>
      <c r="AD172" s="996"/>
      <c r="AE172" s="996"/>
      <c r="AF172" s="1023"/>
      <c r="AG172" s="1025"/>
      <c r="AH172" s="320"/>
    </row>
    <row r="173" spans="1:87" x14ac:dyDescent="0.25">
      <c r="A173" s="991" t="s">
        <v>124</v>
      </c>
      <c r="B173" s="991" t="s">
        <v>225</v>
      </c>
      <c r="C173" s="410" t="s">
        <v>125</v>
      </c>
      <c r="D173" s="411">
        <f t="shared" ref="D173:D178" si="22">SUM(E173+F173)</f>
        <v>10</v>
      </c>
      <c r="E173" s="411">
        <f t="shared" ref="E173:F178" si="23">SUM(G173+I173+K173+M173+O173+Q173+S173+U173)</f>
        <v>0</v>
      </c>
      <c r="F173" s="182">
        <f t="shared" si="23"/>
        <v>10</v>
      </c>
      <c r="G173" s="114">
        <f>+Enero!G173+Febrero!G173+'Marzo '!G173+'Abril '!G173+'Mayo '!G173+Junio!G173+Julio!G173+Agosto!G173+Septiembre!G173+'Octubre '!G173+Noviembre!G173+'Diciembre '!G173</f>
        <v>0</v>
      </c>
      <c r="H173" s="114">
        <f>+Enero!H173+Febrero!H173+'Marzo '!H173+'Abril '!H173+'Mayo '!H173+Junio!H173+Julio!H173+Agosto!H173+Septiembre!H173+'Octubre '!H173+Noviembre!H173+'Diciembre '!H173</f>
        <v>0</v>
      </c>
      <c r="I173" s="114">
        <f>+Enero!I173+Febrero!I173+'Marzo '!I173+'Abril '!I173+'Mayo '!I173+Junio!I173+Julio!I173+Agosto!I173+Septiembre!I173+'Octubre '!I173+Noviembre!I173+'Diciembre '!I173</f>
        <v>0</v>
      </c>
      <c r="J173" s="114">
        <f>+Enero!J173+Febrero!J173+'Marzo '!J173+'Abril '!J173+'Mayo '!J173+Junio!J173+Julio!J173+Agosto!J173+Septiembre!J173+'Octubre '!J173+Noviembre!J173+'Diciembre '!J173</f>
        <v>0</v>
      </c>
      <c r="K173" s="114">
        <f>+Enero!K173+Febrero!K173+'Marzo '!K173+'Abril '!K173+'Mayo '!K173+Junio!K173+Julio!K173+Agosto!K173+Septiembre!K173+'Octubre '!K173+Noviembre!K173+'Diciembre '!K173</f>
        <v>0</v>
      </c>
      <c r="L173" s="114">
        <f>+Enero!L173+Febrero!L173+'Marzo '!L173+'Abril '!L173+'Mayo '!L173+Junio!L173+Julio!L173+Agosto!L173+Septiembre!L173+'Octubre '!L173+Noviembre!L173+'Diciembre '!L173</f>
        <v>4</v>
      </c>
      <c r="M173" s="114">
        <f>+Enero!M173+Febrero!M173+'Marzo '!M173+'Abril '!M173+'Mayo '!M173+Junio!M173+Julio!M173+Agosto!M173+Septiembre!M173+'Octubre '!M173+Noviembre!M173+'Diciembre '!M173</f>
        <v>0</v>
      </c>
      <c r="N173" s="114">
        <f>+Enero!N173+Febrero!N173+'Marzo '!N173+'Abril '!N173+'Mayo '!N173+Junio!N173+Julio!N173+Agosto!N173+Septiembre!N173+'Octubre '!N173+Noviembre!N173+'Diciembre '!N173</f>
        <v>3</v>
      </c>
      <c r="O173" s="114">
        <f>+Enero!O173+Febrero!O173+'Marzo '!O173+'Abril '!O173+'Mayo '!O173+Junio!O173+Julio!O173+Agosto!O173+Septiembre!O173+'Octubre '!O173+Noviembre!O173+'Diciembre '!O173</f>
        <v>0</v>
      </c>
      <c r="P173" s="114">
        <f>+Enero!P173+Febrero!P173+'Marzo '!P173+'Abril '!P173+'Mayo '!P173+Junio!P173+Julio!P173+Agosto!P173+Septiembre!P173+'Octubre '!P173+Noviembre!P173+'Diciembre '!P173</f>
        <v>0</v>
      </c>
      <c r="Q173" s="114">
        <f>+Enero!Q173+Febrero!Q173+'Marzo '!Q173+'Abril '!Q173+'Mayo '!Q173+Junio!Q173+Julio!Q173+Agosto!Q173+Septiembre!Q173+'Octubre '!Q173+Noviembre!Q173+'Diciembre '!Q173</f>
        <v>0</v>
      </c>
      <c r="R173" s="114">
        <f>+Enero!R173+Febrero!R173+'Marzo '!R173+'Abril '!R173+'Mayo '!R173+Junio!R173+Julio!R173+Agosto!R173+Septiembre!R173+'Octubre '!R173+Noviembre!R173+'Diciembre '!R173</f>
        <v>3</v>
      </c>
      <c r="S173" s="114">
        <f>+Enero!S173+Febrero!S173+'Marzo '!S173+'Abril '!S173+'Mayo '!S173+Junio!S173+Julio!S173+Agosto!S173+Septiembre!S173+'Octubre '!S173+Noviembre!S173+'Diciembre '!S173</f>
        <v>0</v>
      </c>
      <c r="T173" s="114">
        <f>+Enero!T173+Febrero!T173+'Marzo '!T173+'Abril '!T173+'Mayo '!T173+Junio!T173+Julio!T173+Agosto!T173+Septiembre!T173+'Octubre '!T173+Noviembre!T173+'Diciembre '!T173</f>
        <v>0</v>
      </c>
      <c r="U173" s="114">
        <f>+Enero!U173+Febrero!U173+'Marzo '!U173+'Abril '!U173+'Mayo '!U173+Junio!U173+Julio!U173+Agosto!U173+Septiembre!U173+'Octubre '!U173+Noviembre!U173+'Diciembre '!U173</f>
        <v>0</v>
      </c>
      <c r="V173" s="114">
        <f>+Enero!V173+Febrero!V173+'Marzo '!V173+'Abril '!V173+'Mayo '!V173+Junio!V173+Julio!V173+Agosto!V173+Septiembre!V173+'Octubre '!V173+Noviembre!V173+'Diciembre '!V173</f>
        <v>0</v>
      </c>
      <c r="W173" s="114">
        <f>+Enero!W173+Febrero!W173+'Marzo '!W173+'Abril '!W173+'Mayo '!W173+Junio!W173+Julio!W173+Agosto!W173+Septiembre!W173+'Octubre '!W173+Noviembre!W173+'Diciembre '!W173</f>
        <v>0</v>
      </c>
      <c r="X173" s="114">
        <f>+Enero!X173+Febrero!X173+'Marzo '!X173+'Abril '!X173+'Mayo '!X173+Junio!X173+Julio!X173+Agosto!X173+Septiembre!X173+'Octubre '!X173+Noviembre!X173+'Diciembre '!X173</f>
        <v>6</v>
      </c>
      <c r="Y173" s="114">
        <f>+Enero!Y173+Febrero!Y173+'Marzo '!Y173+'Abril '!Y173+'Mayo '!Y173+Junio!Y173+Julio!Y173+Agosto!Y173+Septiembre!Y173+'Octubre '!Y173+Noviembre!Y173+'Diciembre '!Y173</f>
        <v>4</v>
      </c>
      <c r="Z173" s="114">
        <f>+Enero!Z173+Febrero!Z173+'Marzo '!Z173+'Abril '!Z173+'Mayo '!Z173+Junio!Z173+Julio!Z173+Agosto!Z173+Septiembre!Z173+'Octubre '!Z173+Noviembre!Z173+'Diciembre '!Z173</f>
        <v>7</v>
      </c>
      <c r="AA173" s="114">
        <f>+Enero!AA173+Febrero!AA173+'Marzo '!AA173+'Abril '!AA173+'Mayo '!AA173+Junio!AA173+Julio!AA173+Agosto!AA173+Septiembre!AA173+'Octubre '!AA173+Noviembre!AA173+'Diciembre '!AA173</f>
        <v>8</v>
      </c>
      <c r="AB173" s="114">
        <f>+Enero!AB173+Febrero!AB173+'Marzo '!AB173+'Abril '!AB173+'Mayo '!AB173+Junio!AB173+Julio!AB173+Agosto!AB173+Septiembre!AB173+'Octubre '!AB173+Noviembre!AB173+'Diciembre '!AB173</f>
        <v>1</v>
      </c>
      <c r="AC173" s="114">
        <f>+Enero!AC173+Febrero!AC173+'Marzo '!AC173+'Abril '!AC173+'Mayo '!AC173+Junio!AC173+Julio!AC173+Agosto!AC173+Septiembre!AC173+'Octubre '!AC173+Noviembre!AC173+'Diciembre '!AC173</f>
        <v>1</v>
      </c>
      <c r="AD173" s="114">
        <f>+Enero!AD173+Febrero!AD173+'Marzo '!AD173+'Abril '!AD173+'Mayo '!AD173+Junio!AD173+Julio!AD173+Agosto!AD173+Septiembre!AD173+'Octubre '!AD173+Noviembre!AD173+'Diciembre '!AD173</f>
        <v>6</v>
      </c>
      <c r="AE173" s="114">
        <f>+Enero!AE173+Febrero!AE173+'Marzo '!AE173+'Abril '!AE173+'Mayo '!AE173+Junio!AE173+Julio!AE173+Agosto!AE173+Septiembre!AE173+'Octubre '!AE173+Noviembre!AE173+'Diciembre '!AE173</f>
        <v>2</v>
      </c>
      <c r="AF173" s="114">
        <f>+Enero!AF173+Febrero!AF173+'Marzo '!AF173+'Abril '!AF173+'Mayo '!AF173+Junio!AF173+Julio!AF173+Agosto!AF173+Septiembre!AF173+'Octubre '!AF173+Noviembre!AF173+'Diciembre '!AF173</f>
        <v>10</v>
      </c>
      <c r="AG173" s="114">
        <f>+Enero!AG173+Febrero!AG173+'Marzo '!AG173+'Abril '!AG173+'Mayo '!AG173+Junio!AG173+Julio!AG173+Agosto!AG173+Septiembre!AG173+'Octubre '!AG173+Noviembre!AG173+'Diciembre '!AG173</f>
        <v>0</v>
      </c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991"/>
      <c r="B174" s="991"/>
      <c r="C174" s="412" t="s">
        <v>126</v>
      </c>
      <c r="D174" s="185">
        <f t="shared" si="22"/>
        <v>2</v>
      </c>
      <c r="E174" s="185">
        <f t="shared" si="23"/>
        <v>0</v>
      </c>
      <c r="F174" s="199">
        <f t="shared" si="23"/>
        <v>2</v>
      </c>
      <c r="G174" s="114">
        <f>+Enero!G174+Febrero!G174+'Marzo '!G174+'Abril '!G174+'Mayo '!G174+Junio!G174+Julio!G174+Agosto!G174+Septiembre!G174+'Octubre '!G174+Noviembre!G174+'Diciembre '!G174</f>
        <v>0</v>
      </c>
      <c r="H174" s="114">
        <f>+Enero!H174+Febrero!H174+'Marzo '!H174+'Abril '!H174+'Mayo '!H174+Junio!H174+Julio!H174+Agosto!H174+Septiembre!H174+'Octubre '!H174+Noviembre!H174+'Diciembre '!H174</f>
        <v>0</v>
      </c>
      <c r="I174" s="114">
        <f>+Enero!I174+Febrero!I174+'Marzo '!I174+'Abril '!I174+'Mayo '!I174+Junio!I174+Julio!I174+Agosto!I174+Septiembre!I174+'Octubre '!I174+Noviembre!I174+'Diciembre '!I174</f>
        <v>0</v>
      </c>
      <c r="J174" s="114">
        <f>+Enero!J174+Febrero!J174+'Marzo '!J174+'Abril '!J174+'Mayo '!J174+Junio!J174+Julio!J174+Agosto!J174+Septiembre!J174+'Octubre '!J174+Noviembre!J174+'Diciembre '!J174</f>
        <v>0</v>
      </c>
      <c r="K174" s="114">
        <f>+Enero!K174+Febrero!K174+'Marzo '!K174+'Abril '!K174+'Mayo '!K174+Junio!K174+Julio!K174+Agosto!K174+Septiembre!K174+'Octubre '!K174+Noviembre!K174+'Diciembre '!K174</f>
        <v>0</v>
      </c>
      <c r="L174" s="114">
        <f>+Enero!L174+Febrero!L174+'Marzo '!L174+'Abril '!L174+'Mayo '!L174+Junio!L174+Julio!L174+Agosto!L174+Septiembre!L174+'Octubre '!L174+Noviembre!L174+'Diciembre '!L174</f>
        <v>0</v>
      </c>
      <c r="M174" s="114">
        <f>+Enero!M174+Febrero!M174+'Marzo '!M174+'Abril '!M174+'Mayo '!M174+Junio!M174+Julio!M174+Agosto!M174+Septiembre!M174+'Octubre '!M174+Noviembre!M174+'Diciembre '!M174</f>
        <v>0</v>
      </c>
      <c r="N174" s="114">
        <f>+Enero!N174+Febrero!N174+'Marzo '!N174+'Abril '!N174+'Mayo '!N174+Junio!N174+Julio!N174+Agosto!N174+Septiembre!N174+'Octubre '!N174+Noviembre!N174+'Diciembre '!N174</f>
        <v>1</v>
      </c>
      <c r="O174" s="114">
        <f>+Enero!O174+Febrero!O174+'Marzo '!O174+'Abril '!O174+'Mayo '!O174+Junio!O174+Julio!O174+Agosto!O174+Septiembre!O174+'Octubre '!O174+Noviembre!O174+'Diciembre '!O174</f>
        <v>0</v>
      </c>
      <c r="P174" s="114">
        <f>+Enero!P174+Febrero!P174+'Marzo '!P174+'Abril '!P174+'Mayo '!P174+Junio!P174+Julio!P174+Agosto!P174+Septiembre!P174+'Octubre '!P174+Noviembre!P174+'Diciembre '!P174</f>
        <v>0</v>
      </c>
      <c r="Q174" s="114">
        <f>+Enero!Q174+Febrero!Q174+'Marzo '!Q174+'Abril '!Q174+'Mayo '!Q174+Junio!Q174+Julio!Q174+Agosto!Q174+Septiembre!Q174+'Octubre '!Q174+Noviembre!Q174+'Diciembre '!Q174</f>
        <v>0</v>
      </c>
      <c r="R174" s="114">
        <f>+Enero!R174+Febrero!R174+'Marzo '!R174+'Abril '!R174+'Mayo '!R174+Junio!R174+Julio!R174+Agosto!R174+Septiembre!R174+'Octubre '!R174+Noviembre!R174+'Diciembre '!R174</f>
        <v>1</v>
      </c>
      <c r="S174" s="114">
        <f>+Enero!S174+Febrero!S174+'Marzo '!S174+'Abril '!S174+'Mayo '!S174+Junio!S174+Julio!S174+Agosto!S174+Septiembre!S174+'Octubre '!S174+Noviembre!S174+'Diciembre '!S174</f>
        <v>0</v>
      </c>
      <c r="T174" s="114">
        <f>+Enero!T174+Febrero!T174+'Marzo '!T174+'Abril '!T174+'Mayo '!T174+Junio!T174+Julio!T174+Agosto!T174+Septiembre!T174+'Octubre '!T174+Noviembre!T174+'Diciembre '!T174</f>
        <v>0</v>
      </c>
      <c r="U174" s="114">
        <f>+Enero!U174+Febrero!U174+'Marzo '!U174+'Abril '!U174+'Mayo '!U174+Junio!U174+Julio!U174+Agosto!U174+Septiembre!U174+'Octubre '!U174+Noviembre!U174+'Diciembre '!U174</f>
        <v>0</v>
      </c>
      <c r="V174" s="114">
        <f>+Enero!V174+Febrero!V174+'Marzo '!V174+'Abril '!V174+'Mayo '!V174+Junio!V174+Julio!V174+Agosto!V174+Septiembre!V174+'Octubre '!V174+Noviembre!V174+'Diciembre '!V174</f>
        <v>0</v>
      </c>
      <c r="W174" s="114">
        <f>+Enero!W174+Febrero!W174+'Marzo '!W174+'Abril '!W174+'Mayo '!W174+Junio!W174+Julio!W174+Agosto!W174+Septiembre!W174+'Octubre '!W174+Noviembre!W174+'Diciembre '!W174</f>
        <v>0</v>
      </c>
      <c r="X174" s="114">
        <f>+Enero!X174+Febrero!X174+'Marzo '!X174+'Abril '!X174+'Mayo '!X174+Junio!X174+Julio!X174+Agosto!X174+Septiembre!X174+'Octubre '!X174+Noviembre!X174+'Diciembre '!X174</f>
        <v>0</v>
      </c>
      <c r="Y174" s="114">
        <f>+Enero!Y174+Febrero!Y174+'Marzo '!Y174+'Abril '!Y174+'Mayo '!Y174+Junio!Y174+Julio!Y174+Agosto!Y174+Septiembre!Y174+'Octubre '!Y174+Noviembre!Y174+'Diciembre '!Y174</f>
        <v>2</v>
      </c>
      <c r="Z174" s="114">
        <f>+Enero!Z174+Febrero!Z174+'Marzo '!Z174+'Abril '!Z174+'Mayo '!Z174+Junio!Z174+Julio!Z174+Agosto!Z174+Septiembre!Z174+'Octubre '!Z174+Noviembre!Z174+'Diciembre '!Z174</f>
        <v>1</v>
      </c>
      <c r="AA174" s="114">
        <f>+Enero!AA174+Febrero!AA174+'Marzo '!AA174+'Abril '!AA174+'Mayo '!AA174+Junio!AA174+Julio!AA174+Agosto!AA174+Septiembre!AA174+'Octubre '!AA174+Noviembre!AA174+'Diciembre '!AA174</f>
        <v>1</v>
      </c>
      <c r="AB174" s="114">
        <f>+Enero!AB174+Febrero!AB174+'Marzo '!AB174+'Abril '!AB174+'Mayo '!AB174+Junio!AB174+Julio!AB174+Agosto!AB174+Septiembre!AB174+'Octubre '!AB174+Noviembre!AB174+'Diciembre '!AB174</f>
        <v>0</v>
      </c>
      <c r="AC174" s="114">
        <f>+Enero!AC174+Febrero!AC174+'Marzo '!AC174+'Abril '!AC174+'Mayo '!AC174+Junio!AC174+Julio!AC174+Agosto!AC174+Septiembre!AC174+'Octubre '!AC174+Noviembre!AC174+'Diciembre '!AC174</f>
        <v>0</v>
      </c>
      <c r="AD174" s="114">
        <f>+Enero!AD174+Febrero!AD174+'Marzo '!AD174+'Abril '!AD174+'Mayo '!AD174+Junio!AD174+Julio!AD174+Agosto!AD174+Septiembre!AD174+'Octubre '!AD174+Noviembre!AD174+'Diciembre '!AD174</f>
        <v>2</v>
      </c>
      <c r="AE174" s="114">
        <f>+Enero!AE174+Febrero!AE174+'Marzo '!AE174+'Abril '!AE174+'Mayo '!AE174+Junio!AE174+Julio!AE174+Agosto!AE174+Septiembre!AE174+'Octubre '!AE174+Noviembre!AE174+'Diciembre '!AE174</f>
        <v>0</v>
      </c>
      <c r="AF174" s="114">
        <f>+Enero!AF174+Febrero!AF174+'Marzo '!AF174+'Abril '!AF174+'Mayo '!AF174+Junio!AF174+Julio!AF174+Agosto!AF174+Septiembre!AF174+'Octubre '!AF174+Noviembre!AF174+'Diciembre '!AF174</f>
        <v>2</v>
      </c>
      <c r="AG174" s="114">
        <f>+Enero!AG174+Febrero!AG174+'Marzo '!AG174+'Abril '!AG174+'Mayo '!AG174+Junio!AG174+Julio!AG174+Agosto!AG174+Septiembre!AG174+'Octubre '!AG174+Noviembre!AG174+'Diciembre '!AG174</f>
        <v>0</v>
      </c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991"/>
      <c r="B175" s="992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14">
        <f>+Enero!G175+Febrero!G175+'Marzo '!G175+'Abril '!G175+'Mayo '!G175+Junio!G175+Julio!G175+Agosto!G175+Septiembre!G175+'Octubre '!G175+Noviembre!G175+'Diciembre '!G175</f>
        <v>0</v>
      </c>
      <c r="H175" s="114">
        <f>+Enero!H175+Febrero!H175+'Marzo '!H175+'Abril '!H175+'Mayo '!H175+Junio!H175+Julio!H175+Agosto!H175+Septiembre!H175+'Octubre '!H175+Noviembre!H175+'Diciembre '!H175</f>
        <v>0</v>
      </c>
      <c r="I175" s="114">
        <f>+Enero!I175+Febrero!I175+'Marzo '!I175+'Abril '!I175+'Mayo '!I175+Junio!I175+Julio!I175+Agosto!I175+Septiembre!I175+'Octubre '!I175+Noviembre!I175+'Diciembre '!I175</f>
        <v>0</v>
      </c>
      <c r="J175" s="114">
        <f>+Enero!J175+Febrero!J175+'Marzo '!J175+'Abril '!J175+'Mayo '!J175+Junio!J175+Julio!J175+Agosto!J175+Septiembre!J175+'Octubre '!J175+Noviembre!J175+'Diciembre '!J175</f>
        <v>0</v>
      </c>
      <c r="K175" s="114">
        <f>+Enero!K175+Febrero!K175+'Marzo '!K175+'Abril '!K175+'Mayo '!K175+Junio!K175+Julio!K175+Agosto!K175+Septiembre!K175+'Octubre '!K175+Noviembre!K175+'Diciembre '!K175</f>
        <v>0</v>
      </c>
      <c r="L175" s="114">
        <f>+Enero!L175+Febrero!L175+'Marzo '!L175+'Abril '!L175+'Mayo '!L175+Junio!L175+Julio!L175+Agosto!L175+Septiembre!L175+'Octubre '!L175+Noviembre!L175+'Diciembre '!L175</f>
        <v>0</v>
      </c>
      <c r="M175" s="114">
        <f>+Enero!M175+Febrero!M175+'Marzo '!M175+'Abril '!M175+'Mayo '!M175+Junio!M175+Julio!M175+Agosto!M175+Septiembre!M175+'Octubre '!M175+Noviembre!M175+'Diciembre '!M175</f>
        <v>0</v>
      </c>
      <c r="N175" s="114">
        <f>+Enero!N175+Febrero!N175+'Marzo '!N175+'Abril '!N175+'Mayo '!N175+Junio!N175+Julio!N175+Agosto!N175+Septiembre!N175+'Octubre '!N175+Noviembre!N175+'Diciembre '!N175</f>
        <v>0</v>
      </c>
      <c r="O175" s="114">
        <f>+Enero!O175+Febrero!O175+'Marzo '!O175+'Abril '!O175+'Mayo '!O175+Junio!O175+Julio!O175+Agosto!O175+Septiembre!O175+'Octubre '!O175+Noviembre!O175+'Diciembre '!O175</f>
        <v>0</v>
      </c>
      <c r="P175" s="114">
        <f>+Enero!P175+Febrero!P175+'Marzo '!P175+'Abril '!P175+'Mayo '!P175+Junio!P175+Julio!P175+Agosto!P175+Septiembre!P175+'Octubre '!P175+Noviembre!P175+'Diciembre '!P175</f>
        <v>1</v>
      </c>
      <c r="Q175" s="114">
        <f>+Enero!Q175+Febrero!Q175+'Marzo '!Q175+'Abril '!Q175+'Mayo '!Q175+Junio!Q175+Julio!Q175+Agosto!Q175+Septiembre!Q175+'Octubre '!Q175+Noviembre!Q175+'Diciembre '!Q175</f>
        <v>0</v>
      </c>
      <c r="R175" s="114">
        <f>+Enero!R175+Febrero!R175+'Marzo '!R175+'Abril '!R175+'Mayo '!R175+Junio!R175+Julio!R175+Agosto!R175+Septiembre!R175+'Octubre '!R175+Noviembre!R175+'Diciembre '!R175</f>
        <v>0</v>
      </c>
      <c r="S175" s="114">
        <f>+Enero!S175+Febrero!S175+'Marzo '!S175+'Abril '!S175+'Mayo '!S175+Junio!S175+Julio!S175+Agosto!S175+Septiembre!S175+'Octubre '!S175+Noviembre!S175+'Diciembre '!S175</f>
        <v>0</v>
      </c>
      <c r="T175" s="114">
        <f>+Enero!T175+Febrero!T175+'Marzo '!T175+'Abril '!T175+'Mayo '!T175+Junio!T175+Julio!T175+Agosto!T175+Septiembre!T175+'Octubre '!T175+Noviembre!T175+'Diciembre '!T175</f>
        <v>0</v>
      </c>
      <c r="U175" s="114">
        <f>+Enero!U175+Febrero!U175+'Marzo '!U175+'Abril '!U175+'Mayo '!U175+Junio!U175+Julio!U175+Agosto!U175+Septiembre!U175+'Octubre '!U175+Noviembre!U175+'Diciembre '!U175</f>
        <v>0</v>
      </c>
      <c r="V175" s="114">
        <f>+Enero!V175+Febrero!V175+'Marzo '!V175+'Abril '!V175+'Mayo '!V175+Junio!V175+Julio!V175+Agosto!V175+Septiembre!V175+'Octubre '!V175+Noviembre!V175+'Diciembre '!V175</f>
        <v>0</v>
      </c>
      <c r="W175" s="114">
        <f>+Enero!W175+Febrero!W175+'Marzo '!W175+'Abril '!W175+'Mayo '!W175+Junio!W175+Julio!W175+Agosto!W175+Septiembre!W175+'Octubre '!W175+Noviembre!W175+'Diciembre '!W175</f>
        <v>0</v>
      </c>
      <c r="X175" s="114">
        <f>+Enero!X175+Febrero!X175+'Marzo '!X175+'Abril '!X175+'Mayo '!X175+Junio!X175+Julio!X175+Agosto!X175+Septiembre!X175+'Octubre '!X175+Noviembre!X175+'Diciembre '!X175</f>
        <v>1</v>
      </c>
      <c r="Y175" s="114">
        <f>+Enero!Y175+Febrero!Y175+'Marzo '!Y175+'Abril '!Y175+'Mayo '!Y175+Junio!Y175+Julio!Y175+Agosto!Y175+Septiembre!Y175+'Octubre '!Y175+Noviembre!Y175+'Diciembre '!Y175</f>
        <v>0</v>
      </c>
      <c r="Z175" s="114">
        <f>+Enero!Z175+Febrero!Z175+'Marzo '!Z175+'Abril '!Z175+'Mayo '!Z175+Junio!Z175+Julio!Z175+Agosto!Z175+Septiembre!Z175+'Octubre '!Z175+Noviembre!Z175+'Diciembre '!Z175</f>
        <v>0</v>
      </c>
      <c r="AA175" s="114">
        <f>+Enero!AA175+Febrero!AA175+'Marzo '!AA175+'Abril '!AA175+'Mayo '!AA175+Junio!AA175+Julio!AA175+Agosto!AA175+Septiembre!AA175+'Octubre '!AA175+Noviembre!AA175+'Diciembre '!AA175</f>
        <v>0</v>
      </c>
      <c r="AB175" s="114">
        <f>+Enero!AB175+Febrero!AB175+'Marzo '!AB175+'Abril '!AB175+'Mayo '!AB175+Junio!AB175+Julio!AB175+Agosto!AB175+Septiembre!AB175+'Octubre '!AB175+Noviembre!AB175+'Diciembre '!AB175</f>
        <v>0</v>
      </c>
      <c r="AC175" s="114">
        <f>+Enero!AC175+Febrero!AC175+'Marzo '!AC175+'Abril '!AC175+'Mayo '!AC175+Junio!AC175+Julio!AC175+Agosto!AC175+Septiembre!AC175+'Octubre '!AC175+Noviembre!AC175+'Diciembre '!AC175</f>
        <v>0</v>
      </c>
      <c r="AD175" s="114">
        <f>+Enero!AD175+Febrero!AD175+'Marzo '!AD175+'Abril '!AD175+'Mayo '!AD175+Junio!AD175+Julio!AD175+Agosto!AD175+Septiembre!AD175+'Octubre '!AD175+Noviembre!AD175+'Diciembre '!AD175</f>
        <v>1</v>
      </c>
      <c r="AE175" s="114">
        <f>+Enero!AE175+Febrero!AE175+'Marzo '!AE175+'Abril '!AE175+'Mayo '!AE175+Junio!AE175+Julio!AE175+Agosto!AE175+Septiembre!AE175+'Octubre '!AE175+Noviembre!AE175+'Diciembre '!AE175</f>
        <v>0</v>
      </c>
      <c r="AF175" s="114">
        <f>+Enero!AF175+Febrero!AF175+'Marzo '!AF175+'Abril '!AF175+'Mayo '!AF175+Junio!AF175+Julio!AF175+Agosto!AF175+Septiembre!AF175+'Octubre '!AF175+Noviembre!AF175+'Diciembre '!AF175</f>
        <v>1</v>
      </c>
      <c r="AG175" s="114">
        <f>+Enero!AG175+Febrero!AG175+'Marzo '!AG175+'Abril '!AG175+'Mayo '!AG175+Junio!AG175+Julio!AG175+Agosto!AG175+Septiembre!AG175+'Octubre '!AG175+Noviembre!AG175+'Diciembre '!AG175</f>
        <v>0</v>
      </c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991"/>
      <c r="B176" s="991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>
        <f>+Enero!G176+Febrero!G176+'Marzo '!G176+'Abril '!G176+'Mayo '!G176+Junio!G176+Julio!G176+Agosto!G176+Septiembre!G176+'Octubre '!G176+Noviembre!G176+'Diciembre '!G176</f>
        <v>0</v>
      </c>
      <c r="H176" s="114">
        <f>+Enero!H176+Febrero!H176+'Marzo '!H176+'Abril '!H176+'Mayo '!H176+Junio!H176+Julio!H176+Agosto!H176+Septiembre!H176+'Octubre '!H176+Noviembre!H176+'Diciembre '!H176</f>
        <v>0</v>
      </c>
      <c r="I176" s="114">
        <f>+Enero!I176+Febrero!I176+'Marzo '!I176+'Abril '!I176+'Mayo '!I176+Junio!I176+Julio!I176+Agosto!I176+Septiembre!I176+'Octubre '!I176+Noviembre!I176+'Diciembre '!I176</f>
        <v>0</v>
      </c>
      <c r="J176" s="114">
        <f>+Enero!J176+Febrero!J176+'Marzo '!J176+'Abril '!J176+'Mayo '!J176+Junio!J176+Julio!J176+Agosto!J176+Septiembre!J176+'Octubre '!J176+Noviembre!J176+'Diciembre '!J176</f>
        <v>0</v>
      </c>
      <c r="K176" s="114">
        <f>+Enero!K176+Febrero!K176+'Marzo '!K176+'Abril '!K176+'Mayo '!K176+Junio!K176+Julio!K176+Agosto!K176+Septiembre!K176+'Octubre '!K176+Noviembre!K176+'Diciembre '!K176</f>
        <v>0</v>
      </c>
      <c r="L176" s="114">
        <f>+Enero!L176+Febrero!L176+'Marzo '!L176+'Abril '!L176+'Mayo '!L176+Junio!L176+Julio!L176+Agosto!L176+Septiembre!L176+'Octubre '!L176+Noviembre!L176+'Diciembre '!L176</f>
        <v>0</v>
      </c>
      <c r="M176" s="114">
        <f>+Enero!M176+Febrero!M176+'Marzo '!M176+'Abril '!M176+'Mayo '!M176+Junio!M176+Julio!M176+Agosto!M176+Septiembre!M176+'Octubre '!M176+Noviembre!M176+'Diciembre '!M176</f>
        <v>0</v>
      </c>
      <c r="N176" s="114">
        <f>+Enero!N176+Febrero!N176+'Marzo '!N176+'Abril '!N176+'Mayo '!N176+Junio!N176+Julio!N176+Agosto!N176+Septiembre!N176+'Octubre '!N176+Noviembre!N176+'Diciembre '!N176</f>
        <v>0</v>
      </c>
      <c r="O176" s="114">
        <f>+Enero!O176+Febrero!O176+'Marzo '!O176+'Abril '!O176+'Mayo '!O176+Junio!O176+Julio!O176+Agosto!O176+Septiembre!O176+'Octubre '!O176+Noviembre!O176+'Diciembre '!O176</f>
        <v>0</v>
      </c>
      <c r="P176" s="114">
        <f>+Enero!P176+Febrero!P176+'Marzo '!P176+'Abril '!P176+'Mayo '!P176+Junio!P176+Julio!P176+Agosto!P176+Septiembre!P176+'Octubre '!P176+Noviembre!P176+'Diciembre '!P176</f>
        <v>0</v>
      </c>
      <c r="Q176" s="114">
        <f>+Enero!Q176+Febrero!Q176+'Marzo '!Q176+'Abril '!Q176+'Mayo '!Q176+Junio!Q176+Julio!Q176+Agosto!Q176+Septiembre!Q176+'Octubre '!Q176+Noviembre!Q176+'Diciembre '!Q176</f>
        <v>0</v>
      </c>
      <c r="R176" s="114">
        <f>+Enero!R176+Febrero!R176+'Marzo '!R176+'Abril '!R176+'Mayo '!R176+Junio!R176+Julio!R176+Agosto!R176+Septiembre!R176+'Octubre '!R176+Noviembre!R176+'Diciembre '!R176</f>
        <v>2</v>
      </c>
      <c r="S176" s="114">
        <f>+Enero!S176+Febrero!S176+'Marzo '!S176+'Abril '!S176+'Mayo '!S176+Junio!S176+Julio!S176+Agosto!S176+Septiembre!S176+'Octubre '!S176+Noviembre!S176+'Diciembre '!S176</f>
        <v>0</v>
      </c>
      <c r="T176" s="114">
        <f>+Enero!T176+Febrero!T176+'Marzo '!T176+'Abril '!T176+'Mayo '!T176+Junio!T176+Julio!T176+Agosto!T176+Septiembre!T176+'Octubre '!T176+Noviembre!T176+'Diciembre '!T176</f>
        <v>0</v>
      </c>
      <c r="U176" s="114">
        <f>+Enero!U176+Febrero!U176+'Marzo '!U176+'Abril '!U176+'Mayo '!U176+Junio!U176+Julio!U176+Agosto!U176+Septiembre!U176+'Octubre '!U176+Noviembre!U176+'Diciembre '!U176</f>
        <v>0</v>
      </c>
      <c r="V176" s="114">
        <f>+Enero!V176+Febrero!V176+'Marzo '!V176+'Abril '!V176+'Mayo '!V176+Junio!V176+Julio!V176+Agosto!V176+Septiembre!V176+'Octubre '!V176+Noviembre!V176+'Diciembre '!V176</f>
        <v>1</v>
      </c>
      <c r="W176" s="114">
        <f>+Enero!W176+Febrero!W176+'Marzo '!W176+'Abril '!W176+'Mayo '!W176+Junio!W176+Julio!W176+Agosto!W176+Septiembre!W176+'Octubre '!W176+Noviembre!W176+'Diciembre '!W176</f>
        <v>0</v>
      </c>
      <c r="X176" s="114">
        <f>+Enero!X176+Febrero!X176+'Marzo '!X176+'Abril '!X176+'Mayo '!X176+Junio!X176+Julio!X176+Agosto!X176+Septiembre!X176+'Octubre '!X176+Noviembre!X176+'Diciembre '!X176</f>
        <v>0</v>
      </c>
      <c r="Y176" s="114">
        <f>+Enero!Y176+Febrero!Y176+'Marzo '!Y176+'Abril '!Y176+'Mayo '!Y176+Junio!Y176+Julio!Y176+Agosto!Y176+Septiembre!Y176+'Octubre '!Y176+Noviembre!Y176+'Diciembre '!Y176</f>
        <v>3</v>
      </c>
      <c r="Z176" s="114">
        <f>+Enero!Z176+Febrero!Z176+'Marzo '!Z176+'Abril '!Z176+'Mayo '!Z176+Junio!Z176+Julio!Z176+Agosto!Z176+Septiembre!Z176+'Octubre '!Z176+Noviembre!Z176+'Diciembre '!Z176</f>
        <v>3</v>
      </c>
      <c r="AA176" s="114">
        <f>+Enero!AA176+Febrero!AA176+'Marzo '!AA176+'Abril '!AA176+'Mayo '!AA176+Junio!AA176+Julio!AA176+Agosto!AA176+Septiembre!AA176+'Octubre '!AA176+Noviembre!AA176+'Diciembre '!AA176</f>
        <v>3</v>
      </c>
      <c r="AB176" s="114">
        <f>+Enero!AB176+Febrero!AB176+'Marzo '!AB176+'Abril '!AB176+'Mayo '!AB176+Junio!AB176+Julio!AB176+Agosto!AB176+Septiembre!AB176+'Octubre '!AB176+Noviembre!AB176+'Diciembre '!AB176</f>
        <v>1</v>
      </c>
      <c r="AC176" s="114">
        <f>+Enero!AC176+Febrero!AC176+'Marzo '!AC176+'Abril '!AC176+'Mayo '!AC176+Junio!AC176+Julio!AC176+Agosto!AC176+Septiembre!AC176+'Octubre '!AC176+Noviembre!AC176+'Diciembre '!AC176</f>
        <v>0</v>
      </c>
      <c r="AD176" s="114">
        <f>+Enero!AD176+Febrero!AD176+'Marzo '!AD176+'Abril '!AD176+'Mayo '!AD176+Junio!AD176+Julio!AD176+Agosto!AD176+Septiembre!AD176+'Octubre '!AD176+Noviembre!AD176+'Diciembre '!AD176</f>
        <v>1</v>
      </c>
      <c r="AE176" s="114">
        <f>+Enero!AE176+Febrero!AE176+'Marzo '!AE176+'Abril '!AE176+'Mayo '!AE176+Junio!AE176+Julio!AE176+Agosto!AE176+Septiembre!AE176+'Octubre '!AE176+Noviembre!AE176+'Diciembre '!AE176</f>
        <v>1</v>
      </c>
      <c r="AF176" s="114">
        <f>+Enero!AF176+Febrero!AF176+'Marzo '!AF176+'Abril '!AF176+'Mayo '!AF176+Junio!AF176+Julio!AF176+Agosto!AF176+Septiembre!AF176+'Octubre '!AF176+Noviembre!AF176+'Diciembre '!AF176</f>
        <v>3</v>
      </c>
      <c r="AG176" s="114">
        <f>+Enero!AG176+Febrero!AG176+'Marzo '!AG176+'Abril '!AG176+'Mayo '!AG176+Junio!AG176+Julio!AG176+Agosto!AG176+Septiembre!AG176+'Octubre '!AG176+Noviembre!AG176+'Diciembre '!AG176</f>
        <v>0</v>
      </c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991"/>
      <c r="B177" s="991"/>
      <c r="C177" s="414" t="s">
        <v>126</v>
      </c>
      <c r="D177" s="185">
        <f t="shared" si="22"/>
        <v>5</v>
      </c>
      <c r="E177" s="185">
        <f t="shared" si="23"/>
        <v>3</v>
      </c>
      <c r="F177" s="199">
        <f t="shared" si="23"/>
        <v>2</v>
      </c>
      <c r="G177" s="114">
        <f>+Enero!G177+Febrero!G177+'Marzo '!G177+'Abril '!G177+'Mayo '!G177+Junio!G177+Julio!G177+Agosto!G177+Septiembre!G177+'Octubre '!G177+Noviembre!G177+'Diciembre '!G177</f>
        <v>0</v>
      </c>
      <c r="H177" s="114">
        <f>+Enero!H177+Febrero!H177+'Marzo '!H177+'Abril '!H177+'Mayo '!H177+Junio!H177+Julio!H177+Agosto!H177+Septiembre!H177+'Octubre '!H177+Noviembre!H177+'Diciembre '!H177</f>
        <v>0</v>
      </c>
      <c r="I177" s="114">
        <f>+Enero!I177+Febrero!I177+'Marzo '!I177+'Abril '!I177+'Mayo '!I177+Junio!I177+Julio!I177+Agosto!I177+Septiembre!I177+'Octubre '!I177+Noviembre!I177+'Diciembre '!I177</f>
        <v>3</v>
      </c>
      <c r="J177" s="114">
        <f>+Enero!J177+Febrero!J177+'Marzo '!J177+'Abril '!J177+'Mayo '!J177+Junio!J177+Julio!J177+Agosto!J177+Septiembre!J177+'Octubre '!J177+Noviembre!J177+'Diciembre '!J177</f>
        <v>1</v>
      </c>
      <c r="K177" s="114">
        <f>+Enero!K177+Febrero!K177+'Marzo '!K177+'Abril '!K177+'Mayo '!K177+Junio!K177+Julio!K177+Agosto!K177+Septiembre!K177+'Octubre '!K177+Noviembre!K177+'Diciembre '!K177</f>
        <v>0</v>
      </c>
      <c r="L177" s="114">
        <f>+Enero!L177+Febrero!L177+'Marzo '!L177+'Abril '!L177+'Mayo '!L177+Junio!L177+Julio!L177+Agosto!L177+Septiembre!L177+'Octubre '!L177+Noviembre!L177+'Diciembre '!L177</f>
        <v>1</v>
      </c>
      <c r="M177" s="114">
        <f>+Enero!M177+Febrero!M177+'Marzo '!M177+'Abril '!M177+'Mayo '!M177+Junio!M177+Julio!M177+Agosto!M177+Septiembre!M177+'Octubre '!M177+Noviembre!M177+'Diciembre '!M177</f>
        <v>0</v>
      </c>
      <c r="N177" s="114">
        <f>+Enero!N177+Febrero!N177+'Marzo '!N177+'Abril '!N177+'Mayo '!N177+Junio!N177+Julio!N177+Agosto!N177+Septiembre!N177+'Octubre '!N177+Noviembre!N177+'Diciembre '!N177</f>
        <v>0</v>
      </c>
      <c r="O177" s="114">
        <f>+Enero!O177+Febrero!O177+'Marzo '!O177+'Abril '!O177+'Mayo '!O177+Junio!O177+Julio!O177+Agosto!O177+Septiembre!O177+'Octubre '!O177+Noviembre!O177+'Diciembre '!O177</f>
        <v>0</v>
      </c>
      <c r="P177" s="114">
        <f>+Enero!P177+Febrero!P177+'Marzo '!P177+'Abril '!P177+'Mayo '!P177+Junio!P177+Julio!P177+Agosto!P177+Septiembre!P177+'Octubre '!P177+Noviembre!P177+'Diciembre '!P177</f>
        <v>0</v>
      </c>
      <c r="Q177" s="114">
        <f>+Enero!Q177+Febrero!Q177+'Marzo '!Q177+'Abril '!Q177+'Mayo '!Q177+Junio!Q177+Julio!Q177+Agosto!Q177+Septiembre!Q177+'Octubre '!Q177+Noviembre!Q177+'Diciembre '!Q177</f>
        <v>0</v>
      </c>
      <c r="R177" s="114">
        <f>+Enero!R177+Febrero!R177+'Marzo '!R177+'Abril '!R177+'Mayo '!R177+Junio!R177+Julio!R177+Agosto!R177+Septiembre!R177+'Octubre '!R177+Noviembre!R177+'Diciembre '!R177</f>
        <v>0</v>
      </c>
      <c r="S177" s="114">
        <f>+Enero!S177+Febrero!S177+'Marzo '!S177+'Abril '!S177+'Mayo '!S177+Junio!S177+Julio!S177+Agosto!S177+Septiembre!S177+'Octubre '!S177+Noviembre!S177+'Diciembre '!S177</f>
        <v>0</v>
      </c>
      <c r="T177" s="114">
        <f>+Enero!T177+Febrero!T177+'Marzo '!T177+'Abril '!T177+'Mayo '!T177+Junio!T177+Julio!T177+Agosto!T177+Septiembre!T177+'Octubre '!T177+Noviembre!T177+'Diciembre '!T177</f>
        <v>0</v>
      </c>
      <c r="U177" s="114">
        <f>+Enero!U177+Febrero!U177+'Marzo '!U177+'Abril '!U177+'Mayo '!U177+Junio!U177+Julio!U177+Agosto!U177+Septiembre!U177+'Octubre '!U177+Noviembre!U177+'Diciembre '!U177</f>
        <v>0</v>
      </c>
      <c r="V177" s="114">
        <f>+Enero!V177+Febrero!V177+'Marzo '!V177+'Abril '!V177+'Mayo '!V177+Junio!V177+Julio!V177+Agosto!V177+Septiembre!V177+'Octubre '!V177+Noviembre!V177+'Diciembre '!V177</f>
        <v>0</v>
      </c>
      <c r="W177" s="114">
        <f>+Enero!W177+Febrero!W177+'Marzo '!W177+'Abril '!W177+'Mayo '!W177+Junio!W177+Julio!W177+Agosto!W177+Septiembre!W177+'Octubre '!W177+Noviembre!W177+'Diciembre '!W177</f>
        <v>0</v>
      </c>
      <c r="X177" s="114">
        <f>+Enero!X177+Febrero!X177+'Marzo '!X177+'Abril '!X177+'Mayo '!X177+Junio!X177+Julio!X177+Agosto!X177+Septiembre!X177+'Octubre '!X177+Noviembre!X177+'Diciembre '!X177</f>
        <v>0</v>
      </c>
      <c r="Y177" s="114">
        <f>+Enero!Y177+Febrero!Y177+'Marzo '!Y177+'Abril '!Y177+'Mayo '!Y177+Junio!Y177+Julio!Y177+Agosto!Y177+Septiembre!Y177+'Octubre '!Y177+Noviembre!Y177+'Diciembre '!Y177</f>
        <v>2</v>
      </c>
      <c r="Z177" s="114">
        <f>+Enero!Z177+Febrero!Z177+'Marzo '!Z177+'Abril '!Z177+'Mayo '!Z177+Junio!Z177+Julio!Z177+Agosto!Z177+Septiembre!Z177+'Octubre '!Z177+Noviembre!Z177+'Diciembre '!Z177</f>
        <v>0</v>
      </c>
      <c r="AA177" s="114">
        <f>+Enero!AA177+Febrero!AA177+'Marzo '!AA177+'Abril '!AA177+'Mayo '!AA177+Junio!AA177+Julio!AA177+Agosto!AA177+Septiembre!AA177+'Octubre '!AA177+Noviembre!AA177+'Diciembre '!AA177</f>
        <v>1</v>
      </c>
      <c r="AB177" s="114">
        <f>+Enero!AB177+Febrero!AB177+'Marzo '!AB177+'Abril '!AB177+'Mayo '!AB177+Junio!AB177+Julio!AB177+Agosto!AB177+Septiembre!AB177+'Octubre '!AB177+Noviembre!AB177+'Diciembre '!AB177</f>
        <v>0</v>
      </c>
      <c r="AC177" s="114">
        <f>+Enero!AC177+Febrero!AC177+'Marzo '!AC177+'Abril '!AC177+'Mayo '!AC177+Junio!AC177+Julio!AC177+Agosto!AC177+Septiembre!AC177+'Octubre '!AC177+Noviembre!AC177+'Diciembre '!AC177</f>
        <v>1</v>
      </c>
      <c r="AD177" s="114">
        <f>+Enero!AD177+Febrero!AD177+'Marzo '!AD177+'Abril '!AD177+'Mayo '!AD177+Junio!AD177+Julio!AD177+Agosto!AD177+Septiembre!AD177+'Octubre '!AD177+Noviembre!AD177+'Diciembre '!AD177</f>
        <v>4</v>
      </c>
      <c r="AE177" s="114">
        <f>+Enero!AE177+Febrero!AE177+'Marzo '!AE177+'Abril '!AE177+'Mayo '!AE177+Junio!AE177+Julio!AE177+Agosto!AE177+Septiembre!AE177+'Octubre '!AE177+Noviembre!AE177+'Diciembre '!AE177</f>
        <v>0</v>
      </c>
      <c r="AF177" s="114">
        <f>+Enero!AF177+Febrero!AF177+'Marzo '!AF177+'Abril '!AF177+'Mayo '!AF177+Junio!AF177+Julio!AF177+Agosto!AF177+Septiembre!AF177+'Octubre '!AF177+Noviembre!AF177+'Diciembre '!AF177</f>
        <v>5</v>
      </c>
      <c r="AG177" s="114">
        <f>+Enero!AG177+Febrero!AG177+'Marzo '!AG177+'Abril '!AG177+'Mayo '!AG177+Junio!AG177+Julio!AG177+Agosto!AG177+Septiembre!AG177+'Octubre '!AG177+Noviembre!AG177+'Diciembre '!AG177</f>
        <v>0</v>
      </c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991"/>
      <c r="B178" s="991"/>
      <c r="C178" s="415" t="s">
        <v>99</v>
      </c>
      <c r="D178" s="416">
        <f t="shared" si="22"/>
        <v>3</v>
      </c>
      <c r="E178" s="416">
        <f t="shared" si="23"/>
        <v>0</v>
      </c>
      <c r="F178" s="189">
        <f t="shared" si="23"/>
        <v>3</v>
      </c>
      <c r="G178" s="114">
        <f>+Enero!G178+Febrero!G178+'Marzo '!G178+'Abril '!G178+'Mayo '!G178+Junio!G178+Julio!G178+Agosto!G178+Septiembre!G178+'Octubre '!G178+Noviembre!G178+'Diciembre '!G178</f>
        <v>0</v>
      </c>
      <c r="H178" s="114">
        <f>+Enero!H178+Febrero!H178+'Marzo '!H178+'Abril '!H178+'Mayo '!H178+Junio!H178+Julio!H178+Agosto!H178+Septiembre!H178+'Octubre '!H178+Noviembre!H178+'Diciembre '!H178</f>
        <v>0</v>
      </c>
      <c r="I178" s="114">
        <f>+Enero!I178+Febrero!I178+'Marzo '!I178+'Abril '!I178+'Mayo '!I178+Junio!I178+Julio!I178+Agosto!I178+Septiembre!I178+'Octubre '!I178+Noviembre!I178+'Diciembre '!I178</f>
        <v>0</v>
      </c>
      <c r="J178" s="114">
        <f>+Enero!J178+Febrero!J178+'Marzo '!J178+'Abril '!J178+'Mayo '!J178+Junio!J178+Julio!J178+Agosto!J178+Septiembre!J178+'Octubre '!J178+Noviembre!J178+'Diciembre '!J178</f>
        <v>0</v>
      </c>
      <c r="K178" s="114">
        <f>+Enero!K178+Febrero!K178+'Marzo '!K178+'Abril '!K178+'Mayo '!K178+Junio!K178+Julio!K178+Agosto!K178+Septiembre!K178+'Octubre '!K178+Noviembre!K178+'Diciembre '!K178</f>
        <v>0</v>
      </c>
      <c r="L178" s="114">
        <f>+Enero!L178+Febrero!L178+'Marzo '!L178+'Abril '!L178+'Mayo '!L178+Junio!L178+Julio!L178+Agosto!L178+Septiembre!L178+'Octubre '!L178+Noviembre!L178+'Diciembre '!L178</f>
        <v>2</v>
      </c>
      <c r="M178" s="114">
        <f>+Enero!M178+Febrero!M178+'Marzo '!M178+'Abril '!M178+'Mayo '!M178+Junio!M178+Julio!M178+Agosto!M178+Septiembre!M178+'Octubre '!M178+Noviembre!M178+'Diciembre '!M178</f>
        <v>0</v>
      </c>
      <c r="N178" s="114">
        <f>+Enero!N178+Febrero!N178+'Marzo '!N178+'Abril '!N178+'Mayo '!N178+Junio!N178+Julio!N178+Agosto!N178+Septiembre!N178+'Octubre '!N178+Noviembre!N178+'Diciembre '!N178</f>
        <v>0</v>
      </c>
      <c r="O178" s="114">
        <f>+Enero!O178+Febrero!O178+'Marzo '!O178+'Abril '!O178+'Mayo '!O178+Junio!O178+Julio!O178+Agosto!O178+Septiembre!O178+'Octubre '!O178+Noviembre!O178+'Diciembre '!O178</f>
        <v>0</v>
      </c>
      <c r="P178" s="114">
        <f>+Enero!P178+Febrero!P178+'Marzo '!P178+'Abril '!P178+'Mayo '!P178+Junio!P178+Julio!P178+Agosto!P178+Septiembre!P178+'Octubre '!P178+Noviembre!P178+'Diciembre '!P178</f>
        <v>1</v>
      </c>
      <c r="Q178" s="114">
        <f>+Enero!Q178+Febrero!Q178+'Marzo '!Q178+'Abril '!Q178+'Mayo '!Q178+Junio!Q178+Julio!Q178+Agosto!Q178+Septiembre!Q178+'Octubre '!Q178+Noviembre!Q178+'Diciembre '!Q178</f>
        <v>0</v>
      </c>
      <c r="R178" s="114">
        <f>+Enero!R178+Febrero!R178+'Marzo '!R178+'Abril '!R178+'Mayo '!R178+Junio!R178+Julio!R178+Agosto!R178+Septiembre!R178+'Octubre '!R178+Noviembre!R178+'Diciembre '!R178</f>
        <v>0</v>
      </c>
      <c r="S178" s="114">
        <f>+Enero!S178+Febrero!S178+'Marzo '!S178+'Abril '!S178+'Mayo '!S178+Junio!S178+Julio!S178+Agosto!S178+Septiembre!S178+'Octubre '!S178+Noviembre!S178+'Diciembre '!S178</f>
        <v>0</v>
      </c>
      <c r="T178" s="114">
        <f>+Enero!T178+Febrero!T178+'Marzo '!T178+'Abril '!T178+'Mayo '!T178+Junio!T178+Julio!T178+Agosto!T178+Septiembre!T178+'Octubre '!T178+Noviembre!T178+'Diciembre '!T178</f>
        <v>0</v>
      </c>
      <c r="U178" s="114">
        <f>+Enero!U178+Febrero!U178+'Marzo '!U178+'Abril '!U178+'Mayo '!U178+Junio!U178+Julio!U178+Agosto!U178+Septiembre!U178+'Octubre '!U178+Noviembre!U178+'Diciembre '!U178</f>
        <v>0</v>
      </c>
      <c r="V178" s="114">
        <f>+Enero!V178+Febrero!V178+'Marzo '!V178+'Abril '!V178+'Mayo '!V178+Junio!V178+Julio!V178+Agosto!V178+Septiembre!V178+'Octubre '!V178+Noviembre!V178+'Diciembre '!V178</f>
        <v>0</v>
      </c>
      <c r="W178" s="114">
        <f>+Enero!W178+Febrero!W178+'Marzo '!W178+'Abril '!W178+'Mayo '!W178+Junio!W178+Julio!W178+Agosto!W178+Septiembre!W178+'Octubre '!W178+Noviembre!W178+'Diciembre '!W178</f>
        <v>0</v>
      </c>
      <c r="X178" s="114">
        <f>+Enero!X178+Febrero!X178+'Marzo '!X178+'Abril '!X178+'Mayo '!X178+Junio!X178+Julio!X178+Agosto!X178+Septiembre!X178+'Octubre '!X178+Noviembre!X178+'Diciembre '!X178</f>
        <v>0</v>
      </c>
      <c r="Y178" s="114">
        <f>+Enero!Y178+Febrero!Y178+'Marzo '!Y178+'Abril '!Y178+'Mayo '!Y178+Junio!Y178+Julio!Y178+Agosto!Y178+Septiembre!Y178+'Octubre '!Y178+Noviembre!Y178+'Diciembre '!Y178</f>
        <v>3</v>
      </c>
      <c r="Z178" s="114">
        <f>+Enero!Z178+Febrero!Z178+'Marzo '!Z178+'Abril '!Z178+'Mayo '!Z178+Junio!Z178+Julio!Z178+Agosto!Z178+Septiembre!Z178+'Octubre '!Z178+Noviembre!Z178+'Diciembre '!Z178</f>
        <v>0</v>
      </c>
      <c r="AA178" s="114">
        <f>+Enero!AA178+Febrero!AA178+'Marzo '!AA178+'Abril '!AA178+'Mayo '!AA178+Junio!AA178+Julio!AA178+Agosto!AA178+Septiembre!AA178+'Octubre '!AA178+Noviembre!AA178+'Diciembre '!AA178</f>
        <v>1</v>
      </c>
      <c r="AB178" s="114">
        <f>+Enero!AB178+Febrero!AB178+'Marzo '!AB178+'Abril '!AB178+'Mayo '!AB178+Junio!AB178+Julio!AB178+Agosto!AB178+Septiembre!AB178+'Octubre '!AB178+Noviembre!AB178+'Diciembre '!AB178</f>
        <v>0</v>
      </c>
      <c r="AC178" s="114">
        <f>+Enero!AC178+Febrero!AC178+'Marzo '!AC178+'Abril '!AC178+'Mayo '!AC178+Junio!AC178+Julio!AC178+Agosto!AC178+Septiembre!AC178+'Octubre '!AC178+Noviembre!AC178+'Diciembre '!AC178</f>
        <v>1</v>
      </c>
      <c r="AD178" s="114">
        <f>+Enero!AD178+Febrero!AD178+'Marzo '!AD178+'Abril '!AD178+'Mayo '!AD178+Junio!AD178+Julio!AD178+Agosto!AD178+Septiembre!AD178+'Octubre '!AD178+Noviembre!AD178+'Diciembre '!AD178</f>
        <v>2</v>
      </c>
      <c r="AE178" s="114">
        <f>+Enero!AE178+Febrero!AE178+'Marzo '!AE178+'Abril '!AE178+'Mayo '!AE178+Junio!AE178+Julio!AE178+Agosto!AE178+Septiembre!AE178+'Octubre '!AE178+Noviembre!AE178+'Diciembre '!AE178</f>
        <v>0</v>
      </c>
      <c r="AF178" s="114">
        <f>+Enero!AF178+Febrero!AF178+'Marzo '!AF178+'Abril '!AF178+'Mayo '!AF178+Junio!AF178+Julio!AF178+Agosto!AF178+Septiembre!AF178+'Octubre '!AF178+Noviembre!AF178+'Diciembre '!AF178</f>
        <v>3</v>
      </c>
      <c r="AG178" s="114">
        <f>+Enero!AG178+Febrero!AG178+'Marzo '!AG178+'Abril '!AG178+'Mayo '!AG178+Junio!AG178+Julio!AG178+Agosto!AG178+Septiembre!AG178+'Octubre '!AG178+Noviembre!AG178+'Diciembre '!AG178</f>
        <v>0</v>
      </c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993" t="s">
        <v>2</v>
      </c>
      <c r="B180" s="995" t="s">
        <v>3</v>
      </c>
    </row>
    <row r="181" spans="1:87" x14ac:dyDescent="0.25">
      <c r="A181" s="994"/>
      <c r="B181" s="996"/>
    </row>
    <row r="182" spans="1:87" x14ac:dyDescent="0.25">
      <c r="A182" s="22" t="s">
        <v>227</v>
      </c>
      <c r="B182" s="140">
        <f>+Enero!B182+Febrero!B182+'Marzo '!B182+'Abril '!B182+'Mayo '!B182+Junio!B182+Julio!B182+Agosto!B182+Septiembre!B182+'Octubre '!B182+Noviembre!B182+'Diciembre '!B182</f>
        <v>0</v>
      </c>
      <c r="C182" s="301"/>
    </row>
    <row r="183" spans="1:87" ht="15" customHeight="1" x14ac:dyDescent="0.25">
      <c r="A183" s="24" t="s">
        <v>228</v>
      </c>
      <c r="B183" s="140">
        <f>+Enero!B183+Febrero!B183+'Marzo '!B183+'Abril '!B183+'Mayo '!B183+Junio!B183+Julio!B183+Agosto!B183+Septiembre!B183+'Octubre '!B183+Noviembre!B183+'Diciembre '!B183</f>
        <v>19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993" t="s">
        <v>75</v>
      </c>
      <c r="B185" s="998" t="s">
        <v>41</v>
      </c>
      <c r="C185" s="999"/>
      <c r="D185" s="1000"/>
      <c r="E185" s="1004" t="s">
        <v>4</v>
      </c>
      <c r="F185" s="1005"/>
      <c r="G185" s="1005"/>
      <c r="H185" s="1005"/>
      <c r="I185" s="1005"/>
      <c r="J185" s="1005"/>
      <c r="K185" s="1005"/>
      <c r="L185" s="1005"/>
      <c r="M185" s="1005"/>
      <c r="N185" s="1005"/>
      <c r="O185" s="1005"/>
      <c r="P185" s="1005"/>
      <c r="Q185" s="1005"/>
      <c r="R185" s="1005"/>
      <c r="S185" s="1005"/>
      <c r="T185" s="1005"/>
      <c r="U185" s="1005"/>
      <c r="V185" s="1006"/>
    </row>
    <row r="186" spans="1:87" x14ac:dyDescent="0.25">
      <c r="A186" s="997"/>
      <c r="B186" s="1001"/>
      <c r="C186" s="1002"/>
      <c r="D186" s="1003"/>
      <c r="E186" s="1007" t="s">
        <v>100</v>
      </c>
      <c r="F186" s="1007"/>
      <c r="G186" s="1008" t="s">
        <v>127</v>
      </c>
      <c r="H186" s="1007"/>
      <c r="I186" s="1007" t="s">
        <v>13</v>
      </c>
      <c r="J186" s="1007"/>
      <c r="K186" s="1007" t="s">
        <v>128</v>
      </c>
      <c r="L186" s="1007"/>
      <c r="M186" s="1007" t="s">
        <v>105</v>
      </c>
      <c r="N186" s="1007"/>
      <c r="O186" s="1009" t="s">
        <v>106</v>
      </c>
      <c r="P186" s="1009"/>
      <c r="Q186" s="1009" t="s">
        <v>129</v>
      </c>
      <c r="R186" s="1009"/>
      <c r="S186" s="1009" t="s">
        <v>130</v>
      </c>
      <c r="T186" s="1009"/>
      <c r="U186" s="1009" t="s">
        <v>131</v>
      </c>
      <c r="V186" s="1009"/>
      <c r="W186" s="179"/>
    </row>
    <row r="187" spans="1:87" x14ac:dyDescent="0.25">
      <c r="A187" s="994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49</v>
      </c>
      <c r="C188" s="230">
        <f>SUM(E188+G188+I188+K188+M188+O188+Q188+S188+U188)</f>
        <v>9</v>
      </c>
      <c r="D188" s="230">
        <f>SUM(F188+H188+J188+L188+N188+P188+R188+T188+V188)</f>
        <v>40</v>
      </c>
      <c r="E188" s="120">
        <f>+Enero!E188+Febrero!E188+'Marzo '!E188+'Abril '!E188+'Mayo '!E188+Junio!E188+Julio!E188+Agosto!E188+Septiembre!E188+'Octubre '!E188+Noviembre!E188+'Diciembre '!E188</f>
        <v>0</v>
      </c>
      <c r="F188" s="120">
        <f>+Enero!F188+Febrero!F188+'Marzo '!F188+'Abril '!F188+'Mayo '!F188+Junio!F188+Julio!F188+Agosto!F188+Septiembre!F188+'Octubre '!F188+Noviembre!F188+'Diciembre '!F188</f>
        <v>1</v>
      </c>
      <c r="G188" s="120">
        <f>+Enero!G188+Febrero!G188+'Marzo '!G188+'Abril '!G188+'Mayo '!G188+Junio!G188+Julio!G188+Agosto!G188+Septiembre!G188+'Octubre '!G188+Noviembre!G188+'Diciembre '!G188</f>
        <v>2</v>
      </c>
      <c r="H188" s="120">
        <f>+Enero!H188+Febrero!H188+'Marzo '!H188+'Abril '!H188+'Mayo '!H188+Junio!H188+Julio!H188+Agosto!H188+Septiembre!H188+'Octubre '!H188+Noviembre!H188+'Diciembre '!H188</f>
        <v>8</v>
      </c>
      <c r="I188" s="120">
        <f>+Enero!I188+Febrero!I188+'Marzo '!I188+'Abril '!I188+'Mayo '!I188+Junio!I188+Julio!I188+Agosto!I188+Septiembre!I188+'Octubre '!I188+Noviembre!I188+'Diciembre '!I188</f>
        <v>1</v>
      </c>
      <c r="J188" s="120">
        <f>+Enero!J188+Febrero!J188+'Marzo '!J188+'Abril '!J188+'Mayo '!J188+Junio!J188+Julio!J188+Agosto!J188+Septiembre!J188+'Octubre '!J188+Noviembre!J188+'Diciembre '!J188</f>
        <v>6</v>
      </c>
      <c r="K188" s="120">
        <f>+Enero!K188+Febrero!K188+'Marzo '!K188+'Abril '!K188+'Mayo '!K188+Junio!K188+Julio!K188+Agosto!K188+Septiembre!K188+'Octubre '!K188+Noviembre!K188+'Diciembre '!K188</f>
        <v>5</v>
      </c>
      <c r="L188" s="120">
        <f>+Enero!L188+Febrero!L188+'Marzo '!L188+'Abril '!L188+'Mayo '!L188+Junio!L188+Julio!L188+Agosto!L188+Septiembre!L188+'Octubre '!L188+Noviembre!L188+'Diciembre '!L188</f>
        <v>20</v>
      </c>
      <c r="M188" s="120">
        <f>+Enero!M188+Febrero!M188+'Marzo '!M188+'Abril '!M188+'Mayo '!M188+Junio!M188+Julio!M188+Agosto!M188+Septiembre!M188+'Octubre '!M188+Noviembre!M188+'Diciembre '!M188</f>
        <v>0</v>
      </c>
      <c r="N188" s="120">
        <f>+Enero!N188+Febrero!N188+'Marzo '!N188+'Abril '!N188+'Mayo '!N188+Junio!N188+Julio!N188+Agosto!N188+Septiembre!N188+'Octubre '!N188+Noviembre!N188+'Diciembre '!N188</f>
        <v>3</v>
      </c>
      <c r="O188" s="120">
        <f>+Enero!O188+Febrero!O188+'Marzo '!O188+'Abril '!O188+'Mayo '!O188+Junio!O188+Julio!O188+Agosto!O188+Septiembre!O188+'Octubre '!O188+Noviembre!O188+'Diciembre '!O188</f>
        <v>1</v>
      </c>
      <c r="P188" s="120">
        <f>+Enero!P188+Febrero!P188+'Marzo '!P188+'Abril '!P188+'Mayo '!P188+Junio!P188+Julio!P188+Agosto!P188+Septiembre!P188+'Octubre '!P188+Noviembre!P188+'Diciembre '!P188</f>
        <v>2</v>
      </c>
      <c r="Q188" s="120">
        <f>+Enero!Q188+Febrero!Q188+'Marzo '!Q188+'Abril '!Q188+'Mayo '!Q188+Junio!Q188+Julio!Q188+Agosto!Q188+Septiembre!Q188+'Octubre '!Q188+Noviembre!Q188+'Diciembre '!Q188</f>
        <v>0</v>
      </c>
      <c r="R188" s="120">
        <f>+Enero!R188+Febrero!R188+'Marzo '!R188+'Abril '!R188+'Mayo '!R188+Junio!R188+Julio!R188+Agosto!R188+Septiembre!R188+'Octubre '!R188+Noviembre!R188+'Diciembre '!R188</f>
        <v>0</v>
      </c>
      <c r="S188" s="120">
        <f>+Enero!S188+Febrero!S188+'Marzo '!S188+'Abril '!S188+'Mayo '!S188+Junio!S188+Julio!S188+Agosto!S188+Septiembre!S188+'Octubre '!S188+Noviembre!S188+'Diciembre '!S188</f>
        <v>0</v>
      </c>
      <c r="T188" s="120">
        <f>+Enero!T188+Febrero!T188+'Marzo '!T188+'Abril '!T188+'Mayo '!T188+Junio!T188+Julio!T188+Agosto!T188+Septiembre!T188+'Octubre '!T188+Noviembre!T188+'Diciembre '!T188</f>
        <v>0</v>
      </c>
      <c r="U188" s="120">
        <f>+Enero!U188+Febrero!U188+'Marzo '!U188+'Abril '!U188+'Mayo '!U188+Junio!U188+Julio!U188+Agosto!U188+Septiembre!U188+'Octubre '!U188+Noviembre!U188+'Diciembre '!U188</f>
        <v>0</v>
      </c>
      <c r="V188" s="120">
        <f>+Enero!V188+Febrero!V188+'Marzo '!V188+'Abril '!V188+'Mayo '!V188+Junio!V188+Julio!V188+Agosto!V188+Septiembre!V188+'Octubre '!V188+Noviembre!V188+'Diciembre '!V188</f>
        <v>0</v>
      </c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91211</v>
      </c>
      <c r="B215" s="178">
        <f>SUM(CG8:CM33)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3" sqref="E1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130" t="s">
        <v>1</v>
      </c>
      <c r="B6" s="1130"/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993" t="s">
        <v>2</v>
      </c>
      <c r="B9" s="1075" t="s">
        <v>3</v>
      </c>
      <c r="C9" s="1092"/>
      <c r="D9" s="1093"/>
      <c r="E9" s="1061" t="s">
        <v>4</v>
      </c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4"/>
      <c r="W9" s="1064"/>
      <c r="X9" s="1064"/>
      <c r="Y9" s="1064"/>
      <c r="Z9" s="1064"/>
      <c r="AA9" s="1064"/>
      <c r="AB9" s="1064"/>
      <c r="AC9" s="1064"/>
      <c r="AD9" s="1064"/>
      <c r="AE9" s="1064"/>
      <c r="AF9" s="1064"/>
      <c r="AG9" s="1064"/>
      <c r="AH9" s="1064"/>
      <c r="AI9" s="1064"/>
      <c r="AJ9" s="1064"/>
      <c r="AK9" s="1064"/>
      <c r="AL9" s="1060"/>
      <c r="AM9" s="995" t="s">
        <v>6</v>
      </c>
      <c r="AN9" s="1061" t="s">
        <v>7</v>
      </c>
      <c r="AO9" s="1064"/>
      <c r="AP9" s="1064"/>
      <c r="AQ9" s="1060"/>
      <c r="AR9" s="995" t="s">
        <v>8</v>
      </c>
      <c r="AS9" s="179"/>
    </row>
    <row r="10" spans="1:87" ht="31.5" customHeight="1" x14ac:dyDescent="0.25">
      <c r="A10" s="997"/>
      <c r="B10" s="1076"/>
      <c r="C10" s="1094"/>
      <c r="D10" s="1095"/>
      <c r="E10" s="1061" t="s">
        <v>9</v>
      </c>
      <c r="F10" s="1060"/>
      <c r="G10" s="1096" t="s">
        <v>10</v>
      </c>
      <c r="H10" s="1097"/>
      <c r="I10" s="1061" t="s">
        <v>11</v>
      </c>
      <c r="J10" s="1060"/>
      <c r="K10" s="1061" t="s">
        <v>12</v>
      </c>
      <c r="L10" s="1060"/>
      <c r="M10" s="1061" t="s">
        <v>13</v>
      </c>
      <c r="N10" s="1060"/>
      <c r="O10" s="1063" t="s">
        <v>14</v>
      </c>
      <c r="P10" s="1062"/>
      <c r="Q10" s="1063" t="s">
        <v>15</v>
      </c>
      <c r="R10" s="1062"/>
      <c r="S10" s="1063" t="s">
        <v>16</v>
      </c>
      <c r="T10" s="1062"/>
      <c r="U10" s="1063" t="s">
        <v>17</v>
      </c>
      <c r="V10" s="1062"/>
      <c r="W10" s="1063" t="s">
        <v>18</v>
      </c>
      <c r="X10" s="1062"/>
      <c r="Y10" s="1063" t="s">
        <v>19</v>
      </c>
      <c r="Z10" s="1062"/>
      <c r="AA10" s="1063" t="s">
        <v>20</v>
      </c>
      <c r="AB10" s="1062"/>
      <c r="AC10" s="1063" t="s">
        <v>21</v>
      </c>
      <c r="AD10" s="1062"/>
      <c r="AE10" s="1063" t="s">
        <v>22</v>
      </c>
      <c r="AF10" s="1062"/>
      <c r="AG10" s="1084" t="s">
        <v>23</v>
      </c>
      <c r="AH10" s="1084"/>
      <c r="AI10" s="1063" t="s">
        <v>24</v>
      </c>
      <c r="AJ10" s="1062"/>
      <c r="AK10" s="1084" t="s">
        <v>25</v>
      </c>
      <c r="AL10" s="1062"/>
      <c r="AM10" s="1042"/>
      <c r="AN10" s="1102" t="s">
        <v>28</v>
      </c>
      <c r="AO10" s="1104" t="s">
        <v>29</v>
      </c>
      <c r="AP10" s="1104" t="s">
        <v>135</v>
      </c>
      <c r="AQ10" s="1106" t="s">
        <v>30</v>
      </c>
      <c r="AR10" s="1042"/>
      <c r="AS10" s="179"/>
    </row>
    <row r="11" spans="1:87" x14ac:dyDescent="0.25">
      <c r="A11" s="994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996"/>
      <c r="AN11" s="1103"/>
      <c r="AO11" s="1105"/>
      <c r="AP11" s="1105"/>
      <c r="AQ11" s="1107"/>
      <c r="AR11" s="996"/>
      <c r="AS11" s="179"/>
    </row>
    <row r="12" spans="1:87" x14ac:dyDescent="0.25">
      <c r="A12" s="39" t="s">
        <v>31</v>
      </c>
      <c r="B12" s="182">
        <f>SUM(C12+D12)</f>
        <v>4568</v>
      </c>
      <c r="C12" s="182">
        <f t="shared" ref="C12:D14" si="0">SUM(E12+G12+I12+K12+M12+O12+Q12+S12+U12+W12+Y12+AA12+AC12+AE12+AG12+AI12+AK12)</f>
        <v>2351</v>
      </c>
      <c r="D12" s="182">
        <f t="shared" si="0"/>
        <v>2217</v>
      </c>
      <c r="E12" s="82">
        <v>456</v>
      </c>
      <c r="F12" s="183">
        <v>438</v>
      </c>
      <c r="G12" s="82">
        <v>195</v>
      </c>
      <c r="H12" s="183">
        <v>183</v>
      </c>
      <c r="I12" s="82">
        <v>144</v>
      </c>
      <c r="J12" s="94">
        <v>128</v>
      </c>
      <c r="K12" s="82">
        <v>111</v>
      </c>
      <c r="L12" s="94">
        <v>101</v>
      </c>
      <c r="M12" s="82">
        <v>126</v>
      </c>
      <c r="N12" s="94">
        <v>117</v>
      </c>
      <c r="O12" s="82">
        <v>119</v>
      </c>
      <c r="P12" s="94">
        <v>111</v>
      </c>
      <c r="Q12" s="82">
        <v>121</v>
      </c>
      <c r="R12" s="94">
        <v>117</v>
      </c>
      <c r="S12" s="82">
        <v>97</v>
      </c>
      <c r="T12" s="94">
        <v>94</v>
      </c>
      <c r="U12" s="82">
        <v>114</v>
      </c>
      <c r="V12" s="94">
        <v>109</v>
      </c>
      <c r="W12" s="82">
        <v>108</v>
      </c>
      <c r="X12" s="94">
        <v>92</v>
      </c>
      <c r="Y12" s="82">
        <v>122</v>
      </c>
      <c r="Z12" s="94">
        <v>117</v>
      </c>
      <c r="AA12" s="82">
        <v>98</v>
      </c>
      <c r="AB12" s="94">
        <v>94</v>
      </c>
      <c r="AC12" s="82">
        <v>110</v>
      </c>
      <c r="AD12" s="94">
        <v>105</v>
      </c>
      <c r="AE12" s="82">
        <v>100</v>
      </c>
      <c r="AF12" s="94">
        <v>95</v>
      </c>
      <c r="AG12" s="98">
        <v>94</v>
      </c>
      <c r="AH12" s="87">
        <v>91</v>
      </c>
      <c r="AI12" s="82">
        <v>86</v>
      </c>
      <c r="AJ12" s="94">
        <v>82</v>
      </c>
      <c r="AK12" s="104">
        <v>150</v>
      </c>
      <c r="AL12" s="94">
        <v>143</v>
      </c>
      <c r="AM12" s="104">
        <v>4317</v>
      </c>
      <c r="AN12" s="82">
        <v>258</v>
      </c>
      <c r="AO12" s="83">
        <v>81</v>
      </c>
      <c r="AP12" s="83">
        <v>244</v>
      </c>
      <c r="AQ12" s="94">
        <v>548</v>
      </c>
      <c r="AR12" s="94">
        <v>1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503</v>
      </c>
      <c r="C13" s="185">
        <f t="shared" si="0"/>
        <v>0</v>
      </c>
      <c r="D13" s="186">
        <f t="shared" si="0"/>
        <v>503</v>
      </c>
      <c r="E13" s="71"/>
      <c r="F13" s="67"/>
      <c r="G13" s="105"/>
      <c r="H13" s="108"/>
      <c r="I13" s="105"/>
      <c r="J13" s="67">
        <v>7</v>
      </c>
      <c r="K13" s="71"/>
      <c r="L13" s="67">
        <v>59</v>
      </c>
      <c r="M13" s="71"/>
      <c r="N13" s="67">
        <v>125</v>
      </c>
      <c r="O13" s="71"/>
      <c r="P13" s="67">
        <v>119</v>
      </c>
      <c r="Q13" s="71"/>
      <c r="R13" s="67">
        <v>73</v>
      </c>
      <c r="S13" s="71"/>
      <c r="T13" s="67">
        <v>61</v>
      </c>
      <c r="U13" s="71"/>
      <c r="V13" s="67">
        <v>34</v>
      </c>
      <c r="W13" s="71"/>
      <c r="X13" s="67">
        <v>7</v>
      </c>
      <c r="Y13" s="71"/>
      <c r="Z13" s="67">
        <v>6</v>
      </c>
      <c r="AA13" s="71"/>
      <c r="AB13" s="67">
        <v>3</v>
      </c>
      <c r="AC13" s="71"/>
      <c r="AD13" s="67">
        <v>3</v>
      </c>
      <c r="AE13" s="71"/>
      <c r="AF13" s="67">
        <v>2</v>
      </c>
      <c r="AG13" s="99"/>
      <c r="AH13" s="73">
        <v>1</v>
      </c>
      <c r="AI13" s="71"/>
      <c r="AJ13" s="67"/>
      <c r="AK13" s="187"/>
      <c r="AL13" s="67">
        <v>3</v>
      </c>
      <c r="AM13" s="187">
        <v>492</v>
      </c>
      <c r="AN13" s="71">
        <v>10</v>
      </c>
      <c r="AO13" s="72">
        <v>6</v>
      </c>
      <c r="AP13" s="72">
        <v>9</v>
      </c>
      <c r="AQ13" s="67">
        <v>50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250</v>
      </c>
      <c r="C14" s="188">
        <f t="shared" si="0"/>
        <v>0</v>
      </c>
      <c r="D14" s="189">
        <f t="shared" si="0"/>
        <v>250</v>
      </c>
      <c r="E14" s="74"/>
      <c r="F14" s="97"/>
      <c r="G14" s="74"/>
      <c r="H14" s="97"/>
      <c r="I14" s="74"/>
      <c r="J14" s="77">
        <v>3</v>
      </c>
      <c r="K14" s="74"/>
      <c r="L14" s="77">
        <v>25</v>
      </c>
      <c r="M14" s="74"/>
      <c r="N14" s="77">
        <v>59</v>
      </c>
      <c r="O14" s="74"/>
      <c r="P14" s="77">
        <v>60</v>
      </c>
      <c r="Q14" s="74"/>
      <c r="R14" s="77">
        <v>34</v>
      </c>
      <c r="S14" s="74"/>
      <c r="T14" s="77">
        <v>30</v>
      </c>
      <c r="U14" s="74"/>
      <c r="V14" s="77">
        <v>15</v>
      </c>
      <c r="W14" s="74"/>
      <c r="X14" s="77">
        <v>8</v>
      </c>
      <c r="Y14" s="74"/>
      <c r="Z14" s="77">
        <v>6</v>
      </c>
      <c r="AA14" s="74"/>
      <c r="AB14" s="77">
        <v>1</v>
      </c>
      <c r="AC14" s="74"/>
      <c r="AD14" s="77">
        <v>1</v>
      </c>
      <c r="AE14" s="74"/>
      <c r="AF14" s="77">
        <v>3</v>
      </c>
      <c r="AG14" s="100"/>
      <c r="AH14" s="76">
        <v>3</v>
      </c>
      <c r="AI14" s="74"/>
      <c r="AJ14" s="77">
        <v>1</v>
      </c>
      <c r="AK14" s="107"/>
      <c r="AL14" s="77">
        <v>1</v>
      </c>
      <c r="AM14" s="107">
        <v>250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34" t="s">
        <v>138</v>
      </c>
      <c r="B15" s="1134"/>
      <c r="C15" s="1134"/>
      <c r="D15" s="1134"/>
      <c r="E15" s="1134"/>
      <c r="F15" s="1134"/>
      <c r="G15" s="1134"/>
      <c r="H15" s="1134"/>
      <c r="I15" s="1134"/>
      <c r="J15" s="1134"/>
      <c r="K15" s="1134"/>
      <c r="L15" s="1134"/>
      <c r="M15" s="1134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993" t="s">
        <v>42</v>
      </c>
      <c r="B16" s="1075" t="s">
        <v>3</v>
      </c>
      <c r="C16" s="1092"/>
      <c r="D16" s="1093"/>
      <c r="E16" s="1061" t="s">
        <v>4</v>
      </c>
      <c r="F16" s="1064"/>
      <c r="G16" s="1064"/>
      <c r="H16" s="1064"/>
      <c r="I16" s="1064"/>
      <c r="J16" s="1064"/>
      <c r="K16" s="1064"/>
      <c r="L16" s="1064"/>
      <c r="M16" s="1064"/>
      <c r="N16" s="1064"/>
      <c r="O16" s="1064"/>
      <c r="P16" s="1064"/>
      <c r="Q16" s="1064"/>
      <c r="R16" s="1064"/>
      <c r="S16" s="1064"/>
      <c r="T16" s="1064"/>
      <c r="U16" s="1064"/>
      <c r="V16" s="1064"/>
      <c r="W16" s="1064"/>
      <c r="X16" s="1064"/>
      <c r="Y16" s="1064"/>
      <c r="Z16" s="1064"/>
      <c r="AA16" s="1064"/>
      <c r="AB16" s="1064"/>
      <c r="AC16" s="1064"/>
      <c r="AD16" s="1064"/>
      <c r="AE16" s="1064"/>
      <c r="AF16" s="1064"/>
      <c r="AG16" s="1064"/>
      <c r="AH16" s="1064"/>
      <c r="AI16" s="1064"/>
      <c r="AJ16" s="1064"/>
      <c r="AK16" s="1064"/>
      <c r="AL16" s="1060"/>
      <c r="AM16" s="995" t="s">
        <v>6</v>
      </c>
    </row>
    <row r="17" spans="1:86" x14ac:dyDescent="0.25">
      <c r="A17" s="997"/>
      <c r="B17" s="1076"/>
      <c r="C17" s="1094"/>
      <c r="D17" s="1095"/>
      <c r="E17" s="1061" t="s">
        <v>9</v>
      </c>
      <c r="F17" s="1060"/>
      <c r="G17" s="1096" t="s">
        <v>10</v>
      </c>
      <c r="H17" s="1097"/>
      <c r="I17" s="1061" t="s">
        <v>11</v>
      </c>
      <c r="J17" s="1060"/>
      <c r="K17" s="1061" t="s">
        <v>12</v>
      </c>
      <c r="L17" s="1060"/>
      <c r="M17" s="1061" t="s">
        <v>13</v>
      </c>
      <c r="N17" s="1060"/>
      <c r="O17" s="1063" t="s">
        <v>14</v>
      </c>
      <c r="P17" s="1062"/>
      <c r="Q17" s="1063" t="s">
        <v>15</v>
      </c>
      <c r="R17" s="1062"/>
      <c r="S17" s="1063" t="s">
        <v>16</v>
      </c>
      <c r="T17" s="1062"/>
      <c r="U17" s="1063" t="s">
        <v>17</v>
      </c>
      <c r="V17" s="1062"/>
      <c r="W17" s="1063" t="s">
        <v>18</v>
      </c>
      <c r="X17" s="1062"/>
      <c r="Y17" s="1063" t="s">
        <v>19</v>
      </c>
      <c r="Z17" s="1062"/>
      <c r="AA17" s="1063" t="s">
        <v>20</v>
      </c>
      <c r="AB17" s="1062"/>
      <c r="AC17" s="1063" t="s">
        <v>21</v>
      </c>
      <c r="AD17" s="1062"/>
      <c r="AE17" s="1063" t="s">
        <v>22</v>
      </c>
      <c r="AF17" s="1062"/>
      <c r="AG17" s="1063" t="s">
        <v>23</v>
      </c>
      <c r="AH17" s="1062"/>
      <c r="AI17" s="1063" t="s">
        <v>24</v>
      </c>
      <c r="AJ17" s="1062"/>
      <c r="AK17" s="1063" t="s">
        <v>25</v>
      </c>
      <c r="AL17" s="1062"/>
      <c r="AM17" s="1042"/>
    </row>
    <row r="18" spans="1:86" x14ac:dyDescent="0.25">
      <c r="A18" s="994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996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998" t="s">
        <v>42</v>
      </c>
      <c r="B24" s="1075" t="s">
        <v>3</v>
      </c>
      <c r="C24" s="1092"/>
      <c r="D24" s="1093"/>
      <c r="E24" s="1061" t="s">
        <v>4</v>
      </c>
      <c r="F24" s="1064"/>
      <c r="G24" s="1064"/>
      <c r="H24" s="1064"/>
      <c r="I24" s="1064"/>
      <c r="J24" s="1064"/>
      <c r="K24" s="1064"/>
      <c r="L24" s="1064"/>
      <c r="M24" s="1064"/>
      <c r="N24" s="1064"/>
      <c r="O24" s="1064"/>
      <c r="P24" s="1064"/>
      <c r="Q24" s="1064"/>
      <c r="R24" s="1064"/>
      <c r="S24" s="1064"/>
      <c r="T24" s="1064"/>
      <c r="U24" s="1064"/>
      <c r="V24" s="1064"/>
      <c r="W24" s="1064"/>
      <c r="X24" s="1064"/>
      <c r="Y24" s="1064"/>
      <c r="Z24" s="1064"/>
      <c r="AA24" s="1064"/>
      <c r="AB24" s="1064"/>
      <c r="AC24" s="1064"/>
      <c r="AD24" s="1064"/>
      <c r="AE24" s="1064"/>
      <c r="AF24" s="1064"/>
      <c r="AG24" s="1064"/>
      <c r="AH24" s="1064"/>
      <c r="AI24" s="1064"/>
      <c r="AJ24" s="1064"/>
      <c r="AK24" s="1064"/>
      <c r="AL24" s="1060"/>
      <c r="AM24" s="995" t="s">
        <v>6</v>
      </c>
    </row>
    <row r="25" spans="1:86" x14ac:dyDescent="0.25">
      <c r="A25" s="1034"/>
      <c r="B25" s="1076"/>
      <c r="C25" s="1094"/>
      <c r="D25" s="1095"/>
      <c r="E25" s="1061" t="s">
        <v>9</v>
      </c>
      <c r="F25" s="1060"/>
      <c r="G25" s="1096" t="s">
        <v>10</v>
      </c>
      <c r="H25" s="1097"/>
      <c r="I25" s="1061" t="s">
        <v>11</v>
      </c>
      <c r="J25" s="1060"/>
      <c r="K25" s="1061" t="s">
        <v>12</v>
      </c>
      <c r="L25" s="1060"/>
      <c r="M25" s="1061" t="s">
        <v>13</v>
      </c>
      <c r="N25" s="1060"/>
      <c r="O25" s="1063" t="s">
        <v>14</v>
      </c>
      <c r="P25" s="1062"/>
      <c r="Q25" s="1063" t="s">
        <v>15</v>
      </c>
      <c r="R25" s="1062"/>
      <c r="S25" s="1063" t="s">
        <v>16</v>
      </c>
      <c r="T25" s="1062"/>
      <c r="U25" s="1063" t="s">
        <v>17</v>
      </c>
      <c r="V25" s="1062"/>
      <c r="W25" s="1063" t="s">
        <v>18</v>
      </c>
      <c r="X25" s="1062"/>
      <c r="Y25" s="1063" t="s">
        <v>19</v>
      </c>
      <c r="Z25" s="1062"/>
      <c r="AA25" s="1063" t="s">
        <v>20</v>
      </c>
      <c r="AB25" s="1062"/>
      <c r="AC25" s="1063" t="s">
        <v>21</v>
      </c>
      <c r="AD25" s="1062"/>
      <c r="AE25" s="1063" t="s">
        <v>22</v>
      </c>
      <c r="AF25" s="1062"/>
      <c r="AG25" s="1063" t="s">
        <v>23</v>
      </c>
      <c r="AH25" s="1062"/>
      <c r="AI25" s="1063" t="s">
        <v>24</v>
      </c>
      <c r="AJ25" s="1062"/>
      <c r="AK25" s="1063" t="s">
        <v>25</v>
      </c>
      <c r="AL25" s="1062"/>
      <c r="AM25" s="1042"/>
    </row>
    <row r="26" spans="1:86" x14ac:dyDescent="0.25">
      <c r="A26" s="1001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996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998" t="s">
        <v>42</v>
      </c>
      <c r="B34" s="1075" t="s">
        <v>3</v>
      </c>
      <c r="C34" s="1092"/>
      <c r="D34" s="1093"/>
      <c r="E34" s="1061" t="s">
        <v>4</v>
      </c>
      <c r="F34" s="1064"/>
      <c r="G34" s="1064"/>
      <c r="H34" s="1064"/>
      <c r="I34" s="1064"/>
      <c r="J34" s="1064"/>
      <c r="K34" s="1064"/>
      <c r="L34" s="1064"/>
      <c r="M34" s="1064"/>
      <c r="N34" s="1064"/>
      <c r="O34" s="1064"/>
      <c r="P34" s="1064"/>
      <c r="Q34" s="1064"/>
      <c r="R34" s="1064"/>
      <c r="S34" s="1064"/>
      <c r="T34" s="1064"/>
      <c r="U34" s="1064"/>
      <c r="V34" s="1064"/>
      <c r="W34" s="1064"/>
      <c r="X34" s="1064"/>
      <c r="Y34" s="1064"/>
      <c r="Z34" s="1064"/>
      <c r="AA34" s="1064"/>
      <c r="AB34" s="1064"/>
      <c r="AC34" s="1064"/>
      <c r="AD34" s="1064"/>
      <c r="AE34" s="1064"/>
      <c r="AF34" s="1064"/>
      <c r="AG34" s="1064"/>
      <c r="AH34" s="1064"/>
      <c r="AI34" s="1064"/>
      <c r="AJ34" s="1064"/>
      <c r="AK34" s="1064"/>
      <c r="AL34" s="1060"/>
      <c r="AM34" s="995" t="s">
        <v>6</v>
      </c>
    </row>
    <row r="35" spans="1:86" x14ac:dyDescent="0.25">
      <c r="A35" s="1034"/>
      <c r="B35" s="1076"/>
      <c r="C35" s="1094"/>
      <c r="D35" s="1095"/>
      <c r="E35" s="1061" t="s">
        <v>9</v>
      </c>
      <c r="F35" s="1060"/>
      <c r="G35" s="1096" t="s">
        <v>10</v>
      </c>
      <c r="H35" s="1097"/>
      <c r="I35" s="1061" t="s">
        <v>11</v>
      </c>
      <c r="J35" s="1060"/>
      <c r="K35" s="1061" t="s">
        <v>12</v>
      </c>
      <c r="L35" s="1060"/>
      <c r="M35" s="1061" t="s">
        <v>13</v>
      </c>
      <c r="N35" s="1060"/>
      <c r="O35" s="1063" t="s">
        <v>14</v>
      </c>
      <c r="P35" s="1062"/>
      <c r="Q35" s="1063" t="s">
        <v>15</v>
      </c>
      <c r="R35" s="1062"/>
      <c r="S35" s="1063" t="s">
        <v>16</v>
      </c>
      <c r="T35" s="1062"/>
      <c r="U35" s="1063" t="s">
        <v>17</v>
      </c>
      <c r="V35" s="1062"/>
      <c r="W35" s="1063" t="s">
        <v>18</v>
      </c>
      <c r="X35" s="1062"/>
      <c r="Y35" s="1063" t="s">
        <v>19</v>
      </c>
      <c r="Z35" s="1062"/>
      <c r="AA35" s="1063" t="s">
        <v>20</v>
      </c>
      <c r="AB35" s="1062"/>
      <c r="AC35" s="1063" t="s">
        <v>21</v>
      </c>
      <c r="AD35" s="1062"/>
      <c r="AE35" s="1063" t="s">
        <v>22</v>
      </c>
      <c r="AF35" s="1062"/>
      <c r="AG35" s="1063" t="s">
        <v>23</v>
      </c>
      <c r="AH35" s="1062"/>
      <c r="AI35" s="1063" t="s">
        <v>24</v>
      </c>
      <c r="AJ35" s="1062"/>
      <c r="AK35" s="1063" t="s">
        <v>25</v>
      </c>
      <c r="AL35" s="1062"/>
      <c r="AM35" s="1042"/>
    </row>
    <row r="36" spans="1:86" x14ac:dyDescent="0.25">
      <c r="A36" s="1001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996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998" t="s">
        <v>42</v>
      </c>
      <c r="B44" s="1075" t="s">
        <v>3</v>
      </c>
      <c r="C44" s="1092"/>
      <c r="D44" s="1093"/>
      <c r="E44" s="1061" t="s">
        <v>4</v>
      </c>
      <c r="F44" s="1064"/>
      <c r="G44" s="1064"/>
      <c r="H44" s="1064"/>
      <c r="I44" s="1064"/>
      <c r="J44" s="1064"/>
      <c r="K44" s="1064"/>
      <c r="L44" s="1064"/>
      <c r="M44" s="1064"/>
      <c r="N44" s="1064"/>
      <c r="O44" s="1064"/>
      <c r="P44" s="1064"/>
      <c r="Q44" s="1064"/>
      <c r="R44" s="1064"/>
      <c r="S44" s="1064"/>
      <c r="T44" s="1064"/>
      <c r="U44" s="1064"/>
      <c r="V44" s="1064"/>
      <c r="W44" s="1064"/>
      <c r="X44" s="1064"/>
      <c r="Y44" s="1064"/>
      <c r="Z44" s="1064"/>
      <c r="AA44" s="1064"/>
      <c r="AB44" s="1064"/>
      <c r="AC44" s="1064"/>
      <c r="AD44" s="1064"/>
      <c r="AE44" s="1064"/>
      <c r="AF44" s="1064"/>
      <c r="AG44" s="1064"/>
      <c r="AH44" s="1064"/>
      <c r="AI44" s="1064"/>
      <c r="AJ44" s="1064"/>
      <c r="AK44" s="1064"/>
      <c r="AL44" s="1060"/>
      <c r="AM44" s="995" t="s">
        <v>6</v>
      </c>
    </row>
    <row r="45" spans="1:86" x14ac:dyDescent="0.25">
      <c r="A45" s="1034"/>
      <c r="B45" s="1076"/>
      <c r="C45" s="1094"/>
      <c r="D45" s="1095"/>
      <c r="E45" s="1061" t="s">
        <v>9</v>
      </c>
      <c r="F45" s="1060"/>
      <c r="G45" s="1096" t="s">
        <v>10</v>
      </c>
      <c r="H45" s="1097"/>
      <c r="I45" s="1061" t="s">
        <v>11</v>
      </c>
      <c r="J45" s="1060"/>
      <c r="K45" s="1061" t="s">
        <v>12</v>
      </c>
      <c r="L45" s="1060"/>
      <c r="M45" s="1061" t="s">
        <v>13</v>
      </c>
      <c r="N45" s="1060"/>
      <c r="O45" s="1063" t="s">
        <v>14</v>
      </c>
      <c r="P45" s="1062"/>
      <c r="Q45" s="1063" t="s">
        <v>15</v>
      </c>
      <c r="R45" s="1062"/>
      <c r="S45" s="1063" t="s">
        <v>16</v>
      </c>
      <c r="T45" s="1062"/>
      <c r="U45" s="1063" t="s">
        <v>17</v>
      </c>
      <c r="V45" s="1062"/>
      <c r="W45" s="1063" t="s">
        <v>18</v>
      </c>
      <c r="X45" s="1062"/>
      <c r="Y45" s="1063" t="s">
        <v>19</v>
      </c>
      <c r="Z45" s="1062"/>
      <c r="AA45" s="1063" t="s">
        <v>20</v>
      </c>
      <c r="AB45" s="1062"/>
      <c r="AC45" s="1063" t="s">
        <v>21</v>
      </c>
      <c r="AD45" s="1062"/>
      <c r="AE45" s="1063" t="s">
        <v>22</v>
      </c>
      <c r="AF45" s="1062"/>
      <c r="AG45" s="1063" t="s">
        <v>23</v>
      </c>
      <c r="AH45" s="1062"/>
      <c r="AI45" s="1063" t="s">
        <v>24</v>
      </c>
      <c r="AJ45" s="1062"/>
      <c r="AK45" s="1063" t="s">
        <v>25</v>
      </c>
      <c r="AL45" s="1062"/>
      <c r="AM45" s="1042"/>
    </row>
    <row r="46" spans="1:86" x14ac:dyDescent="0.25">
      <c r="A46" s="1001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996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16" t="s">
        <v>34</v>
      </c>
      <c r="B54" s="1119" t="s">
        <v>41</v>
      </c>
      <c r="C54" s="1120"/>
      <c r="D54" s="1121"/>
      <c r="E54" s="1125" t="s">
        <v>4</v>
      </c>
      <c r="F54" s="1126"/>
      <c r="G54" s="1126"/>
      <c r="H54" s="1126"/>
      <c r="I54" s="1126"/>
      <c r="J54" s="1126"/>
      <c r="K54" s="1126"/>
      <c r="L54" s="1126"/>
      <c r="M54" s="1126"/>
      <c r="N54" s="1126"/>
      <c r="O54" s="1126"/>
      <c r="P54" s="1126"/>
      <c r="Q54" s="1126"/>
      <c r="R54" s="1126"/>
      <c r="S54" s="1126"/>
      <c r="T54" s="1126"/>
      <c r="U54" s="1126"/>
      <c r="V54" s="1126"/>
      <c r="W54" s="1126"/>
      <c r="X54" s="1126"/>
      <c r="Y54" s="1126"/>
      <c r="Z54" s="1126"/>
      <c r="AA54" s="1126"/>
      <c r="AB54" s="1126"/>
      <c r="AC54" s="1126"/>
      <c r="AD54" s="1126"/>
      <c r="AE54" s="1126"/>
      <c r="AF54" s="1126"/>
      <c r="AG54" s="1126"/>
      <c r="AH54" s="1126"/>
      <c r="AI54" s="1126"/>
      <c r="AJ54" s="1126"/>
      <c r="AK54" s="1126"/>
      <c r="AL54" s="1127"/>
      <c r="AM54" s="2"/>
      <c r="AN54" s="2"/>
      <c r="AO54" s="2"/>
      <c r="AP54" s="2"/>
      <c r="AQ54" s="2"/>
      <c r="AR54" s="2"/>
    </row>
    <row r="55" spans="1:231" x14ac:dyDescent="0.25">
      <c r="A55" s="1117"/>
      <c r="B55" s="1122"/>
      <c r="C55" s="1123"/>
      <c r="D55" s="1124"/>
      <c r="E55" s="1061" t="s">
        <v>9</v>
      </c>
      <c r="F55" s="1060"/>
      <c r="G55" s="1096" t="s">
        <v>10</v>
      </c>
      <c r="H55" s="1097"/>
      <c r="I55" s="1061" t="s">
        <v>11</v>
      </c>
      <c r="J55" s="1060"/>
      <c r="K55" s="1061" t="s">
        <v>12</v>
      </c>
      <c r="L55" s="1060"/>
      <c r="M55" s="1061" t="s">
        <v>13</v>
      </c>
      <c r="N55" s="1060"/>
      <c r="O55" s="1063" t="s">
        <v>14</v>
      </c>
      <c r="P55" s="1062"/>
      <c r="Q55" s="1063" t="s">
        <v>15</v>
      </c>
      <c r="R55" s="1062"/>
      <c r="S55" s="1063" t="s">
        <v>16</v>
      </c>
      <c r="T55" s="1062"/>
      <c r="U55" s="1063" t="s">
        <v>17</v>
      </c>
      <c r="V55" s="1084"/>
      <c r="W55" s="1063" t="s">
        <v>18</v>
      </c>
      <c r="X55" s="1062"/>
      <c r="Y55" s="1063" t="s">
        <v>19</v>
      </c>
      <c r="Z55" s="1062"/>
      <c r="AA55" s="1063" t="s">
        <v>20</v>
      </c>
      <c r="AB55" s="1062"/>
      <c r="AC55" s="1063" t="s">
        <v>21</v>
      </c>
      <c r="AD55" s="1062"/>
      <c r="AE55" s="1063" t="s">
        <v>22</v>
      </c>
      <c r="AF55" s="1062"/>
      <c r="AG55" s="1063" t="s">
        <v>23</v>
      </c>
      <c r="AH55" s="1062"/>
      <c r="AI55" s="1063" t="s">
        <v>24</v>
      </c>
      <c r="AJ55" s="1062"/>
      <c r="AK55" s="1063" t="s">
        <v>25</v>
      </c>
      <c r="AL55" s="1062"/>
      <c r="AM55" s="2"/>
      <c r="AN55" s="2"/>
      <c r="AO55" s="2"/>
      <c r="AP55" s="2"/>
      <c r="AQ55" s="2"/>
      <c r="AR55" s="2"/>
    </row>
    <row r="56" spans="1:231" x14ac:dyDescent="0.25">
      <c r="A56" s="1118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5</v>
      </c>
      <c r="D57" s="182">
        <f t="shared" si="9"/>
        <v>5</v>
      </c>
      <c r="E57" s="82"/>
      <c r="F57" s="183"/>
      <c r="G57" s="82"/>
      <c r="H57" s="94"/>
      <c r="I57" s="82">
        <v>1</v>
      </c>
      <c r="J57" s="94">
        <v>1</v>
      </c>
      <c r="K57" s="82"/>
      <c r="L57" s="94"/>
      <c r="M57" s="82"/>
      <c r="N57" s="94"/>
      <c r="O57" s="82">
        <v>2</v>
      </c>
      <c r="P57" s="94">
        <v>1</v>
      </c>
      <c r="Q57" s="82"/>
      <c r="R57" s="94"/>
      <c r="S57" s="82"/>
      <c r="T57" s="94"/>
      <c r="U57" s="82"/>
      <c r="V57" s="87"/>
      <c r="W57" s="82"/>
      <c r="X57" s="94">
        <v>1</v>
      </c>
      <c r="Y57" s="82"/>
      <c r="Z57" s="94">
        <v>1</v>
      </c>
      <c r="AA57" s="82"/>
      <c r="AB57" s="94"/>
      <c r="AC57" s="82"/>
      <c r="AD57" s="94"/>
      <c r="AE57" s="82"/>
      <c r="AF57" s="94"/>
      <c r="AG57" s="82"/>
      <c r="AH57" s="94"/>
      <c r="AI57" s="82">
        <v>2</v>
      </c>
      <c r="AJ57" s="94">
        <v>1</v>
      </c>
      <c r="AK57" s="207"/>
      <c r="AL57" s="94"/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113</v>
      </c>
      <c r="C58" s="221">
        <f t="shared" si="9"/>
        <v>58</v>
      </c>
      <c r="D58" s="199">
        <f t="shared" si="9"/>
        <v>55</v>
      </c>
      <c r="E58" s="71">
        <v>3</v>
      </c>
      <c r="F58" s="84">
        <v>3</v>
      </c>
      <c r="G58" s="71">
        <v>1</v>
      </c>
      <c r="H58" s="67">
        <v>1</v>
      </c>
      <c r="I58" s="71">
        <v>1</v>
      </c>
      <c r="J58" s="67"/>
      <c r="K58" s="71">
        <v>2</v>
      </c>
      <c r="L58" s="67">
        <v>1</v>
      </c>
      <c r="M58" s="71">
        <v>2</v>
      </c>
      <c r="N58" s="67">
        <v>2</v>
      </c>
      <c r="O58" s="71">
        <v>1</v>
      </c>
      <c r="P58" s="67">
        <v>1</v>
      </c>
      <c r="Q58" s="71">
        <v>2</v>
      </c>
      <c r="R58" s="67">
        <v>1</v>
      </c>
      <c r="S58" s="71">
        <v>1</v>
      </c>
      <c r="T58" s="67">
        <v>2</v>
      </c>
      <c r="U58" s="71">
        <v>2</v>
      </c>
      <c r="V58" s="73">
        <v>2</v>
      </c>
      <c r="W58" s="71">
        <v>2</v>
      </c>
      <c r="X58" s="67">
        <v>2</v>
      </c>
      <c r="Y58" s="71">
        <v>3</v>
      </c>
      <c r="Z58" s="67">
        <v>3</v>
      </c>
      <c r="AA58" s="71">
        <v>5</v>
      </c>
      <c r="AB58" s="67">
        <v>5</v>
      </c>
      <c r="AC58" s="71">
        <v>7</v>
      </c>
      <c r="AD58" s="67">
        <v>6</v>
      </c>
      <c r="AE58" s="71">
        <v>4</v>
      </c>
      <c r="AF58" s="67">
        <v>5</v>
      </c>
      <c r="AG58" s="71">
        <v>6</v>
      </c>
      <c r="AH58" s="67">
        <v>6</v>
      </c>
      <c r="AI58" s="71">
        <v>7</v>
      </c>
      <c r="AJ58" s="67">
        <v>7</v>
      </c>
      <c r="AK58" s="200">
        <v>9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3013</v>
      </c>
      <c r="C59" s="221">
        <f t="shared" si="9"/>
        <v>1542</v>
      </c>
      <c r="D59" s="199">
        <f t="shared" si="9"/>
        <v>1471</v>
      </c>
      <c r="E59" s="71">
        <v>221</v>
      </c>
      <c r="F59" s="84">
        <v>217</v>
      </c>
      <c r="G59" s="71">
        <v>81</v>
      </c>
      <c r="H59" s="67">
        <v>71</v>
      </c>
      <c r="I59" s="71">
        <v>59</v>
      </c>
      <c r="J59" s="67">
        <v>56</v>
      </c>
      <c r="K59" s="71">
        <v>78</v>
      </c>
      <c r="L59" s="67">
        <v>73</v>
      </c>
      <c r="M59" s="71">
        <v>91</v>
      </c>
      <c r="N59" s="67">
        <v>85</v>
      </c>
      <c r="O59" s="71">
        <v>81</v>
      </c>
      <c r="P59" s="67">
        <v>75</v>
      </c>
      <c r="Q59" s="71">
        <v>89</v>
      </c>
      <c r="R59" s="67">
        <v>82</v>
      </c>
      <c r="S59" s="71">
        <v>70</v>
      </c>
      <c r="T59" s="67">
        <v>72</v>
      </c>
      <c r="U59" s="71">
        <v>91</v>
      </c>
      <c r="V59" s="73">
        <v>87</v>
      </c>
      <c r="W59" s="71">
        <v>83</v>
      </c>
      <c r="X59" s="67">
        <v>78</v>
      </c>
      <c r="Y59" s="71">
        <v>95</v>
      </c>
      <c r="Z59" s="67">
        <v>86</v>
      </c>
      <c r="AA59" s="71">
        <v>74</v>
      </c>
      <c r="AB59" s="67">
        <v>70</v>
      </c>
      <c r="AC59" s="71">
        <v>80</v>
      </c>
      <c r="AD59" s="67">
        <v>79</v>
      </c>
      <c r="AE59" s="71">
        <v>76</v>
      </c>
      <c r="AF59" s="67">
        <v>75</v>
      </c>
      <c r="AG59" s="71">
        <v>74</v>
      </c>
      <c r="AH59" s="67">
        <v>73</v>
      </c>
      <c r="AI59" s="71">
        <v>67</v>
      </c>
      <c r="AJ59" s="67">
        <v>66</v>
      </c>
      <c r="AK59" s="200">
        <v>132</v>
      </c>
      <c r="AL59" s="67">
        <v>126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1326</v>
      </c>
      <c r="C60" s="221">
        <f t="shared" si="9"/>
        <v>678</v>
      </c>
      <c r="D60" s="199">
        <f t="shared" si="9"/>
        <v>648</v>
      </c>
      <c r="E60" s="71">
        <v>211</v>
      </c>
      <c r="F60" s="84">
        <v>210</v>
      </c>
      <c r="G60" s="71">
        <v>107</v>
      </c>
      <c r="H60" s="67">
        <v>107</v>
      </c>
      <c r="I60" s="71">
        <v>66</v>
      </c>
      <c r="J60" s="67">
        <v>70</v>
      </c>
      <c r="K60" s="71">
        <v>28</v>
      </c>
      <c r="L60" s="67">
        <v>25</v>
      </c>
      <c r="M60" s="71">
        <v>29</v>
      </c>
      <c r="N60" s="67">
        <v>28</v>
      </c>
      <c r="O60" s="71">
        <v>32</v>
      </c>
      <c r="P60" s="67">
        <v>32</v>
      </c>
      <c r="Q60" s="71">
        <v>32</v>
      </c>
      <c r="R60" s="67">
        <v>27</v>
      </c>
      <c r="S60" s="71">
        <v>22</v>
      </c>
      <c r="T60" s="67">
        <v>22</v>
      </c>
      <c r="U60" s="71">
        <v>17</v>
      </c>
      <c r="V60" s="73">
        <v>17</v>
      </c>
      <c r="W60" s="71">
        <v>16</v>
      </c>
      <c r="X60" s="67">
        <v>15</v>
      </c>
      <c r="Y60" s="71">
        <v>27</v>
      </c>
      <c r="Z60" s="67">
        <v>20</v>
      </c>
      <c r="AA60" s="71">
        <v>17</v>
      </c>
      <c r="AB60" s="67">
        <v>18</v>
      </c>
      <c r="AC60" s="71">
        <v>21</v>
      </c>
      <c r="AD60" s="67">
        <v>20</v>
      </c>
      <c r="AE60" s="71">
        <v>20</v>
      </c>
      <c r="AF60" s="67">
        <v>10</v>
      </c>
      <c r="AG60" s="71">
        <v>15</v>
      </c>
      <c r="AH60" s="67">
        <v>10</v>
      </c>
      <c r="AI60" s="71">
        <v>9</v>
      </c>
      <c r="AJ60" s="67">
        <v>9</v>
      </c>
      <c r="AK60" s="200">
        <v>9</v>
      </c>
      <c r="AL60" s="67">
        <v>8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103</v>
      </c>
      <c r="C61" s="224">
        <f t="shared" si="9"/>
        <v>57</v>
      </c>
      <c r="D61" s="225">
        <f t="shared" si="9"/>
        <v>46</v>
      </c>
      <c r="E61" s="85">
        <v>16</v>
      </c>
      <c r="F61" s="226">
        <v>13</v>
      </c>
      <c r="G61" s="85">
        <v>6</v>
      </c>
      <c r="H61" s="68">
        <v>4</v>
      </c>
      <c r="I61" s="85">
        <v>9</v>
      </c>
      <c r="J61" s="68">
        <v>9</v>
      </c>
      <c r="K61" s="85">
        <v>2</v>
      </c>
      <c r="L61" s="68">
        <v>2</v>
      </c>
      <c r="M61" s="85">
        <v>3</v>
      </c>
      <c r="N61" s="68">
        <v>3</v>
      </c>
      <c r="O61" s="85">
        <v>3</v>
      </c>
      <c r="P61" s="68">
        <v>2</v>
      </c>
      <c r="Q61" s="85">
        <v>2</v>
      </c>
      <c r="R61" s="68">
        <v>3</v>
      </c>
      <c r="S61" s="85">
        <v>1</v>
      </c>
      <c r="T61" s="68"/>
      <c r="U61" s="85">
        <v>4</v>
      </c>
      <c r="V61" s="86">
        <v>2</v>
      </c>
      <c r="W61" s="85">
        <v>3</v>
      </c>
      <c r="X61" s="68"/>
      <c r="Y61" s="85">
        <v>1</v>
      </c>
      <c r="Z61" s="68">
        <v>3</v>
      </c>
      <c r="AA61" s="85">
        <v>2</v>
      </c>
      <c r="AB61" s="68">
        <v>1</v>
      </c>
      <c r="AC61" s="85">
        <v>1</v>
      </c>
      <c r="AD61" s="68">
        <v>1</v>
      </c>
      <c r="AE61" s="85">
        <v>2</v>
      </c>
      <c r="AF61" s="68">
        <v>3</v>
      </c>
      <c r="AG61" s="85">
        <v>1</v>
      </c>
      <c r="AH61" s="68"/>
      <c r="AI61" s="85"/>
      <c r="AJ61" s="68"/>
      <c r="AK61" s="227">
        <v>1</v>
      </c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74"/>
      <c r="F62" s="97"/>
      <c r="G62" s="74"/>
      <c r="H62" s="77"/>
      <c r="I62" s="74"/>
      <c r="J62" s="77"/>
      <c r="K62" s="74">
        <v>1</v>
      </c>
      <c r="L62" s="77"/>
      <c r="M62" s="74"/>
      <c r="N62" s="77"/>
      <c r="O62" s="74"/>
      <c r="P62" s="77"/>
      <c r="Q62" s="74"/>
      <c r="R62" s="77"/>
      <c r="S62" s="74">
        <v>1</v>
      </c>
      <c r="T62" s="77"/>
      <c r="U62" s="74"/>
      <c r="V62" s="76">
        <v>1</v>
      </c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4568</v>
      </c>
      <c r="C63" s="229">
        <f t="shared" si="10"/>
        <v>2342</v>
      </c>
      <c r="D63" s="230">
        <f t="shared" si="10"/>
        <v>2226</v>
      </c>
      <c r="E63" s="231">
        <f t="shared" si="10"/>
        <v>451</v>
      </c>
      <c r="F63" s="232">
        <f t="shared" si="10"/>
        <v>443</v>
      </c>
      <c r="G63" s="231">
        <f t="shared" si="10"/>
        <v>195</v>
      </c>
      <c r="H63" s="233">
        <f t="shared" si="10"/>
        <v>183</v>
      </c>
      <c r="I63" s="231">
        <f t="shared" si="10"/>
        <v>136</v>
      </c>
      <c r="J63" s="233">
        <f t="shared" si="10"/>
        <v>136</v>
      </c>
      <c r="K63" s="231">
        <f t="shared" si="10"/>
        <v>111</v>
      </c>
      <c r="L63" s="233">
        <f t="shared" si="10"/>
        <v>101</v>
      </c>
      <c r="M63" s="231">
        <f t="shared" si="10"/>
        <v>125</v>
      </c>
      <c r="N63" s="233">
        <f t="shared" si="10"/>
        <v>118</v>
      </c>
      <c r="O63" s="231">
        <f t="shared" si="10"/>
        <v>119</v>
      </c>
      <c r="P63" s="233">
        <f t="shared" si="10"/>
        <v>111</v>
      </c>
      <c r="Q63" s="231">
        <f t="shared" si="10"/>
        <v>125</v>
      </c>
      <c r="R63" s="233">
        <f t="shared" si="10"/>
        <v>113</v>
      </c>
      <c r="S63" s="231">
        <f t="shared" si="10"/>
        <v>95</v>
      </c>
      <c r="T63" s="233">
        <f t="shared" si="10"/>
        <v>96</v>
      </c>
      <c r="U63" s="234">
        <f t="shared" si="10"/>
        <v>114</v>
      </c>
      <c r="V63" s="235">
        <f t="shared" si="10"/>
        <v>109</v>
      </c>
      <c r="W63" s="231">
        <f t="shared" si="10"/>
        <v>104</v>
      </c>
      <c r="X63" s="233">
        <f t="shared" si="10"/>
        <v>96</v>
      </c>
      <c r="Y63" s="231">
        <f t="shared" si="10"/>
        <v>126</v>
      </c>
      <c r="Z63" s="233">
        <f t="shared" si="10"/>
        <v>113</v>
      </c>
      <c r="AA63" s="231">
        <f t="shared" si="10"/>
        <v>98</v>
      </c>
      <c r="AB63" s="233">
        <f t="shared" si="10"/>
        <v>94</v>
      </c>
      <c r="AC63" s="231">
        <f t="shared" si="10"/>
        <v>109</v>
      </c>
      <c r="AD63" s="233">
        <f t="shared" si="10"/>
        <v>106</v>
      </c>
      <c r="AE63" s="231">
        <f t="shared" si="10"/>
        <v>102</v>
      </c>
      <c r="AF63" s="233">
        <f t="shared" si="10"/>
        <v>93</v>
      </c>
      <c r="AG63" s="231">
        <f t="shared" si="10"/>
        <v>96</v>
      </c>
      <c r="AH63" s="233">
        <f t="shared" si="10"/>
        <v>89</v>
      </c>
      <c r="AI63" s="231">
        <f t="shared" si="10"/>
        <v>85</v>
      </c>
      <c r="AJ63" s="233">
        <f t="shared" si="10"/>
        <v>83</v>
      </c>
      <c r="AK63" s="236">
        <f t="shared" si="10"/>
        <v>151</v>
      </c>
      <c r="AL63" s="233">
        <f t="shared" si="10"/>
        <v>142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513</v>
      </c>
      <c r="C69" s="64">
        <v>513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39</v>
      </c>
      <c r="C72" s="64">
        <v>39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1</v>
      </c>
      <c r="C73" s="64">
        <v>1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6</v>
      </c>
      <c r="C80" s="64">
        <v>6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8</v>
      </c>
      <c r="C81" s="64"/>
      <c r="D81" s="64">
        <v>8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567</v>
      </c>
      <c r="C85" s="242">
        <f>SUM(C66:C84)</f>
        <v>559</v>
      </c>
      <c r="D85" s="242">
        <f>SUM(D66:D84)</f>
        <v>8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5" t="s">
        <v>66</v>
      </c>
      <c r="B87" s="1093"/>
      <c r="C87" s="1075" t="s">
        <v>3</v>
      </c>
      <c r="D87" s="1092"/>
      <c r="E87" s="1093"/>
      <c r="F87" s="1061" t="s">
        <v>4</v>
      </c>
      <c r="G87" s="1064"/>
      <c r="H87" s="1064"/>
      <c r="I87" s="1064"/>
      <c r="J87" s="1064"/>
      <c r="K87" s="1064"/>
      <c r="L87" s="1064"/>
      <c r="M87" s="1064"/>
      <c r="N87" s="1064"/>
      <c r="O87" s="1064"/>
      <c r="P87" s="1064"/>
      <c r="Q87" s="1064"/>
      <c r="R87" s="1064"/>
      <c r="S87" s="1064"/>
      <c r="T87" s="1064"/>
      <c r="U87" s="1064"/>
      <c r="V87" s="1064"/>
      <c r="W87" s="1064"/>
      <c r="X87" s="1064"/>
      <c r="Y87" s="1064"/>
      <c r="Z87" s="1064"/>
      <c r="AA87" s="1064"/>
      <c r="AB87" s="1064"/>
      <c r="AC87" s="1064"/>
      <c r="AD87" s="1064"/>
      <c r="AE87" s="1064"/>
      <c r="AF87" s="1064"/>
      <c r="AG87" s="1064"/>
      <c r="AH87" s="1064"/>
      <c r="AI87" s="1064"/>
      <c r="AJ87" s="1064"/>
      <c r="AK87" s="1064"/>
      <c r="AL87" s="1064"/>
      <c r="AM87" s="1060"/>
      <c r="AN87" s="995" t="s">
        <v>6</v>
      </c>
    </row>
    <row r="88" spans="1:86" x14ac:dyDescent="0.25">
      <c r="A88" s="1128"/>
      <c r="B88" s="1129"/>
      <c r="C88" s="1076"/>
      <c r="D88" s="1094"/>
      <c r="E88" s="1095"/>
      <c r="F88" s="1061" t="s">
        <v>9</v>
      </c>
      <c r="G88" s="1060"/>
      <c r="H88" s="1098" t="s">
        <v>10</v>
      </c>
      <c r="I88" s="1098"/>
      <c r="J88" s="1061" t="s">
        <v>11</v>
      </c>
      <c r="K88" s="1060"/>
      <c r="L88" s="1064" t="s">
        <v>12</v>
      </c>
      <c r="M88" s="1064"/>
      <c r="N88" s="1061" t="s">
        <v>13</v>
      </c>
      <c r="O88" s="1060"/>
      <c r="P88" s="1099" t="s">
        <v>14</v>
      </c>
      <c r="Q88" s="1099"/>
      <c r="R88" s="1100" t="s">
        <v>15</v>
      </c>
      <c r="S88" s="1101"/>
      <c r="T88" s="1099" t="s">
        <v>16</v>
      </c>
      <c r="U88" s="1099"/>
      <c r="V88" s="1100" t="s">
        <v>17</v>
      </c>
      <c r="W88" s="1101"/>
      <c r="X88" s="1099" t="s">
        <v>18</v>
      </c>
      <c r="Y88" s="1101"/>
      <c r="Z88" s="1100" t="s">
        <v>19</v>
      </c>
      <c r="AA88" s="1099"/>
      <c r="AB88" s="1100" t="s">
        <v>20</v>
      </c>
      <c r="AC88" s="1101"/>
      <c r="AD88" s="1099" t="s">
        <v>21</v>
      </c>
      <c r="AE88" s="1099"/>
      <c r="AF88" s="1100" t="s">
        <v>22</v>
      </c>
      <c r="AG88" s="1101"/>
      <c r="AH88" s="1099" t="s">
        <v>23</v>
      </c>
      <c r="AI88" s="1099"/>
      <c r="AJ88" s="1100" t="s">
        <v>24</v>
      </c>
      <c r="AK88" s="1101"/>
      <c r="AL88" s="1099" t="s">
        <v>25</v>
      </c>
      <c r="AM88" s="1101"/>
      <c r="AN88" s="1042"/>
    </row>
    <row r="89" spans="1:86" x14ac:dyDescent="0.25">
      <c r="A89" s="1076"/>
      <c r="B89" s="1094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996"/>
    </row>
    <row r="90" spans="1:86" x14ac:dyDescent="0.25">
      <c r="A90" s="1061" t="s">
        <v>67</v>
      </c>
      <c r="B90" s="1060"/>
      <c r="C90" s="219">
        <f t="shared" ref="C90:AN90" si="12">SUM(C91:C97)</f>
        <v>917</v>
      </c>
      <c r="D90" s="219">
        <f t="shared" si="12"/>
        <v>330</v>
      </c>
      <c r="E90" s="182">
        <f t="shared" si="12"/>
        <v>587</v>
      </c>
      <c r="F90" s="219">
        <f t="shared" si="12"/>
        <v>31</v>
      </c>
      <c r="G90" s="219">
        <f t="shared" si="12"/>
        <v>26</v>
      </c>
      <c r="H90" s="219">
        <f t="shared" si="12"/>
        <v>13</v>
      </c>
      <c r="I90" s="219">
        <f t="shared" si="12"/>
        <v>8</v>
      </c>
      <c r="J90" s="219">
        <f t="shared" si="12"/>
        <v>13</v>
      </c>
      <c r="K90" s="219">
        <f t="shared" si="12"/>
        <v>22</v>
      </c>
      <c r="L90" s="219">
        <f t="shared" si="12"/>
        <v>10</v>
      </c>
      <c r="M90" s="219">
        <f t="shared" si="12"/>
        <v>31</v>
      </c>
      <c r="N90" s="219">
        <f t="shared" si="12"/>
        <v>8</v>
      </c>
      <c r="O90" s="219">
        <f t="shared" si="12"/>
        <v>59</v>
      </c>
      <c r="P90" s="219">
        <f t="shared" si="12"/>
        <v>10</v>
      </c>
      <c r="Q90" s="219">
        <f t="shared" si="12"/>
        <v>80</v>
      </c>
      <c r="R90" s="219">
        <f t="shared" si="12"/>
        <v>13</v>
      </c>
      <c r="S90" s="219">
        <f t="shared" si="12"/>
        <v>42</v>
      </c>
      <c r="T90" s="219">
        <f t="shared" si="12"/>
        <v>15</v>
      </c>
      <c r="U90" s="219">
        <f t="shared" si="12"/>
        <v>50</v>
      </c>
      <c r="V90" s="219">
        <f t="shared" si="12"/>
        <v>13</v>
      </c>
      <c r="W90" s="219">
        <f t="shared" si="12"/>
        <v>35</v>
      </c>
      <c r="X90" s="219">
        <f t="shared" si="12"/>
        <v>17</v>
      </c>
      <c r="Y90" s="219">
        <f t="shared" si="12"/>
        <v>26</v>
      </c>
      <c r="Z90" s="219">
        <f t="shared" si="12"/>
        <v>22</v>
      </c>
      <c r="AA90" s="219">
        <f t="shared" si="12"/>
        <v>23</v>
      </c>
      <c r="AB90" s="219">
        <f t="shared" si="12"/>
        <v>20</v>
      </c>
      <c r="AC90" s="219">
        <f t="shared" si="12"/>
        <v>16</v>
      </c>
      <c r="AD90" s="219">
        <f t="shared" si="12"/>
        <v>39</v>
      </c>
      <c r="AE90" s="219">
        <f t="shared" si="12"/>
        <v>16</v>
      </c>
      <c r="AF90" s="219">
        <f t="shared" si="12"/>
        <v>22</v>
      </c>
      <c r="AG90" s="219">
        <f t="shared" si="12"/>
        <v>27</v>
      </c>
      <c r="AH90" s="219">
        <f t="shared" si="12"/>
        <v>26</v>
      </c>
      <c r="AI90" s="219">
        <f t="shared" si="12"/>
        <v>24</v>
      </c>
      <c r="AJ90" s="219">
        <f t="shared" si="12"/>
        <v>25</v>
      </c>
      <c r="AK90" s="219">
        <f t="shared" si="12"/>
        <v>24</v>
      </c>
      <c r="AL90" s="219">
        <f t="shared" si="12"/>
        <v>33</v>
      </c>
      <c r="AM90" s="219">
        <f t="shared" si="12"/>
        <v>78</v>
      </c>
      <c r="AN90" s="243">
        <f t="shared" si="12"/>
        <v>916</v>
      </c>
      <c r="AO90" s="244"/>
    </row>
    <row r="91" spans="1:86" x14ac:dyDescent="0.25">
      <c r="A91" s="1042" t="s">
        <v>68</v>
      </c>
      <c r="B91" s="245" t="s">
        <v>69</v>
      </c>
      <c r="C91" s="219">
        <f t="shared" ref="C91:C97" si="13">SUM(D91+E91)</f>
        <v>863</v>
      </c>
      <c r="D91" s="219">
        <f t="shared" ref="D91:E97" si="14">SUM(F91+H91+J91+L91+N91+P91+R91+T91+V91+X91+Z91+AB91+AD91+AF91+AH91+AJ91+AL91)</f>
        <v>305</v>
      </c>
      <c r="E91" s="182">
        <f t="shared" si="14"/>
        <v>558</v>
      </c>
      <c r="F91" s="114">
        <v>31</v>
      </c>
      <c r="G91" s="123">
        <v>26</v>
      </c>
      <c r="H91" s="132">
        <v>13</v>
      </c>
      <c r="I91" s="116">
        <v>7</v>
      </c>
      <c r="J91" s="132">
        <v>13</v>
      </c>
      <c r="K91" s="116">
        <v>21</v>
      </c>
      <c r="L91" s="114">
        <v>10</v>
      </c>
      <c r="M91" s="123">
        <v>31</v>
      </c>
      <c r="N91" s="132">
        <v>7</v>
      </c>
      <c r="O91" s="116">
        <v>59</v>
      </c>
      <c r="P91" s="132">
        <v>9</v>
      </c>
      <c r="Q91" s="116">
        <v>79</v>
      </c>
      <c r="R91" s="132">
        <v>13</v>
      </c>
      <c r="S91" s="116">
        <v>42</v>
      </c>
      <c r="T91" s="132">
        <v>14</v>
      </c>
      <c r="U91" s="116">
        <v>49</v>
      </c>
      <c r="V91" s="132">
        <v>13</v>
      </c>
      <c r="W91" s="116">
        <v>33</v>
      </c>
      <c r="X91" s="132">
        <v>16</v>
      </c>
      <c r="Y91" s="116">
        <v>24</v>
      </c>
      <c r="Z91" s="132">
        <v>21</v>
      </c>
      <c r="AA91" s="116">
        <v>21</v>
      </c>
      <c r="AB91" s="132">
        <v>17</v>
      </c>
      <c r="AC91" s="116">
        <v>14</v>
      </c>
      <c r="AD91" s="132">
        <v>35</v>
      </c>
      <c r="AE91" s="116">
        <v>16</v>
      </c>
      <c r="AF91" s="132">
        <v>18</v>
      </c>
      <c r="AG91" s="116">
        <v>23</v>
      </c>
      <c r="AH91" s="132">
        <v>21</v>
      </c>
      <c r="AI91" s="116">
        <v>23</v>
      </c>
      <c r="AJ91" s="132">
        <v>22</v>
      </c>
      <c r="AK91" s="116">
        <v>19</v>
      </c>
      <c r="AL91" s="132">
        <v>32</v>
      </c>
      <c r="AM91" s="116">
        <v>71</v>
      </c>
      <c r="AN91" s="140">
        <v>863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42"/>
      <c r="B92" s="247" t="s">
        <v>70</v>
      </c>
      <c r="C92" s="248">
        <f t="shared" si="13"/>
        <v>22</v>
      </c>
      <c r="D92" s="185">
        <f t="shared" si="14"/>
        <v>13</v>
      </c>
      <c r="E92" s="249">
        <f t="shared" si="14"/>
        <v>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/>
      <c r="P92" s="253"/>
      <c r="Q92" s="255">
        <v>1</v>
      </c>
      <c r="R92" s="256"/>
      <c r="S92" s="254"/>
      <c r="T92" s="253"/>
      <c r="U92" s="255"/>
      <c r="V92" s="256"/>
      <c r="W92" s="254"/>
      <c r="X92" s="253"/>
      <c r="Y92" s="254"/>
      <c r="Z92" s="256">
        <v>1</v>
      </c>
      <c r="AA92" s="255"/>
      <c r="AB92" s="256">
        <v>1</v>
      </c>
      <c r="AC92" s="254">
        <v>1</v>
      </c>
      <c r="AD92" s="253">
        <v>3</v>
      </c>
      <c r="AE92" s="255"/>
      <c r="AF92" s="256">
        <v>3</v>
      </c>
      <c r="AG92" s="254">
        <v>2</v>
      </c>
      <c r="AH92" s="253">
        <v>3</v>
      </c>
      <c r="AI92" s="255"/>
      <c r="AJ92" s="256">
        <v>2</v>
      </c>
      <c r="AK92" s="254">
        <v>4</v>
      </c>
      <c r="AL92" s="253"/>
      <c r="AM92" s="254">
        <v>1</v>
      </c>
      <c r="AN92" s="138">
        <v>22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31"/>
      <c r="B93" s="257" t="s">
        <v>71</v>
      </c>
      <c r="C93" s="258">
        <f t="shared" si="13"/>
        <v>1</v>
      </c>
      <c r="D93" s="258">
        <f t="shared" si="14"/>
        <v>1</v>
      </c>
      <c r="E93" s="259">
        <f t="shared" si="14"/>
        <v>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/>
      <c r="Q93" s="265"/>
      <c r="R93" s="266"/>
      <c r="S93" s="264"/>
      <c r="T93" s="263"/>
      <c r="U93" s="265"/>
      <c r="V93" s="266"/>
      <c r="W93" s="264"/>
      <c r="X93" s="263"/>
      <c r="Y93" s="264"/>
      <c r="Z93" s="266"/>
      <c r="AA93" s="265"/>
      <c r="AB93" s="266"/>
      <c r="AC93" s="264"/>
      <c r="AD93" s="263"/>
      <c r="AE93" s="265"/>
      <c r="AF93" s="266"/>
      <c r="AG93" s="264"/>
      <c r="AH93" s="263"/>
      <c r="AI93" s="265"/>
      <c r="AJ93" s="266">
        <v>1</v>
      </c>
      <c r="AK93" s="264"/>
      <c r="AL93" s="263"/>
      <c r="AM93" s="264"/>
      <c r="AN93" s="267">
        <v>1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9</v>
      </c>
      <c r="D94" s="271">
        <f t="shared" si="14"/>
        <v>3</v>
      </c>
      <c r="E94" s="272">
        <f t="shared" si="14"/>
        <v>6</v>
      </c>
      <c r="F94" s="273"/>
      <c r="G94" s="274"/>
      <c r="H94" s="275"/>
      <c r="I94" s="276">
        <v>1</v>
      </c>
      <c r="J94" s="277"/>
      <c r="K94" s="274">
        <v>1</v>
      </c>
      <c r="L94" s="275"/>
      <c r="M94" s="278"/>
      <c r="N94" s="277">
        <v>1</v>
      </c>
      <c r="O94" s="274"/>
      <c r="P94" s="276">
        <v>1</v>
      </c>
      <c r="Q94" s="278"/>
      <c r="R94" s="279"/>
      <c r="S94" s="274"/>
      <c r="T94" s="276"/>
      <c r="U94" s="278"/>
      <c r="V94" s="279"/>
      <c r="W94" s="274">
        <v>1</v>
      </c>
      <c r="X94" s="276"/>
      <c r="Y94" s="274">
        <v>1</v>
      </c>
      <c r="Z94" s="279"/>
      <c r="AA94" s="278"/>
      <c r="AB94" s="279"/>
      <c r="AC94" s="274"/>
      <c r="AD94" s="276"/>
      <c r="AE94" s="278"/>
      <c r="AF94" s="279">
        <v>1</v>
      </c>
      <c r="AG94" s="274"/>
      <c r="AH94" s="276"/>
      <c r="AI94" s="278">
        <v>1</v>
      </c>
      <c r="AJ94" s="279"/>
      <c r="AK94" s="274"/>
      <c r="AL94" s="276"/>
      <c r="AM94" s="274">
        <v>1</v>
      </c>
      <c r="AN94" s="280">
        <v>8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</v>
      </c>
      <c r="D95" s="208">
        <f t="shared" si="14"/>
        <v>3</v>
      </c>
      <c r="E95" s="282">
        <f t="shared" si="14"/>
        <v>5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/>
      <c r="Q95" s="288"/>
      <c r="R95" s="289"/>
      <c r="S95" s="287"/>
      <c r="T95" s="286"/>
      <c r="U95" s="288">
        <v>1</v>
      </c>
      <c r="V95" s="289"/>
      <c r="W95" s="287">
        <v>1</v>
      </c>
      <c r="X95" s="286"/>
      <c r="Y95" s="287"/>
      <c r="Z95" s="289"/>
      <c r="AA95" s="288"/>
      <c r="AB95" s="289">
        <v>1</v>
      </c>
      <c r="AC95" s="287"/>
      <c r="AD95" s="286">
        <v>1</v>
      </c>
      <c r="AE95" s="288"/>
      <c r="AF95" s="289"/>
      <c r="AG95" s="287">
        <v>1</v>
      </c>
      <c r="AH95" s="286">
        <v>1</v>
      </c>
      <c r="AI95" s="288"/>
      <c r="AJ95" s="289"/>
      <c r="AK95" s="287">
        <v>1</v>
      </c>
      <c r="AL95" s="286"/>
      <c r="AM95" s="287">
        <v>1</v>
      </c>
      <c r="AN95" s="290">
        <v>8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32" t="s">
        <v>74</v>
      </c>
      <c r="B96" s="1133"/>
      <c r="C96" s="248">
        <f t="shared" si="13"/>
        <v>13</v>
      </c>
      <c r="D96" s="185">
        <f t="shared" si="14"/>
        <v>4</v>
      </c>
      <c r="E96" s="291">
        <f t="shared" si="14"/>
        <v>9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>
        <v>1</v>
      </c>
      <c r="Y96" s="254">
        <v>1</v>
      </c>
      <c r="Z96" s="256"/>
      <c r="AA96" s="255">
        <v>2</v>
      </c>
      <c r="AB96" s="256">
        <v>1</v>
      </c>
      <c r="AC96" s="254">
        <v>1</v>
      </c>
      <c r="AD96" s="253"/>
      <c r="AE96" s="255"/>
      <c r="AF96" s="256"/>
      <c r="AG96" s="254">
        <v>1</v>
      </c>
      <c r="AH96" s="253">
        <v>1</v>
      </c>
      <c r="AI96" s="255"/>
      <c r="AJ96" s="256"/>
      <c r="AK96" s="254"/>
      <c r="AL96" s="253">
        <v>1</v>
      </c>
      <c r="AM96" s="254">
        <v>4</v>
      </c>
      <c r="AN96" s="138">
        <v>13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47" t="s">
        <v>153</v>
      </c>
      <c r="B97" s="1048"/>
      <c r="C97" s="210">
        <f t="shared" si="13"/>
        <v>1</v>
      </c>
      <c r="D97" s="210">
        <f t="shared" si="14"/>
        <v>1</v>
      </c>
      <c r="E97" s="201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>
        <v>1</v>
      </c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61" t="s">
        <v>155</v>
      </c>
      <c r="B99" s="1064"/>
      <c r="C99" s="1060"/>
      <c r="D99" s="156" t="s">
        <v>41</v>
      </c>
    </row>
    <row r="100" spans="1:86" ht="21" x14ac:dyDescent="0.25">
      <c r="A100" s="1075" t="s">
        <v>156</v>
      </c>
      <c r="B100" s="1093"/>
      <c r="C100" s="171" t="s">
        <v>95</v>
      </c>
      <c r="D100" s="137"/>
      <c r="E100" s="301"/>
    </row>
    <row r="101" spans="1:86" x14ac:dyDescent="0.25">
      <c r="A101" s="1128"/>
      <c r="B101" s="1129"/>
      <c r="C101" s="172" t="s">
        <v>96</v>
      </c>
      <c r="D101" s="138"/>
      <c r="E101" s="301"/>
    </row>
    <row r="102" spans="1:86" ht="21" x14ac:dyDescent="0.25">
      <c r="A102" s="1076"/>
      <c r="B102" s="1095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998" t="s">
        <v>66</v>
      </c>
      <c r="B104" s="1000"/>
      <c r="C104" s="1075" t="s">
        <v>3</v>
      </c>
      <c r="D104" s="1092"/>
      <c r="E104" s="1093"/>
      <c r="F104" s="1061" t="s">
        <v>4</v>
      </c>
      <c r="G104" s="1064"/>
      <c r="H104" s="1064"/>
      <c r="I104" s="1064"/>
      <c r="J104" s="1064"/>
      <c r="K104" s="1064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1064"/>
      <c r="W104" s="1064"/>
      <c r="X104" s="1064"/>
      <c r="Y104" s="1064"/>
      <c r="Z104" s="1064"/>
      <c r="AA104" s="1064"/>
      <c r="AB104" s="1064"/>
      <c r="AC104" s="1064"/>
      <c r="AD104" s="1064"/>
      <c r="AE104" s="1064"/>
      <c r="AF104" s="1064"/>
      <c r="AG104" s="1064"/>
      <c r="AH104" s="1064"/>
      <c r="AI104" s="1064"/>
      <c r="AJ104" s="1064"/>
      <c r="AK104" s="1064"/>
      <c r="AL104" s="1064"/>
      <c r="AM104" s="1060"/>
      <c r="AN104" s="995" t="s">
        <v>6</v>
      </c>
      <c r="AO104" s="319"/>
    </row>
    <row r="105" spans="1:86" x14ac:dyDescent="0.25">
      <c r="A105" s="1034"/>
      <c r="B105" s="1036"/>
      <c r="C105" s="1076"/>
      <c r="D105" s="1094"/>
      <c r="E105" s="1095"/>
      <c r="F105" s="1061" t="s">
        <v>9</v>
      </c>
      <c r="G105" s="1060"/>
      <c r="H105" s="1096" t="s">
        <v>10</v>
      </c>
      <c r="I105" s="1097"/>
      <c r="J105" s="1061" t="s">
        <v>11</v>
      </c>
      <c r="K105" s="1060"/>
      <c r="L105" s="1061" t="s">
        <v>12</v>
      </c>
      <c r="M105" s="1060"/>
      <c r="N105" s="1061" t="s">
        <v>13</v>
      </c>
      <c r="O105" s="1060"/>
      <c r="P105" s="1063" t="s">
        <v>14</v>
      </c>
      <c r="Q105" s="1062"/>
      <c r="R105" s="1063" t="s">
        <v>15</v>
      </c>
      <c r="S105" s="1062"/>
      <c r="T105" s="1063" t="s">
        <v>16</v>
      </c>
      <c r="U105" s="1062"/>
      <c r="V105" s="1063" t="s">
        <v>17</v>
      </c>
      <c r="W105" s="1062"/>
      <c r="X105" s="1063" t="s">
        <v>18</v>
      </c>
      <c r="Y105" s="1062"/>
      <c r="Z105" s="1063" t="s">
        <v>19</v>
      </c>
      <c r="AA105" s="1062"/>
      <c r="AB105" s="1063" t="s">
        <v>20</v>
      </c>
      <c r="AC105" s="1062"/>
      <c r="AD105" s="1084" t="s">
        <v>21</v>
      </c>
      <c r="AE105" s="1084"/>
      <c r="AF105" s="1063" t="s">
        <v>22</v>
      </c>
      <c r="AG105" s="1062"/>
      <c r="AH105" s="1084" t="s">
        <v>23</v>
      </c>
      <c r="AI105" s="1084"/>
      <c r="AJ105" s="1063" t="s">
        <v>24</v>
      </c>
      <c r="AK105" s="1062"/>
      <c r="AL105" s="1084" t="s">
        <v>25</v>
      </c>
      <c r="AM105" s="1062"/>
      <c r="AN105" s="1042"/>
    </row>
    <row r="106" spans="1:86" x14ac:dyDescent="0.25">
      <c r="A106" s="1001"/>
      <c r="B106" s="1003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996"/>
      <c r="AO106" s="320"/>
    </row>
    <row r="107" spans="1:86" ht="21" customHeight="1" x14ac:dyDescent="0.25">
      <c r="A107" s="1087" t="s">
        <v>158</v>
      </c>
      <c r="B107" s="1088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45" t="s">
        <v>159</v>
      </c>
      <c r="B108" s="1046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89" t="s">
        <v>160</v>
      </c>
      <c r="B109" s="1090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998" t="s">
        <v>75</v>
      </c>
      <c r="B111" s="1000"/>
      <c r="C111" s="998" t="s">
        <v>41</v>
      </c>
      <c r="D111" s="999"/>
      <c r="E111" s="1000"/>
      <c r="F111" s="1061" t="s">
        <v>100</v>
      </c>
      <c r="G111" s="1060"/>
      <c r="H111" s="1091" t="s">
        <v>101</v>
      </c>
      <c r="I111" s="1060"/>
      <c r="J111" s="1061" t="s">
        <v>102</v>
      </c>
      <c r="K111" s="1060"/>
      <c r="L111" s="1061" t="s">
        <v>103</v>
      </c>
      <c r="M111" s="1060"/>
      <c r="N111" s="1061" t="s">
        <v>104</v>
      </c>
      <c r="O111" s="1060"/>
      <c r="P111" s="1063" t="s">
        <v>105</v>
      </c>
      <c r="Q111" s="1062"/>
      <c r="R111" s="1063" t="s">
        <v>106</v>
      </c>
      <c r="S111" s="1062"/>
      <c r="T111" s="1063" t="s">
        <v>107</v>
      </c>
      <c r="U111" s="1084"/>
      <c r="V111" s="1063" t="s">
        <v>108</v>
      </c>
      <c r="W111" s="1084"/>
      <c r="X111" s="1077" t="s">
        <v>109</v>
      </c>
      <c r="Y111" s="1085" t="s">
        <v>162</v>
      </c>
      <c r="Z111" s="1084"/>
      <c r="AA111" s="1084"/>
      <c r="AB111" s="1062"/>
      <c r="AC111" s="1016" t="s">
        <v>163</v>
      </c>
      <c r="AD111" s="1086"/>
      <c r="AE111" s="1084" t="s">
        <v>164</v>
      </c>
      <c r="AF111" s="1084"/>
      <c r="AG111" s="1084"/>
      <c r="AH111" s="1062"/>
      <c r="AI111" s="1077" t="s">
        <v>165</v>
      </c>
    </row>
    <row r="112" spans="1:86" ht="21" x14ac:dyDescent="0.25">
      <c r="A112" s="1001"/>
      <c r="B112" s="1003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78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078"/>
    </row>
    <row r="113" spans="1:87" x14ac:dyDescent="0.25">
      <c r="A113" s="1079" t="s">
        <v>116</v>
      </c>
      <c r="B113" s="1080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>
        <v>1</v>
      </c>
      <c r="I113" s="116">
        <v>2</v>
      </c>
      <c r="J113" s="123"/>
      <c r="K113" s="117">
        <v>2</v>
      </c>
      <c r="L113" s="114"/>
      <c r="M113" s="116">
        <v>2</v>
      </c>
      <c r="N113" s="123">
        <v>1</v>
      </c>
      <c r="O113" s="117"/>
      <c r="P113" s="114"/>
      <c r="Q113" s="116"/>
      <c r="R113" s="123"/>
      <c r="S113" s="117">
        <v>1</v>
      </c>
      <c r="T113" s="114"/>
      <c r="U113" s="116"/>
      <c r="V113" s="123"/>
      <c r="W113" s="131"/>
      <c r="X113" s="132"/>
      <c r="Y113" s="133">
        <v>5</v>
      </c>
      <c r="Z113" s="115">
        <v>4</v>
      </c>
      <c r="AA113" s="335"/>
      <c r="AB113" s="336"/>
      <c r="AC113" s="123">
        <v>5</v>
      </c>
      <c r="AD113" s="131">
        <v>4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081" t="s">
        <v>117</v>
      </c>
      <c r="B114" s="1082"/>
      <c r="C114" s="339">
        <f>SUM(D114+E114)</f>
        <v>87</v>
      </c>
      <c r="D114" s="339">
        <f>SUM(F114+H114+J114+L114+N114+P114+R114+T114+V114)</f>
        <v>55</v>
      </c>
      <c r="E114" s="230">
        <f>SUM(G114+I114+K114+M114+O114+Q114+S114+U114+W114)</f>
        <v>32</v>
      </c>
      <c r="F114" s="126">
        <v>1</v>
      </c>
      <c r="G114" s="127">
        <v>1</v>
      </c>
      <c r="H114" s="120">
        <v>2</v>
      </c>
      <c r="I114" s="122">
        <v>3</v>
      </c>
      <c r="J114" s="126">
        <v>7</v>
      </c>
      <c r="K114" s="127">
        <v>6</v>
      </c>
      <c r="L114" s="120">
        <v>16</v>
      </c>
      <c r="M114" s="122">
        <v>7</v>
      </c>
      <c r="N114" s="126">
        <v>17</v>
      </c>
      <c r="O114" s="127">
        <v>10</v>
      </c>
      <c r="P114" s="120">
        <v>10</v>
      </c>
      <c r="Q114" s="122">
        <v>5</v>
      </c>
      <c r="R114" s="126"/>
      <c r="S114" s="127"/>
      <c r="T114" s="120">
        <v>1</v>
      </c>
      <c r="U114" s="122"/>
      <c r="V114" s="126">
        <v>1</v>
      </c>
      <c r="W114" s="134"/>
      <c r="X114" s="135">
        <v>1</v>
      </c>
      <c r="Y114" s="340"/>
      <c r="Z114" s="341"/>
      <c r="AA114" s="342">
        <v>61</v>
      </c>
      <c r="AB114" s="342">
        <v>26</v>
      </c>
      <c r="AC114" s="120">
        <v>50</v>
      </c>
      <c r="AD114" s="343">
        <v>37</v>
      </c>
      <c r="AE114" s="153">
        <v>15</v>
      </c>
      <c r="AF114" s="121"/>
      <c r="AG114" s="121">
        <v>64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998" t="s">
        <v>75</v>
      </c>
      <c r="B116" s="1000"/>
      <c r="C116" s="993" t="s">
        <v>41</v>
      </c>
      <c r="D116" s="1061" t="s">
        <v>4</v>
      </c>
      <c r="E116" s="1064"/>
      <c r="F116" s="1064"/>
      <c r="G116" s="1064"/>
      <c r="H116" s="1064"/>
      <c r="I116" s="1064"/>
      <c r="J116" s="1064"/>
      <c r="K116" s="1064"/>
      <c r="L116" s="1064"/>
      <c r="M116" s="1060"/>
      <c r="N116" s="1061" t="s">
        <v>5</v>
      </c>
      <c r="O116" s="1060"/>
      <c r="P116" s="995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01"/>
      <c r="B117" s="1003"/>
      <c r="C117" s="9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996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992" t="s">
        <v>172</v>
      </c>
      <c r="B118" s="59" t="s">
        <v>173</v>
      </c>
      <c r="C118" s="346">
        <f>SUM(F118:K118)</f>
        <v>2</v>
      </c>
      <c r="D118" s="81"/>
      <c r="E118" s="81"/>
      <c r="F118" s="83"/>
      <c r="G118" s="83">
        <v>1</v>
      </c>
      <c r="H118" s="83">
        <v>1</v>
      </c>
      <c r="I118" s="83"/>
      <c r="J118" s="83"/>
      <c r="K118" s="83"/>
      <c r="L118" s="81"/>
      <c r="M118" s="106"/>
      <c r="N118" s="347"/>
      <c r="O118" s="183">
        <v>2</v>
      </c>
      <c r="P118" s="63">
        <v>2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083"/>
      <c r="B119" s="60" t="s">
        <v>174</v>
      </c>
      <c r="C119" s="349">
        <f>SUM(F119:K119)</f>
        <v>2</v>
      </c>
      <c r="D119" s="89"/>
      <c r="E119" s="89"/>
      <c r="F119" s="100"/>
      <c r="G119" s="75"/>
      <c r="H119" s="75"/>
      <c r="I119" s="75"/>
      <c r="J119" s="75"/>
      <c r="K119" s="75">
        <v>2</v>
      </c>
      <c r="L119" s="89"/>
      <c r="M119" s="90"/>
      <c r="N119" s="350"/>
      <c r="O119" s="97">
        <v>2</v>
      </c>
      <c r="P119" s="66">
        <v>2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65" t="s">
        <v>81</v>
      </c>
      <c r="B121" s="1114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21"/>
      <c r="B122" s="1115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6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2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10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99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40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177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61" t="s">
        <v>83</v>
      </c>
      <c r="B137" s="1064"/>
      <c r="C137" s="1064"/>
      <c r="D137" s="1060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11" t="s">
        <v>191</v>
      </c>
      <c r="C138" s="1112"/>
      <c r="D138" s="1113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998" t="s">
        <v>83</v>
      </c>
      <c r="B140" s="999"/>
      <c r="C140" s="1000"/>
      <c r="D140" s="1037" t="s">
        <v>193</v>
      </c>
      <c r="E140" s="1038"/>
      <c r="F140" s="1039"/>
      <c r="G140" s="995" t="s">
        <v>194</v>
      </c>
      <c r="H140" s="1064" t="s">
        <v>195</v>
      </c>
      <c r="I140" s="1064"/>
      <c r="J140" s="1060"/>
      <c r="K140" s="1061" t="s">
        <v>196</v>
      </c>
      <c r="L140" s="1064"/>
      <c r="M140" s="1060"/>
    </row>
    <row r="141" spans="1:85" ht="21" x14ac:dyDescent="0.25">
      <c r="A141" s="1001"/>
      <c r="B141" s="1002"/>
      <c r="C141" s="1003"/>
      <c r="D141" s="154" t="s">
        <v>41</v>
      </c>
      <c r="E141" s="162" t="s">
        <v>197</v>
      </c>
      <c r="F141" s="162" t="s">
        <v>198</v>
      </c>
      <c r="G141" s="996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65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21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37" t="s">
        <v>88</v>
      </c>
      <c r="B145" s="1039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066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067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066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068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067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069" t="s">
        <v>210</v>
      </c>
      <c r="B153" s="1070"/>
      <c r="C153" s="1071"/>
      <c r="D153" s="1037" t="s">
        <v>211</v>
      </c>
      <c r="E153" s="1038"/>
      <c r="F153" s="1039"/>
      <c r="G153" s="995" t="s">
        <v>194</v>
      </c>
      <c r="H153" s="1075" t="s">
        <v>85</v>
      </c>
      <c r="I153" s="995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072"/>
      <c r="B154" s="1073"/>
      <c r="C154" s="1074"/>
      <c r="D154" s="154" t="s">
        <v>212</v>
      </c>
      <c r="E154" s="162" t="s">
        <v>90</v>
      </c>
      <c r="F154" s="162" t="s">
        <v>91</v>
      </c>
      <c r="G154" s="996"/>
      <c r="H154" s="1076"/>
      <c r="I154" s="996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08" t="s">
        <v>87</v>
      </c>
      <c r="B155" s="1043" t="s">
        <v>94</v>
      </c>
      <c r="C155" s="1044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09"/>
      <c r="B156" s="1045" t="s">
        <v>92</v>
      </c>
      <c r="C156" s="1046"/>
      <c r="D156" s="375">
        <f t="shared" si="20"/>
        <v>160</v>
      </c>
      <c r="E156" s="64">
        <v>160</v>
      </c>
      <c r="F156" s="64"/>
      <c r="G156" s="64">
        <v>160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10"/>
      <c r="B157" s="1047" t="s">
        <v>93</v>
      </c>
      <c r="C157" s="1048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995" t="s">
        <v>86</v>
      </c>
      <c r="B158" s="1043" t="s">
        <v>94</v>
      </c>
      <c r="C158" s="1044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42"/>
      <c r="B159" s="1045" t="s">
        <v>92</v>
      </c>
      <c r="C159" s="1046"/>
      <c r="D159" s="375">
        <f t="shared" si="20"/>
        <v>191</v>
      </c>
      <c r="E159" s="64">
        <v>191</v>
      </c>
      <c r="F159" s="64"/>
      <c r="G159" s="64">
        <v>191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996"/>
      <c r="B160" s="1047" t="s">
        <v>93</v>
      </c>
      <c r="C160" s="1048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049" t="s">
        <v>214</v>
      </c>
      <c r="B162" s="1049"/>
      <c r="C162" s="1050" t="s">
        <v>215</v>
      </c>
      <c r="D162" s="1051"/>
      <c r="E162" s="1052"/>
      <c r="F162" s="1056" t="s">
        <v>4</v>
      </c>
      <c r="G162" s="1057"/>
      <c r="H162" s="1057"/>
      <c r="I162" s="1057"/>
      <c r="J162" s="1057"/>
      <c r="K162" s="1057"/>
      <c r="L162" s="1057"/>
      <c r="M162" s="1057"/>
      <c r="N162" s="1057"/>
      <c r="O162" s="1057"/>
      <c r="P162" s="1057"/>
      <c r="Q162" s="1057"/>
      <c r="R162" s="1057"/>
      <c r="S162" s="1057"/>
      <c r="T162" s="1057"/>
      <c r="U162" s="1057"/>
      <c r="V162" s="1057"/>
      <c r="W162" s="1057"/>
      <c r="X162" s="1057"/>
      <c r="Y162" s="1057"/>
      <c r="Z162" s="1057"/>
      <c r="AA162" s="1057"/>
      <c r="AB162" s="1057"/>
      <c r="AC162" s="1057"/>
      <c r="AD162" s="1057"/>
      <c r="AE162" s="1057"/>
      <c r="AF162" s="1057"/>
      <c r="AG162" s="1057"/>
      <c r="AH162" s="1057"/>
      <c r="AI162" s="1057"/>
      <c r="AJ162" s="1057"/>
      <c r="AK162" s="1057"/>
      <c r="AL162" s="1057"/>
      <c r="AM162" s="1058"/>
    </row>
    <row r="163" spans="1:87" x14ac:dyDescent="0.25">
      <c r="A163" s="1049"/>
      <c r="B163" s="1049"/>
      <c r="C163" s="1053"/>
      <c r="D163" s="1054"/>
      <c r="E163" s="1055"/>
      <c r="F163" s="1059" t="s">
        <v>9</v>
      </c>
      <c r="G163" s="1007"/>
      <c r="H163" s="1059" t="s">
        <v>10</v>
      </c>
      <c r="I163" s="1059"/>
      <c r="J163" s="1007" t="s">
        <v>11</v>
      </c>
      <c r="K163" s="1007"/>
      <c r="L163" s="1060" t="s">
        <v>12</v>
      </c>
      <c r="M163" s="1061"/>
      <c r="N163" s="1007" t="s">
        <v>13</v>
      </c>
      <c r="O163" s="1007"/>
      <c r="P163" s="1062" t="s">
        <v>14</v>
      </c>
      <c r="Q163" s="1063"/>
      <c r="R163" s="1009" t="s">
        <v>15</v>
      </c>
      <c r="S163" s="1009"/>
      <c r="T163" s="1062" t="s">
        <v>16</v>
      </c>
      <c r="U163" s="1063"/>
      <c r="V163" s="1009" t="s">
        <v>17</v>
      </c>
      <c r="W163" s="1009"/>
      <c r="X163" s="1062" t="s">
        <v>18</v>
      </c>
      <c r="Y163" s="1063"/>
      <c r="Z163" s="1063" t="s">
        <v>19</v>
      </c>
      <c r="AA163" s="1062"/>
      <c r="AB163" s="1009" t="s">
        <v>20</v>
      </c>
      <c r="AC163" s="1009"/>
      <c r="AD163" s="1009" t="s">
        <v>21</v>
      </c>
      <c r="AE163" s="1009"/>
      <c r="AF163" s="1009" t="s">
        <v>22</v>
      </c>
      <c r="AG163" s="1009"/>
      <c r="AH163" s="1009" t="s">
        <v>23</v>
      </c>
      <c r="AI163" s="1009"/>
      <c r="AJ163" s="1009" t="s">
        <v>24</v>
      </c>
      <c r="AK163" s="1009"/>
      <c r="AL163" s="1009" t="s">
        <v>25</v>
      </c>
      <c r="AM163" s="1009"/>
    </row>
    <row r="164" spans="1:87" x14ac:dyDescent="0.25">
      <c r="A164" s="1049"/>
      <c r="B164" s="1049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26" t="s">
        <v>216</v>
      </c>
      <c r="B165" s="1027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28" t="s">
        <v>217</v>
      </c>
      <c r="B166" s="1029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30" t="s">
        <v>218</v>
      </c>
      <c r="B167" s="1031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32" t="s">
        <v>49</v>
      </c>
      <c r="B168" s="1033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998" t="s">
        <v>75</v>
      </c>
      <c r="B170" s="999"/>
      <c r="C170" s="1000"/>
      <c r="D170" s="998" t="s">
        <v>41</v>
      </c>
      <c r="E170" s="999"/>
      <c r="F170" s="1000"/>
      <c r="G170" s="1037" t="s">
        <v>119</v>
      </c>
      <c r="H170" s="1038"/>
      <c r="I170" s="1038"/>
      <c r="J170" s="1038"/>
      <c r="K170" s="1038"/>
      <c r="L170" s="1038"/>
      <c r="M170" s="1038"/>
      <c r="N170" s="1038"/>
      <c r="O170" s="1038"/>
      <c r="P170" s="1038"/>
      <c r="Q170" s="1038"/>
      <c r="R170" s="1038"/>
      <c r="S170" s="1038"/>
      <c r="T170" s="1038"/>
      <c r="U170" s="1038"/>
      <c r="V170" s="1038"/>
      <c r="W170" s="1039"/>
      <c r="X170" s="1040" t="s">
        <v>220</v>
      </c>
      <c r="Y170" s="1041" t="s">
        <v>221</v>
      </c>
      <c r="Z170" s="1010" t="s">
        <v>222</v>
      </c>
      <c r="AA170" s="1013" t="s">
        <v>223</v>
      </c>
      <c r="AB170" s="1009" t="s">
        <v>110</v>
      </c>
      <c r="AC170" s="1009"/>
      <c r="AD170" s="1009"/>
      <c r="AE170" s="1009"/>
      <c r="AF170" s="1016" t="s">
        <v>163</v>
      </c>
      <c r="AG170" s="1017"/>
    </row>
    <row r="171" spans="1:87" x14ac:dyDescent="0.25">
      <c r="A171" s="1034"/>
      <c r="B171" s="1035"/>
      <c r="C171" s="1036"/>
      <c r="D171" s="1034"/>
      <c r="E171" s="1035"/>
      <c r="F171" s="1036"/>
      <c r="G171" s="996" t="s">
        <v>9</v>
      </c>
      <c r="H171" s="996"/>
      <c r="I171" s="1018" t="s">
        <v>10</v>
      </c>
      <c r="J171" s="1018"/>
      <c r="K171" s="996" t="s">
        <v>11</v>
      </c>
      <c r="L171" s="996"/>
      <c r="M171" s="996" t="s">
        <v>120</v>
      </c>
      <c r="N171" s="996"/>
      <c r="O171" s="996" t="s">
        <v>102</v>
      </c>
      <c r="P171" s="996"/>
      <c r="Q171" s="1019" t="s">
        <v>121</v>
      </c>
      <c r="R171" s="1019"/>
      <c r="S171" s="1019" t="s">
        <v>122</v>
      </c>
      <c r="T171" s="1019"/>
      <c r="U171" s="1019" t="s">
        <v>123</v>
      </c>
      <c r="V171" s="1019"/>
      <c r="W171" s="1020" t="s">
        <v>224</v>
      </c>
      <c r="X171" s="1040"/>
      <c r="Y171" s="1041"/>
      <c r="Z171" s="1011"/>
      <c r="AA171" s="1014"/>
      <c r="AB171" s="995" t="s">
        <v>111</v>
      </c>
      <c r="AC171" s="995" t="s">
        <v>112</v>
      </c>
      <c r="AD171" s="995" t="s">
        <v>113</v>
      </c>
      <c r="AE171" s="995" t="s">
        <v>166</v>
      </c>
      <c r="AF171" s="1022" t="s">
        <v>167</v>
      </c>
      <c r="AG171" s="1024" t="s">
        <v>168</v>
      </c>
      <c r="AH171" s="320"/>
    </row>
    <row r="172" spans="1:87" x14ac:dyDescent="0.25">
      <c r="A172" s="1001"/>
      <c r="B172" s="1002"/>
      <c r="C172" s="1003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21"/>
      <c r="X172" s="1040"/>
      <c r="Y172" s="1041"/>
      <c r="Z172" s="1012"/>
      <c r="AA172" s="1015"/>
      <c r="AB172" s="996"/>
      <c r="AC172" s="996"/>
      <c r="AD172" s="996"/>
      <c r="AE172" s="996"/>
      <c r="AF172" s="1023"/>
      <c r="AG172" s="1025"/>
      <c r="AH172" s="320"/>
    </row>
    <row r="173" spans="1:87" x14ac:dyDescent="0.25">
      <c r="A173" s="991" t="s">
        <v>124</v>
      </c>
      <c r="B173" s="991" t="s">
        <v>225</v>
      </c>
      <c r="C173" s="410" t="s">
        <v>125</v>
      </c>
      <c r="D173" s="411">
        <f t="shared" ref="D173:D178" si="22">SUM(E173+F173)</f>
        <v>4</v>
      </c>
      <c r="E173" s="411">
        <f t="shared" ref="E173:F178" si="23">SUM(G173+I173+K173+M173+O173+Q173+S173+U173)</f>
        <v>0</v>
      </c>
      <c r="F173" s="182">
        <f t="shared" si="23"/>
        <v>4</v>
      </c>
      <c r="G173" s="114"/>
      <c r="H173" s="115"/>
      <c r="I173" s="115"/>
      <c r="J173" s="115"/>
      <c r="K173" s="115"/>
      <c r="L173" s="115">
        <v>1</v>
      </c>
      <c r="M173" s="115"/>
      <c r="N173" s="115">
        <v>2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2</v>
      </c>
      <c r="Y173" s="115">
        <v>2</v>
      </c>
      <c r="Z173" s="115">
        <v>3</v>
      </c>
      <c r="AA173" s="116">
        <v>3</v>
      </c>
      <c r="AB173" s="114">
        <v>1</v>
      </c>
      <c r="AC173" s="116"/>
      <c r="AD173" s="117">
        <v>3</v>
      </c>
      <c r="AE173" s="116"/>
      <c r="AF173" s="116">
        <v>4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991"/>
      <c r="B174" s="991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991"/>
      <c r="B175" s="992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>
        <v>1</v>
      </c>
      <c r="Q175" s="147"/>
      <c r="R175" s="147"/>
      <c r="S175" s="147"/>
      <c r="T175" s="147"/>
      <c r="U175" s="147"/>
      <c r="V175" s="148"/>
      <c r="W175" s="149"/>
      <c r="X175" s="146">
        <v>1</v>
      </c>
      <c r="Y175" s="147"/>
      <c r="Z175" s="147"/>
      <c r="AA175" s="150"/>
      <c r="AB175" s="146"/>
      <c r="AC175" s="150"/>
      <c r="AD175" s="148">
        <v>1</v>
      </c>
      <c r="AE175" s="150"/>
      <c r="AF175" s="141">
        <v>1</v>
      </c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991"/>
      <c r="B176" s="991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>
        <v>2</v>
      </c>
      <c r="S176" s="115"/>
      <c r="T176" s="115"/>
      <c r="U176" s="115"/>
      <c r="V176" s="117">
        <v>1</v>
      </c>
      <c r="W176" s="140"/>
      <c r="X176" s="114"/>
      <c r="Y176" s="115">
        <v>3</v>
      </c>
      <c r="Z176" s="115">
        <v>3</v>
      </c>
      <c r="AA176" s="116">
        <v>3</v>
      </c>
      <c r="AB176" s="114">
        <v>1</v>
      </c>
      <c r="AC176" s="116"/>
      <c r="AD176" s="117">
        <v>1</v>
      </c>
      <c r="AE176" s="116">
        <v>1</v>
      </c>
      <c r="AF176" s="116">
        <v>3</v>
      </c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991"/>
      <c r="B177" s="991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991"/>
      <c r="B178" s="991"/>
      <c r="C178" s="415" t="s">
        <v>99</v>
      </c>
      <c r="D178" s="416">
        <f t="shared" si="22"/>
        <v>0</v>
      </c>
      <c r="E178" s="416">
        <f t="shared" si="23"/>
        <v>0</v>
      </c>
      <c r="F178" s="18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993" t="s">
        <v>2</v>
      </c>
      <c r="B180" s="995" t="s">
        <v>3</v>
      </c>
    </row>
    <row r="181" spans="1:87" x14ac:dyDescent="0.25">
      <c r="A181" s="994"/>
      <c r="B181" s="996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993" t="s">
        <v>75</v>
      </c>
      <c r="B185" s="998" t="s">
        <v>41</v>
      </c>
      <c r="C185" s="999"/>
      <c r="D185" s="1000"/>
      <c r="E185" s="1004" t="s">
        <v>4</v>
      </c>
      <c r="F185" s="1005"/>
      <c r="G185" s="1005"/>
      <c r="H185" s="1005"/>
      <c r="I185" s="1005"/>
      <c r="J185" s="1005"/>
      <c r="K185" s="1005"/>
      <c r="L185" s="1005"/>
      <c r="M185" s="1005"/>
      <c r="N185" s="1005"/>
      <c r="O185" s="1005"/>
      <c r="P185" s="1005"/>
      <c r="Q185" s="1005"/>
      <c r="R185" s="1005"/>
      <c r="S185" s="1005"/>
      <c r="T185" s="1005"/>
      <c r="U185" s="1005"/>
      <c r="V185" s="1006"/>
    </row>
    <row r="186" spans="1:87" x14ac:dyDescent="0.25">
      <c r="A186" s="997"/>
      <c r="B186" s="1001"/>
      <c r="C186" s="1002"/>
      <c r="D186" s="1003"/>
      <c r="E186" s="1007" t="s">
        <v>100</v>
      </c>
      <c r="F186" s="1007"/>
      <c r="G186" s="1008" t="s">
        <v>127</v>
      </c>
      <c r="H186" s="1007"/>
      <c r="I186" s="1007" t="s">
        <v>13</v>
      </c>
      <c r="J186" s="1007"/>
      <c r="K186" s="1007" t="s">
        <v>128</v>
      </c>
      <c r="L186" s="1007"/>
      <c r="M186" s="1007" t="s">
        <v>105</v>
      </c>
      <c r="N186" s="1007"/>
      <c r="O186" s="1009" t="s">
        <v>106</v>
      </c>
      <c r="P186" s="1009"/>
      <c r="Q186" s="1009" t="s">
        <v>129</v>
      </c>
      <c r="R186" s="1009"/>
      <c r="S186" s="1009" t="s">
        <v>130</v>
      </c>
      <c r="T186" s="1009"/>
      <c r="U186" s="1009" t="s">
        <v>131</v>
      </c>
      <c r="V186" s="1009"/>
      <c r="W186" s="179"/>
    </row>
    <row r="187" spans="1:87" x14ac:dyDescent="0.25">
      <c r="A187" s="994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10</v>
      </c>
      <c r="C188" s="230">
        <f>SUM(E188+G188+I188+K188+M188+O188+Q188+S188+U188)</f>
        <v>2</v>
      </c>
      <c r="D188" s="230">
        <f>SUM(F188+H188+J188+L188+N188+P188+R188+T188+V188)</f>
        <v>8</v>
      </c>
      <c r="E188" s="120"/>
      <c r="F188" s="121"/>
      <c r="G188" s="121">
        <v>1</v>
      </c>
      <c r="H188" s="121">
        <v>2</v>
      </c>
      <c r="I188" s="121"/>
      <c r="J188" s="121"/>
      <c r="K188" s="121">
        <v>1</v>
      </c>
      <c r="L188" s="121">
        <v>4</v>
      </c>
      <c r="M188" s="121"/>
      <c r="N188" s="121">
        <v>1</v>
      </c>
      <c r="O188" s="121"/>
      <c r="P188" s="121">
        <v>1</v>
      </c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12940</v>
      </c>
      <c r="B215" s="178">
        <f>SUM(CG8:CM33)</f>
        <v>0</v>
      </c>
    </row>
  </sheetData>
  <mergeCells count="299">
    <mergeCell ref="B138:D138"/>
    <mergeCell ref="A140:C141"/>
    <mergeCell ref="D140:F140"/>
    <mergeCell ref="G140:G141"/>
    <mergeCell ref="H140:J140"/>
    <mergeCell ref="K140:M140"/>
    <mergeCell ref="A155:A157"/>
    <mergeCell ref="B155:C155"/>
    <mergeCell ref="B156:C156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B157:C157"/>
    <mergeCell ref="A107:B107"/>
    <mergeCell ref="A108:B108"/>
    <mergeCell ref="A109:B109"/>
    <mergeCell ref="A111:B112"/>
    <mergeCell ref="C111:E111"/>
    <mergeCell ref="A118:A119"/>
    <mergeCell ref="A121:A122"/>
    <mergeCell ref="B121:B122"/>
    <mergeCell ref="A137:D137"/>
    <mergeCell ref="A6:O6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9:A11"/>
    <mergeCell ref="B9:D10"/>
    <mergeCell ref="E9:AL9"/>
    <mergeCell ref="A15:M15"/>
    <mergeCell ref="A16:A18"/>
    <mergeCell ref="B16:D17"/>
    <mergeCell ref="E16:AL16"/>
    <mergeCell ref="A24:A26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C14" sqref="C14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",[2]NOMBRE!B2," - ","( ",[2]NOMBRE!C2,[2]NOMBRE!D2,[2]NOMBRE!E2,[2]NOMBRE!F2,[2]NOMBRE!G2," )")</f>
        <v>COMUNA: Linares - ( 07401 )</v>
      </c>
    </row>
    <row r="3" spans="1:87" ht="14.25" customHeight="1" x14ac:dyDescent="0.25">
      <c r="A3" s="1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",[2]NOMBRE!B6," - ","( ",[2]NOMBRE!C6,[2]NOMBRE!D6," )")</f>
        <v>MES: FEBRERO - ( 02 )</v>
      </c>
    </row>
    <row r="5" spans="1:87" ht="14.25" customHeight="1" x14ac:dyDescent="0.25">
      <c r="A5" s="177" t="str">
        <f>CONCATENATE("AÑO: ",[2]NOMBRE!B7)</f>
        <v>AÑO: 2017</v>
      </c>
      <c r="AP5" s="180"/>
    </row>
    <row r="6" spans="1:87" x14ac:dyDescent="0.25">
      <c r="A6" s="1130" t="s">
        <v>1</v>
      </c>
      <c r="B6" s="1130"/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993" t="s">
        <v>2</v>
      </c>
      <c r="B9" s="1075" t="s">
        <v>3</v>
      </c>
      <c r="C9" s="1092"/>
      <c r="D9" s="1093"/>
      <c r="E9" s="1061" t="s">
        <v>4</v>
      </c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4"/>
      <c r="W9" s="1064"/>
      <c r="X9" s="1064"/>
      <c r="Y9" s="1064"/>
      <c r="Z9" s="1064"/>
      <c r="AA9" s="1064"/>
      <c r="AB9" s="1064"/>
      <c r="AC9" s="1064"/>
      <c r="AD9" s="1064"/>
      <c r="AE9" s="1064"/>
      <c r="AF9" s="1064"/>
      <c r="AG9" s="1064"/>
      <c r="AH9" s="1064"/>
      <c r="AI9" s="1064"/>
      <c r="AJ9" s="1064"/>
      <c r="AK9" s="1064"/>
      <c r="AL9" s="1060"/>
      <c r="AM9" s="995" t="s">
        <v>6</v>
      </c>
      <c r="AN9" s="1061" t="s">
        <v>7</v>
      </c>
      <c r="AO9" s="1064"/>
      <c r="AP9" s="1064"/>
      <c r="AQ9" s="1060"/>
      <c r="AR9" s="995" t="s">
        <v>8</v>
      </c>
      <c r="AS9" s="179"/>
    </row>
    <row r="10" spans="1:87" ht="31.5" customHeight="1" x14ac:dyDescent="0.25">
      <c r="A10" s="997"/>
      <c r="B10" s="1076"/>
      <c r="C10" s="1094"/>
      <c r="D10" s="1095"/>
      <c r="E10" s="1061" t="s">
        <v>9</v>
      </c>
      <c r="F10" s="1060"/>
      <c r="G10" s="1096" t="s">
        <v>10</v>
      </c>
      <c r="H10" s="1097"/>
      <c r="I10" s="1061" t="s">
        <v>11</v>
      </c>
      <c r="J10" s="1060"/>
      <c r="K10" s="1061" t="s">
        <v>12</v>
      </c>
      <c r="L10" s="1060"/>
      <c r="M10" s="1061" t="s">
        <v>13</v>
      </c>
      <c r="N10" s="1060"/>
      <c r="O10" s="1063" t="s">
        <v>14</v>
      </c>
      <c r="P10" s="1062"/>
      <c r="Q10" s="1063" t="s">
        <v>15</v>
      </c>
      <c r="R10" s="1062"/>
      <c r="S10" s="1063" t="s">
        <v>16</v>
      </c>
      <c r="T10" s="1062"/>
      <c r="U10" s="1063" t="s">
        <v>17</v>
      </c>
      <c r="V10" s="1062"/>
      <c r="W10" s="1063" t="s">
        <v>18</v>
      </c>
      <c r="X10" s="1062"/>
      <c r="Y10" s="1063" t="s">
        <v>19</v>
      </c>
      <c r="Z10" s="1062"/>
      <c r="AA10" s="1063" t="s">
        <v>20</v>
      </c>
      <c r="AB10" s="1062"/>
      <c r="AC10" s="1063" t="s">
        <v>21</v>
      </c>
      <c r="AD10" s="1062"/>
      <c r="AE10" s="1063" t="s">
        <v>22</v>
      </c>
      <c r="AF10" s="1062"/>
      <c r="AG10" s="1084" t="s">
        <v>23</v>
      </c>
      <c r="AH10" s="1084"/>
      <c r="AI10" s="1063" t="s">
        <v>24</v>
      </c>
      <c r="AJ10" s="1062"/>
      <c r="AK10" s="1084" t="s">
        <v>25</v>
      </c>
      <c r="AL10" s="1062"/>
      <c r="AM10" s="1042"/>
      <c r="AN10" s="1102" t="s">
        <v>28</v>
      </c>
      <c r="AO10" s="1104" t="s">
        <v>29</v>
      </c>
      <c r="AP10" s="1104" t="s">
        <v>135</v>
      </c>
      <c r="AQ10" s="1106" t="s">
        <v>30</v>
      </c>
      <c r="AR10" s="1042"/>
      <c r="AS10" s="179"/>
    </row>
    <row r="11" spans="1:87" x14ac:dyDescent="0.25">
      <c r="A11" s="994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996"/>
      <c r="AN11" s="1103"/>
      <c r="AO11" s="1105"/>
      <c r="AP11" s="1105"/>
      <c r="AQ11" s="1107"/>
      <c r="AR11" s="996"/>
      <c r="AS11" s="179"/>
    </row>
    <row r="12" spans="1:87" x14ac:dyDescent="0.25">
      <c r="A12" s="39" t="s">
        <v>31</v>
      </c>
      <c r="B12" s="182">
        <f>SUM(C12+D12)</f>
        <v>4156</v>
      </c>
      <c r="C12" s="182">
        <f t="shared" ref="C12:D14" si="0">SUM(E12+G12+I12+K12+M12+O12+Q12+S12+U12+W12+Y12+AA12+AC12+AE12+AG12+AI12+AK12)</f>
        <v>2214</v>
      </c>
      <c r="D12" s="182">
        <f t="shared" si="0"/>
        <v>1942</v>
      </c>
      <c r="E12" s="82">
        <v>340</v>
      </c>
      <c r="F12" s="183">
        <v>298</v>
      </c>
      <c r="G12" s="82">
        <v>158</v>
      </c>
      <c r="H12" s="183">
        <v>137</v>
      </c>
      <c r="I12" s="82">
        <v>121</v>
      </c>
      <c r="J12" s="94">
        <v>101</v>
      </c>
      <c r="K12" s="82">
        <v>103</v>
      </c>
      <c r="L12" s="94">
        <v>88</v>
      </c>
      <c r="M12" s="82">
        <v>133</v>
      </c>
      <c r="N12" s="94">
        <v>115</v>
      </c>
      <c r="O12" s="82">
        <v>148</v>
      </c>
      <c r="P12" s="94">
        <v>129</v>
      </c>
      <c r="Q12" s="82">
        <v>102</v>
      </c>
      <c r="R12" s="94">
        <v>91</v>
      </c>
      <c r="S12" s="82">
        <v>115</v>
      </c>
      <c r="T12" s="94">
        <v>101</v>
      </c>
      <c r="U12" s="82">
        <v>111</v>
      </c>
      <c r="V12" s="94">
        <v>98</v>
      </c>
      <c r="W12" s="82">
        <v>106</v>
      </c>
      <c r="X12" s="94">
        <v>94</v>
      </c>
      <c r="Y12" s="82">
        <v>139</v>
      </c>
      <c r="Z12" s="94">
        <v>124</v>
      </c>
      <c r="AA12" s="82">
        <v>117</v>
      </c>
      <c r="AB12" s="94">
        <v>104</v>
      </c>
      <c r="AC12" s="82">
        <v>111</v>
      </c>
      <c r="AD12" s="94">
        <v>99</v>
      </c>
      <c r="AE12" s="82">
        <v>104</v>
      </c>
      <c r="AF12" s="94">
        <v>93</v>
      </c>
      <c r="AG12" s="98">
        <v>91</v>
      </c>
      <c r="AH12" s="87">
        <v>81</v>
      </c>
      <c r="AI12" s="82">
        <v>91</v>
      </c>
      <c r="AJ12" s="94">
        <v>80</v>
      </c>
      <c r="AK12" s="104">
        <v>124</v>
      </c>
      <c r="AL12" s="94">
        <v>109</v>
      </c>
      <c r="AM12" s="104">
        <v>3948</v>
      </c>
      <c r="AN12" s="82">
        <v>206</v>
      </c>
      <c r="AO12" s="83"/>
      <c r="AP12" s="83">
        <v>269</v>
      </c>
      <c r="AQ12" s="94">
        <v>545</v>
      </c>
      <c r="AR12" s="94">
        <v>4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411</v>
      </c>
      <c r="C13" s="185">
        <f t="shared" si="0"/>
        <v>0</v>
      </c>
      <c r="D13" s="186">
        <f t="shared" si="0"/>
        <v>411</v>
      </c>
      <c r="E13" s="71"/>
      <c r="F13" s="67"/>
      <c r="G13" s="105"/>
      <c r="H13" s="108"/>
      <c r="I13" s="105"/>
      <c r="J13" s="67">
        <v>4</v>
      </c>
      <c r="K13" s="71"/>
      <c r="L13" s="67">
        <v>35</v>
      </c>
      <c r="M13" s="71"/>
      <c r="N13" s="67">
        <v>105</v>
      </c>
      <c r="O13" s="71"/>
      <c r="P13" s="67">
        <v>86</v>
      </c>
      <c r="Q13" s="71"/>
      <c r="R13" s="67">
        <v>67</v>
      </c>
      <c r="S13" s="71"/>
      <c r="T13" s="67">
        <v>58</v>
      </c>
      <c r="U13" s="71"/>
      <c r="V13" s="67">
        <v>20</v>
      </c>
      <c r="W13" s="71"/>
      <c r="X13" s="67">
        <v>15</v>
      </c>
      <c r="Y13" s="71"/>
      <c r="Z13" s="67">
        <v>11</v>
      </c>
      <c r="AA13" s="71"/>
      <c r="AB13" s="67">
        <v>4</v>
      </c>
      <c r="AC13" s="71"/>
      <c r="AD13" s="67"/>
      <c r="AE13" s="71"/>
      <c r="AF13" s="67">
        <v>4</v>
      </c>
      <c r="AG13" s="99"/>
      <c r="AH13" s="73"/>
      <c r="AI13" s="71"/>
      <c r="AJ13" s="67">
        <v>2</v>
      </c>
      <c r="AK13" s="187"/>
      <c r="AL13" s="67"/>
      <c r="AM13" s="187">
        <v>400</v>
      </c>
      <c r="AN13" s="71">
        <v>8</v>
      </c>
      <c r="AO13" s="72"/>
      <c r="AP13" s="72">
        <v>3</v>
      </c>
      <c r="AQ13" s="67">
        <v>50</v>
      </c>
      <c r="AR13" s="67">
        <v>1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217</v>
      </c>
      <c r="C14" s="188">
        <f t="shared" si="0"/>
        <v>0</v>
      </c>
      <c r="D14" s="18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27</v>
      </c>
      <c r="M14" s="74"/>
      <c r="N14" s="77">
        <v>60</v>
      </c>
      <c r="O14" s="74"/>
      <c r="P14" s="77">
        <v>45</v>
      </c>
      <c r="Q14" s="74"/>
      <c r="R14" s="77">
        <v>24</v>
      </c>
      <c r="S14" s="74"/>
      <c r="T14" s="77">
        <v>31</v>
      </c>
      <c r="U14" s="74"/>
      <c r="V14" s="77">
        <v>13</v>
      </c>
      <c r="W14" s="74"/>
      <c r="X14" s="77">
        <v>4</v>
      </c>
      <c r="Y14" s="74"/>
      <c r="Z14" s="77">
        <v>5</v>
      </c>
      <c r="AA14" s="74"/>
      <c r="AB14" s="77">
        <v>1</v>
      </c>
      <c r="AC14" s="74"/>
      <c r="AD14" s="77">
        <v>1</v>
      </c>
      <c r="AE14" s="74"/>
      <c r="AF14" s="77">
        <v>5</v>
      </c>
      <c r="AG14" s="100"/>
      <c r="AH14" s="76">
        <v>1</v>
      </c>
      <c r="AI14" s="74"/>
      <c r="AJ14" s="77"/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34" t="s">
        <v>138</v>
      </c>
      <c r="B15" s="1134"/>
      <c r="C15" s="1134"/>
      <c r="D15" s="1134"/>
      <c r="E15" s="1134"/>
      <c r="F15" s="1134"/>
      <c r="G15" s="1134"/>
      <c r="H15" s="1134"/>
      <c r="I15" s="1134"/>
      <c r="J15" s="1134"/>
      <c r="K15" s="1134"/>
      <c r="L15" s="1134"/>
      <c r="M15" s="1134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993" t="s">
        <v>42</v>
      </c>
      <c r="B16" s="1075" t="s">
        <v>3</v>
      </c>
      <c r="C16" s="1092"/>
      <c r="D16" s="1093"/>
      <c r="E16" s="1061" t="s">
        <v>4</v>
      </c>
      <c r="F16" s="1064"/>
      <c r="G16" s="1064"/>
      <c r="H16" s="1064"/>
      <c r="I16" s="1064"/>
      <c r="J16" s="1064"/>
      <c r="K16" s="1064"/>
      <c r="L16" s="1064"/>
      <c r="M16" s="1064"/>
      <c r="N16" s="1064"/>
      <c r="O16" s="1064"/>
      <c r="P16" s="1064"/>
      <c r="Q16" s="1064"/>
      <c r="R16" s="1064"/>
      <c r="S16" s="1064"/>
      <c r="T16" s="1064"/>
      <c r="U16" s="1064"/>
      <c r="V16" s="1064"/>
      <c r="W16" s="1064"/>
      <c r="X16" s="1064"/>
      <c r="Y16" s="1064"/>
      <c r="Z16" s="1064"/>
      <c r="AA16" s="1064"/>
      <c r="AB16" s="1064"/>
      <c r="AC16" s="1064"/>
      <c r="AD16" s="1064"/>
      <c r="AE16" s="1064"/>
      <c r="AF16" s="1064"/>
      <c r="AG16" s="1064"/>
      <c r="AH16" s="1064"/>
      <c r="AI16" s="1064"/>
      <c r="AJ16" s="1064"/>
      <c r="AK16" s="1064"/>
      <c r="AL16" s="1060"/>
      <c r="AM16" s="995" t="s">
        <v>6</v>
      </c>
    </row>
    <row r="17" spans="1:86" x14ac:dyDescent="0.25">
      <c r="A17" s="997"/>
      <c r="B17" s="1076"/>
      <c r="C17" s="1094"/>
      <c r="D17" s="1095"/>
      <c r="E17" s="1061" t="s">
        <v>9</v>
      </c>
      <c r="F17" s="1060"/>
      <c r="G17" s="1096" t="s">
        <v>10</v>
      </c>
      <c r="H17" s="1097"/>
      <c r="I17" s="1061" t="s">
        <v>11</v>
      </c>
      <c r="J17" s="1060"/>
      <c r="K17" s="1061" t="s">
        <v>12</v>
      </c>
      <c r="L17" s="1060"/>
      <c r="M17" s="1061" t="s">
        <v>13</v>
      </c>
      <c r="N17" s="1060"/>
      <c r="O17" s="1063" t="s">
        <v>14</v>
      </c>
      <c r="P17" s="1062"/>
      <c r="Q17" s="1063" t="s">
        <v>15</v>
      </c>
      <c r="R17" s="1062"/>
      <c r="S17" s="1063" t="s">
        <v>16</v>
      </c>
      <c r="T17" s="1062"/>
      <c r="U17" s="1063" t="s">
        <v>17</v>
      </c>
      <c r="V17" s="1062"/>
      <c r="W17" s="1063" t="s">
        <v>18</v>
      </c>
      <c r="X17" s="1062"/>
      <c r="Y17" s="1063" t="s">
        <v>19</v>
      </c>
      <c r="Z17" s="1062"/>
      <c r="AA17" s="1063" t="s">
        <v>20</v>
      </c>
      <c r="AB17" s="1062"/>
      <c r="AC17" s="1063" t="s">
        <v>21</v>
      </c>
      <c r="AD17" s="1062"/>
      <c r="AE17" s="1063" t="s">
        <v>22</v>
      </c>
      <c r="AF17" s="1062"/>
      <c r="AG17" s="1063" t="s">
        <v>23</v>
      </c>
      <c r="AH17" s="1062"/>
      <c r="AI17" s="1063" t="s">
        <v>24</v>
      </c>
      <c r="AJ17" s="1062"/>
      <c r="AK17" s="1063" t="s">
        <v>25</v>
      </c>
      <c r="AL17" s="1062"/>
      <c r="AM17" s="1042"/>
    </row>
    <row r="18" spans="1:86" x14ac:dyDescent="0.25">
      <c r="A18" s="994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996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998" t="s">
        <v>42</v>
      </c>
      <c r="B24" s="1075" t="s">
        <v>3</v>
      </c>
      <c r="C24" s="1092"/>
      <c r="D24" s="1093"/>
      <c r="E24" s="1061" t="s">
        <v>4</v>
      </c>
      <c r="F24" s="1064"/>
      <c r="G24" s="1064"/>
      <c r="H24" s="1064"/>
      <c r="I24" s="1064"/>
      <c r="J24" s="1064"/>
      <c r="K24" s="1064"/>
      <c r="L24" s="1064"/>
      <c r="M24" s="1064"/>
      <c r="N24" s="1064"/>
      <c r="O24" s="1064"/>
      <c r="P24" s="1064"/>
      <c r="Q24" s="1064"/>
      <c r="R24" s="1064"/>
      <c r="S24" s="1064"/>
      <c r="T24" s="1064"/>
      <c r="U24" s="1064"/>
      <c r="V24" s="1064"/>
      <c r="W24" s="1064"/>
      <c r="X24" s="1064"/>
      <c r="Y24" s="1064"/>
      <c r="Z24" s="1064"/>
      <c r="AA24" s="1064"/>
      <c r="AB24" s="1064"/>
      <c r="AC24" s="1064"/>
      <c r="AD24" s="1064"/>
      <c r="AE24" s="1064"/>
      <c r="AF24" s="1064"/>
      <c r="AG24" s="1064"/>
      <c r="AH24" s="1064"/>
      <c r="AI24" s="1064"/>
      <c r="AJ24" s="1064"/>
      <c r="AK24" s="1064"/>
      <c r="AL24" s="1060"/>
      <c r="AM24" s="995" t="s">
        <v>6</v>
      </c>
    </row>
    <row r="25" spans="1:86" x14ac:dyDescent="0.25">
      <c r="A25" s="1034"/>
      <c r="B25" s="1076"/>
      <c r="C25" s="1094"/>
      <c r="D25" s="1095"/>
      <c r="E25" s="1061" t="s">
        <v>9</v>
      </c>
      <c r="F25" s="1060"/>
      <c r="G25" s="1096" t="s">
        <v>10</v>
      </c>
      <c r="H25" s="1097"/>
      <c r="I25" s="1061" t="s">
        <v>11</v>
      </c>
      <c r="J25" s="1060"/>
      <c r="K25" s="1061" t="s">
        <v>12</v>
      </c>
      <c r="L25" s="1060"/>
      <c r="M25" s="1061" t="s">
        <v>13</v>
      </c>
      <c r="N25" s="1060"/>
      <c r="O25" s="1063" t="s">
        <v>14</v>
      </c>
      <c r="P25" s="1062"/>
      <c r="Q25" s="1063" t="s">
        <v>15</v>
      </c>
      <c r="R25" s="1062"/>
      <c r="S25" s="1063" t="s">
        <v>16</v>
      </c>
      <c r="T25" s="1062"/>
      <c r="U25" s="1063" t="s">
        <v>17</v>
      </c>
      <c r="V25" s="1062"/>
      <c r="W25" s="1063" t="s">
        <v>18</v>
      </c>
      <c r="X25" s="1062"/>
      <c r="Y25" s="1063" t="s">
        <v>19</v>
      </c>
      <c r="Z25" s="1062"/>
      <c r="AA25" s="1063" t="s">
        <v>20</v>
      </c>
      <c r="AB25" s="1062"/>
      <c r="AC25" s="1063" t="s">
        <v>21</v>
      </c>
      <c r="AD25" s="1062"/>
      <c r="AE25" s="1063" t="s">
        <v>22</v>
      </c>
      <c r="AF25" s="1062"/>
      <c r="AG25" s="1063" t="s">
        <v>23</v>
      </c>
      <c r="AH25" s="1062"/>
      <c r="AI25" s="1063" t="s">
        <v>24</v>
      </c>
      <c r="AJ25" s="1062"/>
      <c r="AK25" s="1063" t="s">
        <v>25</v>
      </c>
      <c r="AL25" s="1062"/>
      <c r="AM25" s="1042"/>
    </row>
    <row r="26" spans="1:86" x14ac:dyDescent="0.25">
      <c r="A26" s="1001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996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998" t="s">
        <v>42</v>
      </c>
      <c r="B34" s="1075" t="s">
        <v>3</v>
      </c>
      <c r="C34" s="1092"/>
      <c r="D34" s="1093"/>
      <c r="E34" s="1061" t="s">
        <v>4</v>
      </c>
      <c r="F34" s="1064"/>
      <c r="G34" s="1064"/>
      <c r="H34" s="1064"/>
      <c r="I34" s="1064"/>
      <c r="J34" s="1064"/>
      <c r="K34" s="1064"/>
      <c r="L34" s="1064"/>
      <c r="M34" s="1064"/>
      <c r="N34" s="1064"/>
      <c r="O34" s="1064"/>
      <c r="P34" s="1064"/>
      <c r="Q34" s="1064"/>
      <c r="R34" s="1064"/>
      <c r="S34" s="1064"/>
      <c r="T34" s="1064"/>
      <c r="U34" s="1064"/>
      <c r="V34" s="1064"/>
      <c r="W34" s="1064"/>
      <c r="X34" s="1064"/>
      <c r="Y34" s="1064"/>
      <c r="Z34" s="1064"/>
      <c r="AA34" s="1064"/>
      <c r="AB34" s="1064"/>
      <c r="AC34" s="1064"/>
      <c r="AD34" s="1064"/>
      <c r="AE34" s="1064"/>
      <c r="AF34" s="1064"/>
      <c r="AG34" s="1064"/>
      <c r="AH34" s="1064"/>
      <c r="AI34" s="1064"/>
      <c r="AJ34" s="1064"/>
      <c r="AK34" s="1064"/>
      <c r="AL34" s="1060"/>
      <c r="AM34" s="995" t="s">
        <v>6</v>
      </c>
    </row>
    <row r="35" spans="1:86" x14ac:dyDescent="0.25">
      <c r="A35" s="1034"/>
      <c r="B35" s="1076"/>
      <c r="C35" s="1094"/>
      <c r="D35" s="1095"/>
      <c r="E35" s="1061" t="s">
        <v>9</v>
      </c>
      <c r="F35" s="1060"/>
      <c r="G35" s="1096" t="s">
        <v>10</v>
      </c>
      <c r="H35" s="1097"/>
      <c r="I35" s="1061" t="s">
        <v>11</v>
      </c>
      <c r="J35" s="1060"/>
      <c r="K35" s="1061" t="s">
        <v>12</v>
      </c>
      <c r="L35" s="1060"/>
      <c r="M35" s="1061" t="s">
        <v>13</v>
      </c>
      <c r="N35" s="1060"/>
      <c r="O35" s="1063" t="s">
        <v>14</v>
      </c>
      <c r="P35" s="1062"/>
      <c r="Q35" s="1063" t="s">
        <v>15</v>
      </c>
      <c r="R35" s="1062"/>
      <c r="S35" s="1063" t="s">
        <v>16</v>
      </c>
      <c r="T35" s="1062"/>
      <c r="U35" s="1063" t="s">
        <v>17</v>
      </c>
      <c r="V35" s="1062"/>
      <c r="W35" s="1063" t="s">
        <v>18</v>
      </c>
      <c r="X35" s="1062"/>
      <c r="Y35" s="1063" t="s">
        <v>19</v>
      </c>
      <c r="Z35" s="1062"/>
      <c r="AA35" s="1063" t="s">
        <v>20</v>
      </c>
      <c r="AB35" s="1062"/>
      <c r="AC35" s="1063" t="s">
        <v>21</v>
      </c>
      <c r="AD35" s="1062"/>
      <c r="AE35" s="1063" t="s">
        <v>22</v>
      </c>
      <c r="AF35" s="1062"/>
      <c r="AG35" s="1063" t="s">
        <v>23</v>
      </c>
      <c r="AH35" s="1062"/>
      <c r="AI35" s="1063" t="s">
        <v>24</v>
      </c>
      <c r="AJ35" s="1062"/>
      <c r="AK35" s="1063" t="s">
        <v>25</v>
      </c>
      <c r="AL35" s="1062"/>
      <c r="AM35" s="1042"/>
    </row>
    <row r="36" spans="1:86" x14ac:dyDescent="0.25">
      <c r="A36" s="1001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996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998" t="s">
        <v>42</v>
      </c>
      <c r="B44" s="1075" t="s">
        <v>3</v>
      </c>
      <c r="C44" s="1092"/>
      <c r="D44" s="1093"/>
      <c r="E44" s="1061" t="s">
        <v>4</v>
      </c>
      <c r="F44" s="1064"/>
      <c r="G44" s="1064"/>
      <c r="H44" s="1064"/>
      <c r="I44" s="1064"/>
      <c r="J44" s="1064"/>
      <c r="K44" s="1064"/>
      <c r="L44" s="1064"/>
      <c r="M44" s="1064"/>
      <c r="N44" s="1064"/>
      <c r="O44" s="1064"/>
      <c r="P44" s="1064"/>
      <c r="Q44" s="1064"/>
      <c r="R44" s="1064"/>
      <c r="S44" s="1064"/>
      <c r="T44" s="1064"/>
      <c r="U44" s="1064"/>
      <c r="V44" s="1064"/>
      <c r="W44" s="1064"/>
      <c r="X44" s="1064"/>
      <c r="Y44" s="1064"/>
      <c r="Z44" s="1064"/>
      <c r="AA44" s="1064"/>
      <c r="AB44" s="1064"/>
      <c r="AC44" s="1064"/>
      <c r="AD44" s="1064"/>
      <c r="AE44" s="1064"/>
      <c r="AF44" s="1064"/>
      <c r="AG44" s="1064"/>
      <c r="AH44" s="1064"/>
      <c r="AI44" s="1064"/>
      <c r="AJ44" s="1064"/>
      <c r="AK44" s="1064"/>
      <c r="AL44" s="1060"/>
      <c r="AM44" s="995" t="s">
        <v>6</v>
      </c>
    </row>
    <row r="45" spans="1:86" x14ac:dyDescent="0.25">
      <c r="A45" s="1034"/>
      <c r="B45" s="1076"/>
      <c r="C45" s="1094"/>
      <c r="D45" s="1095"/>
      <c r="E45" s="1061" t="s">
        <v>9</v>
      </c>
      <c r="F45" s="1060"/>
      <c r="G45" s="1096" t="s">
        <v>10</v>
      </c>
      <c r="H45" s="1097"/>
      <c r="I45" s="1061" t="s">
        <v>11</v>
      </c>
      <c r="J45" s="1060"/>
      <c r="K45" s="1061" t="s">
        <v>12</v>
      </c>
      <c r="L45" s="1060"/>
      <c r="M45" s="1061" t="s">
        <v>13</v>
      </c>
      <c r="N45" s="1060"/>
      <c r="O45" s="1063" t="s">
        <v>14</v>
      </c>
      <c r="P45" s="1062"/>
      <c r="Q45" s="1063" t="s">
        <v>15</v>
      </c>
      <c r="R45" s="1062"/>
      <c r="S45" s="1063" t="s">
        <v>16</v>
      </c>
      <c r="T45" s="1062"/>
      <c r="U45" s="1063" t="s">
        <v>17</v>
      </c>
      <c r="V45" s="1062"/>
      <c r="W45" s="1063" t="s">
        <v>18</v>
      </c>
      <c r="X45" s="1062"/>
      <c r="Y45" s="1063" t="s">
        <v>19</v>
      </c>
      <c r="Z45" s="1062"/>
      <c r="AA45" s="1063" t="s">
        <v>20</v>
      </c>
      <c r="AB45" s="1062"/>
      <c r="AC45" s="1063" t="s">
        <v>21</v>
      </c>
      <c r="AD45" s="1062"/>
      <c r="AE45" s="1063" t="s">
        <v>22</v>
      </c>
      <c r="AF45" s="1062"/>
      <c r="AG45" s="1063" t="s">
        <v>23</v>
      </c>
      <c r="AH45" s="1062"/>
      <c r="AI45" s="1063" t="s">
        <v>24</v>
      </c>
      <c r="AJ45" s="1062"/>
      <c r="AK45" s="1063" t="s">
        <v>25</v>
      </c>
      <c r="AL45" s="1062"/>
      <c r="AM45" s="1042"/>
    </row>
    <row r="46" spans="1:86" x14ac:dyDescent="0.25">
      <c r="A46" s="1001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996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16" t="s">
        <v>34</v>
      </c>
      <c r="B54" s="1119" t="s">
        <v>41</v>
      </c>
      <c r="C54" s="1120"/>
      <c r="D54" s="1121"/>
      <c r="E54" s="1125" t="s">
        <v>4</v>
      </c>
      <c r="F54" s="1126"/>
      <c r="G54" s="1126"/>
      <c r="H54" s="1126"/>
      <c r="I54" s="1126"/>
      <c r="J54" s="1126"/>
      <c r="K54" s="1126"/>
      <c r="L54" s="1126"/>
      <c r="M54" s="1126"/>
      <c r="N54" s="1126"/>
      <c r="O54" s="1126"/>
      <c r="P54" s="1126"/>
      <c r="Q54" s="1126"/>
      <c r="R54" s="1126"/>
      <c r="S54" s="1126"/>
      <c r="T54" s="1126"/>
      <c r="U54" s="1126"/>
      <c r="V54" s="1126"/>
      <c r="W54" s="1126"/>
      <c r="X54" s="1126"/>
      <c r="Y54" s="1126"/>
      <c r="Z54" s="1126"/>
      <c r="AA54" s="1126"/>
      <c r="AB54" s="1126"/>
      <c r="AC54" s="1126"/>
      <c r="AD54" s="1126"/>
      <c r="AE54" s="1126"/>
      <c r="AF54" s="1126"/>
      <c r="AG54" s="1126"/>
      <c r="AH54" s="1126"/>
      <c r="AI54" s="1126"/>
      <c r="AJ54" s="1126"/>
      <c r="AK54" s="1126"/>
      <c r="AL54" s="1127"/>
      <c r="AM54" s="2"/>
      <c r="AN54" s="2"/>
      <c r="AO54" s="2"/>
      <c r="AP54" s="2"/>
      <c r="AQ54" s="2"/>
      <c r="AR54" s="2"/>
    </row>
    <row r="55" spans="1:231" x14ac:dyDescent="0.25">
      <c r="A55" s="1117"/>
      <c r="B55" s="1122"/>
      <c r="C55" s="1123"/>
      <c r="D55" s="1124"/>
      <c r="E55" s="1061" t="s">
        <v>9</v>
      </c>
      <c r="F55" s="1060"/>
      <c r="G55" s="1096" t="s">
        <v>10</v>
      </c>
      <c r="H55" s="1097"/>
      <c r="I55" s="1061" t="s">
        <v>11</v>
      </c>
      <c r="J55" s="1060"/>
      <c r="K55" s="1061" t="s">
        <v>12</v>
      </c>
      <c r="L55" s="1060"/>
      <c r="M55" s="1061" t="s">
        <v>13</v>
      </c>
      <c r="N55" s="1060"/>
      <c r="O55" s="1063" t="s">
        <v>14</v>
      </c>
      <c r="P55" s="1062"/>
      <c r="Q55" s="1063" t="s">
        <v>15</v>
      </c>
      <c r="R55" s="1062"/>
      <c r="S55" s="1063" t="s">
        <v>16</v>
      </c>
      <c r="T55" s="1062"/>
      <c r="U55" s="1063" t="s">
        <v>17</v>
      </c>
      <c r="V55" s="1084"/>
      <c r="W55" s="1063" t="s">
        <v>18</v>
      </c>
      <c r="X55" s="1062"/>
      <c r="Y55" s="1063" t="s">
        <v>19</v>
      </c>
      <c r="Z55" s="1062"/>
      <c r="AA55" s="1063" t="s">
        <v>20</v>
      </c>
      <c r="AB55" s="1062"/>
      <c r="AC55" s="1063" t="s">
        <v>21</v>
      </c>
      <c r="AD55" s="1062"/>
      <c r="AE55" s="1063" t="s">
        <v>22</v>
      </c>
      <c r="AF55" s="1062"/>
      <c r="AG55" s="1063" t="s">
        <v>23</v>
      </c>
      <c r="AH55" s="1062"/>
      <c r="AI55" s="1063" t="s">
        <v>24</v>
      </c>
      <c r="AJ55" s="1062"/>
      <c r="AK55" s="1063" t="s">
        <v>25</v>
      </c>
      <c r="AL55" s="1062"/>
      <c r="AM55" s="2"/>
      <c r="AN55" s="2"/>
      <c r="AO55" s="2"/>
      <c r="AP55" s="2"/>
      <c r="AQ55" s="2"/>
      <c r="AR55" s="2"/>
    </row>
    <row r="56" spans="1:231" x14ac:dyDescent="0.25">
      <c r="A56" s="1118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9</v>
      </c>
      <c r="C57" s="219">
        <f t="shared" ref="C57:D62" si="9">SUM(E57+G57+I57+K57+M57+O57+Q57+S57+U57+W57+Y57+AA57+AC57+AE57+AG57+AI57+AK57)</f>
        <v>5</v>
      </c>
      <c r="D57" s="182">
        <f t="shared" si="9"/>
        <v>4</v>
      </c>
      <c r="E57" s="82"/>
      <c r="F57" s="183"/>
      <c r="G57" s="82"/>
      <c r="H57" s="183"/>
      <c r="I57" s="82"/>
      <c r="J57" s="94"/>
      <c r="K57" s="82"/>
      <c r="L57" s="94"/>
      <c r="M57" s="82"/>
      <c r="N57" s="94">
        <v>1</v>
      </c>
      <c r="O57" s="207">
        <v>1</v>
      </c>
      <c r="P57" s="94">
        <v>2</v>
      </c>
      <c r="Q57" s="207"/>
      <c r="R57" s="94"/>
      <c r="S57" s="207"/>
      <c r="T57" s="94"/>
      <c r="U57" s="207"/>
      <c r="V57" s="94"/>
      <c r="W57" s="207"/>
      <c r="X57" s="94"/>
      <c r="Y57" s="207"/>
      <c r="Z57" s="94"/>
      <c r="AA57" s="207"/>
      <c r="AB57" s="94"/>
      <c r="AC57" s="207"/>
      <c r="AD57" s="94"/>
      <c r="AE57" s="207">
        <v>1</v>
      </c>
      <c r="AF57" s="94"/>
      <c r="AG57" s="207">
        <v>1</v>
      </c>
      <c r="AH57" s="94">
        <v>1</v>
      </c>
      <c r="AI57" s="207">
        <v>1</v>
      </c>
      <c r="AJ57" s="94"/>
      <c r="AK57" s="207">
        <v>1</v>
      </c>
      <c r="AL57" s="94"/>
      <c r="AM57" s="63"/>
      <c r="AN57" s="2"/>
      <c r="AO57" s="2"/>
      <c r="AP57" s="2"/>
      <c r="AQ57" s="2"/>
      <c r="AR57" s="2"/>
      <c r="CA57" s="179" t="s">
        <v>230</v>
      </c>
      <c r="CG57" s="179">
        <v>1</v>
      </c>
    </row>
    <row r="58" spans="1:231" x14ac:dyDescent="0.25">
      <c r="A58" s="55" t="s">
        <v>36</v>
      </c>
      <c r="B58" s="221">
        <f t="shared" si="8"/>
        <v>82</v>
      </c>
      <c r="C58" s="221">
        <f t="shared" si="9"/>
        <v>44</v>
      </c>
      <c r="D58" s="199">
        <f t="shared" si="9"/>
        <v>38</v>
      </c>
      <c r="E58" s="71">
        <v>3</v>
      </c>
      <c r="F58" s="84">
        <v>1</v>
      </c>
      <c r="G58" s="71"/>
      <c r="H58" s="67"/>
      <c r="I58" s="71">
        <v>2</v>
      </c>
      <c r="J58" s="67"/>
      <c r="K58" s="71">
        <v>2</v>
      </c>
      <c r="L58" s="67">
        <v>1</v>
      </c>
      <c r="M58" s="71">
        <v>2</v>
      </c>
      <c r="N58" s="67">
        <v>1</v>
      </c>
      <c r="O58" s="71">
        <v>4</v>
      </c>
      <c r="P58" s="67">
        <v>2</v>
      </c>
      <c r="Q58" s="71">
        <v>2</v>
      </c>
      <c r="R58" s="67">
        <v>2</v>
      </c>
      <c r="S58" s="71"/>
      <c r="T58" s="67">
        <v>2</v>
      </c>
      <c r="U58" s="71">
        <v>1</v>
      </c>
      <c r="V58" s="73">
        <v>1</v>
      </c>
      <c r="W58" s="71">
        <v>2</v>
      </c>
      <c r="X58" s="67">
        <v>1</v>
      </c>
      <c r="Y58" s="71">
        <v>3</v>
      </c>
      <c r="Z58" s="67">
        <v>1</v>
      </c>
      <c r="AA58" s="71">
        <v>2</v>
      </c>
      <c r="AB58" s="67">
        <v>1</v>
      </c>
      <c r="AC58" s="71">
        <v>6</v>
      </c>
      <c r="AD58" s="67">
        <v>2</v>
      </c>
      <c r="AE58" s="71">
        <v>2</v>
      </c>
      <c r="AF58" s="67">
        <v>1</v>
      </c>
      <c r="AG58" s="71">
        <v>2</v>
      </c>
      <c r="AH58" s="67">
        <v>2</v>
      </c>
      <c r="AI58" s="71">
        <v>6</v>
      </c>
      <c r="AJ58" s="67">
        <v>6</v>
      </c>
      <c r="AK58" s="200">
        <v>5</v>
      </c>
      <c r="AL58" s="67">
        <v>14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2833</v>
      </c>
      <c r="C59" s="221">
        <f t="shared" si="9"/>
        <v>1505</v>
      </c>
      <c r="D59" s="199">
        <f t="shared" si="9"/>
        <v>1328</v>
      </c>
      <c r="E59" s="71">
        <v>194</v>
      </c>
      <c r="F59" s="84">
        <v>171</v>
      </c>
      <c r="G59" s="71">
        <v>68</v>
      </c>
      <c r="H59" s="67">
        <v>60</v>
      </c>
      <c r="I59" s="71">
        <v>56</v>
      </c>
      <c r="J59" s="67">
        <v>49</v>
      </c>
      <c r="K59" s="71">
        <v>72</v>
      </c>
      <c r="L59" s="67">
        <v>63</v>
      </c>
      <c r="M59" s="71">
        <v>92</v>
      </c>
      <c r="N59" s="67">
        <v>81</v>
      </c>
      <c r="O59" s="71">
        <v>102</v>
      </c>
      <c r="P59" s="67">
        <v>90</v>
      </c>
      <c r="Q59" s="71">
        <v>69</v>
      </c>
      <c r="R59" s="67">
        <v>61</v>
      </c>
      <c r="S59" s="71">
        <v>83</v>
      </c>
      <c r="T59" s="67">
        <v>73</v>
      </c>
      <c r="U59" s="71">
        <v>82</v>
      </c>
      <c r="V59" s="73">
        <v>72</v>
      </c>
      <c r="W59" s="71">
        <v>72</v>
      </c>
      <c r="X59" s="67">
        <v>64</v>
      </c>
      <c r="Y59" s="71">
        <v>100</v>
      </c>
      <c r="Z59" s="67">
        <v>88</v>
      </c>
      <c r="AA59" s="71">
        <v>91</v>
      </c>
      <c r="AB59" s="67">
        <v>81</v>
      </c>
      <c r="AC59" s="71">
        <v>88</v>
      </c>
      <c r="AD59" s="67">
        <v>77</v>
      </c>
      <c r="AE59" s="71">
        <v>83</v>
      </c>
      <c r="AF59" s="67">
        <v>74</v>
      </c>
      <c r="AG59" s="71">
        <v>71</v>
      </c>
      <c r="AH59" s="67">
        <v>63</v>
      </c>
      <c r="AI59" s="71">
        <v>77</v>
      </c>
      <c r="AJ59" s="67">
        <v>68</v>
      </c>
      <c r="AK59" s="200">
        <v>105</v>
      </c>
      <c r="AL59" s="67">
        <v>93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1144</v>
      </c>
      <c r="C60" s="221">
        <f t="shared" si="9"/>
        <v>606</v>
      </c>
      <c r="D60" s="199">
        <f t="shared" si="9"/>
        <v>538</v>
      </c>
      <c r="E60" s="71">
        <v>133</v>
      </c>
      <c r="F60" s="84">
        <v>118</v>
      </c>
      <c r="G60" s="71">
        <v>83</v>
      </c>
      <c r="H60" s="67">
        <v>71</v>
      </c>
      <c r="I60" s="71">
        <v>57</v>
      </c>
      <c r="J60" s="67">
        <v>55</v>
      </c>
      <c r="K60" s="71">
        <v>28</v>
      </c>
      <c r="L60" s="67">
        <v>25</v>
      </c>
      <c r="M60" s="71">
        <v>33</v>
      </c>
      <c r="N60" s="67">
        <v>29</v>
      </c>
      <c r="O60" s="71">
        <v>36</v>
      </c>
      <c r="P60" s="67">
        <v>31</v>
      </c>
      <c r="Q60" s="71">
        <v>29</v>
      </c>
      <c r="R60" s="67">
        <v>25</v>
      </c>
      <c r="S60" s="71">
        <v>28</v>
      </c>
      <c r="T60" s="67">
        <v>25</v>
      </c>
      <c r="U60" s="71">
        <v>27</v>
      </c>
      <c r="V60" s="73">
        <v>24</v>
      </c>
      <c r="W60" s="71">
        <v>28</v>
      </c>
      <c r="X60" s="67">
        <v>24</v>
      </c>
      <c r="Y60" s="71">
        <v>33</v>
      </c>
      <c r="Z60" s="67">
        <v>30</v>
      </c>
      <c r="AA60" s="71">
        <v>24</v>
      </c>
      <c r="AB60" s="67">
        <v>22</v>
      </c>
      <c r="AC60" s="71">
        <v>19</v>
      </c>
      <c r="AD60" s="67">
        <v>17</v>
      </c>
      <c r="AE60" s="71">
        <v>18</v>
      </c>
      <c r="AF60" s="67">
        <v>16</v>
      </c>
      <c r="AG60" s="71">
        <v>15</v>
      </c>
      <c r="AH60" s="67">
        <v>14</v>
      </c>
      <c r="AI60" s="71">
        <v>7</v>
      </c>
      <c r="AJ60" s="67">
        <v>6</v>
      </c>
      <c r="AK60" s="200">
        <v>8</v>
      </c>
      <c r="AL60" s="67">
        <v>6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88</v>
      </c>
      <c r="C61" s="224">
        <f t="shared" si="9"/>
        <v>47</v>
      </c>
      <c r="D61" s="225">
        <f t="shared" si="9"/>
        <v>41</v>
      </c>
      <c r="E61" s="85">
        <v>10</v>
      </c>
      <c r="F61" s="226">
        <v>6</v>
      </c>
      <c r="G61" s="85">
        <v>6</v>
      </c>
      <c r="H61" s="68">
        <v>5</v>
      </c>
      <c r="I61" s="85">
        <v>4</v>
      </c>
      <c r="J61" s="68">
        <v>3</v>
      </c>
      <c r="K61" s="85"/>
      <c r="L61" s="68"/>
      <c r="M61" s="85">
        <v>5</v>
      </c>
      <c r="N61" s="68">
        <v>4</v>
      </c>
      <c r="O61" s="85">
        <v>4</v>
      </c>
      <c r="P61" s="68">
        <v>5</v>
      </c>
      <c r="Q61" s="85">
        <v>2</v>
      </c>
      <c r="R61" s="68">
        <v>3</v>
      </c>
      <c r="S61" s="85">
        <v>3</v>
      </c>
      <c r="T61" s="68">
        <v>2</v>
      </c>
      <c r="U61" s="85">
        <v>2</v>
      </c>
      <c r="V61" s="86"/>
      <c r="W61" s="85">
        <v>5</v>
      </c>
      <c r="X61" s="68">
        <v>4</v>
      </c>
      <c r="Y61" s="85">
        <v>4</v>
      </c>
      <c r="Z61" s="68">
        <v>4</v>
      </c>
      <c r="AA61" s="85">
        <v>1</v>
      </c>
      <c r="AB61" s="68"/>
      <c r="AC61" s="85">
        <v>1</v>
      </c>
      <c r="AD61" s="68"/>
      <c r="AE61" s="85"/>
      <c r="AF61" s="68">
        <v>2</v>
      </c>
      <c r="AG61" s="85"/>
      <c r="AH61" s="68">
        <v>3</v>
      </c>
      <c r="AI61" s="85"/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4156</v>
      </c>
      <c r="C63" s="229">
        <f t="shared" si="10"/>
        <v>2207</v>
      </c>
      <c r="D63" s="230">
        <f t="shared" si="10"/>
        <v>1949</v>
      </c>
      <c r="E63" s="231">
        <f t="shared" si="10"/>
        <v>340</v>
      </c>
      <c r="F63" s="232">
        <f t="shared" si="10"/>
        <v>296</v>
      </c>
      <c r="G63" s="231">
        <f t="shared" si="10"/>
        <v>157</v>
      </c>
      <c r="H63" s="233">
        <f t="shared" si="10"/>
        <v>136</v>
      </c>
      <c r="I63" s="231">
        <f t="shared" si="10"/>
        <v>119</v>
      </c>
      <c r="J63" s="233">
        <f t="shared" si="10"/>
        <v>107</v>
      </c>
      <c r="K63" s="231">
        <f t="shared" si="10"/>
        <v>102</v>
      </c>
      <c r="L63" s="233">
        <f t="shared" si="10"/>
        <v>89</v>
      </c>
      <c r="M63" s="231">
        <f t="shared" si="10"/>
        <v>132</v>
      </c>
      <c r="N63" s="233">
        <f t="shared" si="10"/>
        <v>116</v>
      </c>
      <c r="O63" s="231">
        <f t="shared" si="10"/>
        <v>147</v>
      </c>
      <c r="P63" s="233">
        <f t="shared" si="10"/>
        <v>130</v>
      </c>
      <c r="Q63" s="231">
        <f t="shared" si="10"/>
        <v>102</v>
      </c>
      <c r="R63" s="233">
        <f t="shared" si="10"/>
        <v>91</v>
      </c>
      <c r="S63" s="231">
        <f t="shared" si="10"/>
        <v>114</v>
      </c>
      <c r="T63" s="233">
        <f t="shared" si="10"/>
        <v>102</v>
      </c>
      <c r="U63" s="234">
        <f t="shared" si="10"/>
        <v>112</v>
      </c>
      <c r="V63" s="235">
        <f t="shared" si="10"/>
        <v>97</v>
      </c>
      <c r="W63" s="231">
        <f t="shared" si="10"/>
        <v>107</v>
      </c>
      <c r="X63" s="233">
        <f t="shared" si="10"/>
        <v>93</v>
      </c>
      <c r="Y63" s="231">
        <f t="shared" si="10"/>
        <v>140</v>
      </c>
      <c r="Z63" s="233">
        <f t="shared" si="10"/>
        <v>123</v>
      </c>
      <c r="AA63" s="231">
        <f t="shared" si="10"/>
        <v>118</v>
      </c>
      <c r="AB63" s="233">
        <f t="shared" si="10"/>
        <v>104</v>
      </c>
      <c r="AC63" s="231">
        <f t="shared" si="10"/>
        <v>114</v>
      </c>
      <c r="AD63" s="233">
        <f t="shared" si="10"/>
        <v>96</v>
      </c>
      <c r="AE63" s="231">
        <f t="shared" si="10"/>
        <v>104</v>
      </c>
      <c r="AF63" s="233">
        <f t="shared" si="10"/>
        <v>93</v>
      </c>
      <c r="AG63" s="231">
        <f t="shared" si="10"/>
        <v>89</v>
      </c>
      <c r="AH63" s="233">
        <f t="shared" si="10"/>
        <v>83</v>
      </c>
      <c r="AI63" s="231">
        <f t="shared" si="10"/>
        <v>91</v>
      </c>
      <c r="AJ63" s="233">
        <f t="shared" si="10"/>
        <v>80</v>
      </c>
      <c r="AK63" s="236">
        <f t="shared" si="10"/>
        <v>119</v>
      </c>
      <c r="AL63" s="233">
        <f t="shared" si="10"/>
        <v>113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347</v>
      </c>
      <c r="C69" s="64">
        <v>347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38</v>
      </c>
      <c r="C72" s="64">
        <v>38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0</v>
      </c>
      <c r="C73" s="64"/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2</v>
      </c>
      <c r="C81" s="64"/>
      <c r="D81" s="64">
        <v>2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387</v>
      </c>
      <c r="C85" s="242">
        <f>SUM(C66:C84)</f>
        <v>385</v>
      </c>
      <c r="D85" s="242">
        <f>SUM(D66:D84)</f>
        <v>2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5" t="s">
        <v>66</v>
      </c>
      <c r="B87" s="1093"/>
      <c r="C87" s="1075" t="s">
        <v>3</v>
      </c>
      <c r="D87" s="1092"/>
      <c r="E87" s="1093"/>
      <c r="F87" s="1061" t="s">
        <v>4</v>
      </c>
      <c r="G87" s="1064"/>
      <c r="H87" s="1064"/>
      <c r="I87" s="1064"/>
      <c r="J87" s="1064"/>
      <c r="K87" s="1064"/>
      <c r="L87" s="1064"/>
      <c r="M87" s="1064"/>
      <c r="N87" s="1064"/>
      <c r="O87" s="1064"/>
      <c r="P87" s="1064"/>
      <c r="Q87" s="1064"/>
      <c r="R87" s="1064"/>
      <c r="S87" s="1064"/>
      <c r="T87" s="1064"/>
      <c r="U87" s="1064"/>
      <c r="V87" s="1064"/>
      <c r="W87" s="1064"/>
      <c r="X87" s="1064"/>
      <c r="Y87" s="1064"/>
      <c r="Z87" s="1064"/>
      <c r="AA87" s="1064"/>
      <c r="AB87" s="1064"/>
      <c r="AC87" s="1064"/>
      <c r="AD87" s="1064"/>
      <c r="AE87" s="1064"/>
      <c r="AF87" s="1064"/>
      <c r="AG87" s="1064"/>
      <c r="AH87" s="1064"/>
      <c r="AI87" s="1064"/>
      <c r="AJ87" s="1064"/>
      <c r="AK87" s="1064"/>
      <c r="AL87" s="1064"/>
      <c r="AM87" s="1060"/>
      <c r="AN87" s="995" t="s">
        <v>6</v>
      </c>
    </row>
    <row r="88" spans="1:86" x14ac:dyDescent="0.25">
      <c r="A88" s="1128"/>
      <c r="B88" s="1129"/>
      <c r="C88" s="1076"/>
      <c r="D88" s="1094"/>
      <c r="E88" s="1095"/>
      <c r="F88" s="1061" t="s">
        <v>9</v>
      </c>
      <c r="G88" s="1060"/>
      <c r="H88" s="1098" t="s">
        <v>10</v>
      </c>
      <c r="I88" s="1098"/>
      <c r="J88" s="1061" t="s">
        <v>11</v>
      </c>
      <c r="K88" s="1060"/>
      <c r="L88" s="1064" t="s">
        <v>12</v>
      </c>
      <c r="M88" s="1064"/>
      <c r="N88" s="1061" t="s">
        <v>13</v>
      </c>
      <c r="O88" s="1060"/>
      <c r="P88" s="1099" t="s">
        <v>14</v>
      </c>
      <c r="Q88" s="1099"/>
      <c r="R88" s="1100" t="s">
        <v>15</v>
      </c>
      <c r="S88" s="1101"/>
      <c r="T88" s="1099" t="s">
        <v>16</v>
      </c>
      <c r="U88" s="1099"/>
      <c r="V88" s="1100" t="s">
        <v>17</v>
      </c>
      <c r="W88" s="1101"/>
      <c r="X88" s="1099" t="s">
        <v>18</v>
      </c>
      <c r="Y88" s="1101"/>
      <c r="Z88" s="1100" t="s">
        <v>19</v>
      </c>
      <c r="AA88" s="1099"/>
      <c r="AB88" s="1100" t="s">
        <v>20</v>
      </c>
      <c r="AC88" s="1101"/>
      <c r="AD88" s="1099" t="s">
        <v>21</v>
      </c>
      <c r="AE88" s="1099"/>
      <c r="AF88" s="1100" t="s">
        <v>22</v>
      </c>
      <c r="AG88" s="1101"/>
      <c r="AH88" s="1099" t="s">
        <v>23</v>
      </c>
      <c r="AI88" s="1099"/>
      <c r="AJ88" s="1100" t="s">
        <v>24</v>
      </c>
      <c r="AK88" s="1101"/>
      <c r="AL88" s="1099" t="s">
        <v>25</v>
      </c>
      <c r="AM88" s="1101"/>
      <c r="AN88" s="1042"/>
    </row>
    <row r="89" spans="1:86" x14ac:dyDescent="0.25">
      <c r="A89" s="1076"/>
      <c r="B89" s="1094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996"/>
    </row>
    <row r="90" spans="1:86" x14ac:dyDescent="0.25">
      <c r="A90" s="1061" t="s">
        <v>67</v>
      </c>
      <c r="B90" s="1060"/>
      <c r="C90" s="219">
        <f t="shared" ref="C90:AN90" si="12">SUM(C91:C97)</f>
        <v>870</v>
      </c>
      <c r="D90" s="219">
        <f t="shared" si="12"/>
        <v>354</v>
      </c>
      <c r="E90" s="182">
        <f t="shared" si="12"/>
        <v>516</v>
      </c>
      <c r="F90" s="219">
        <f t="shared" si="12"/>
        <v>16</v>
      </c>
      <c r="G90" s="219">
        <f t="shared" si="12"/>
        <v>21</v>
      </c>
      <c r="H90" s="219">
        <f t="shared" si="12"/>
        <v>14</v>
      </c>
      <c r="I90" s="219">
        <f t="shared" si="12"/>
        <v>4</v>
      </c>
      <c r="J90" s="219">
        <f t="shared" si="12"/>
        <v>25</v>
      </c>
      <c r="K90" s="219">
        <f t="shared" si="12"/>
        <v>16</v>
      </c>
      <c r="L90" s="219">
        <f t="shared" si="12"/>
        <v>10</v>
      </c>
      <c r="M90" s="219">
        <f t="shared" si="12"/>
        <v>32</v>
      </c>
      <c r="N90" s="219">
        <f t="shared" si="12"/>
        <v>9</v>
      </c>
      <c r="O90" s="219">
        <f t="shared" si="12"/>
        <v>71</v>
      </c>
      <c r="P90" s="219">
        <f t="shared" si="12"/>
        <v>18</v>
      </c>
      <c r="Q90" s="219">
        <f t="shared" si="12"/>
        <v>66</v>
      </c>
      <c r="R90" s="219">
        <f t="shared" si="12"/>
        <v>12</v>
      </c>
      <c r="S90" s="219">
        <f t="shared" si="12"/>
        <v>32</v>
      </c>
      <c r="T90" s="219">
        <f t="shared" si="12"/>
        <v>18</v>
      </c>
      <c r="U90" s="219">
        <f t="shared" si="12"/>
        <v>49</v>
      </c>
      <c r="V90" s="219">
        <f t="shared" si="12"/>
        <v>16</v>
      </c>
      <c r="W90" s="219">
        <f t="shared" si="12"/>
        <v>29</v>
      </c>
      <c r="X90" s="219">
        <f t="shared" si="12"/>
        <v>14</v>
      </c>
      <c r="Y90" s="219">
        <f t="shared" si="12"/>
        <v>13</v>
      </c>
      <c r="Z90" s="219">
        <f t="shared" si="12"/>
        <v>18</v>
      </c>
      <c r="AA90" s="219">
        <f t="shared" si="12"/>
        <v>22</v>
      </c>
      <c r="AB90" s="219">
        <f t="shared" si="12"/>
        <v>22</v>
      </c>
      <c r="AC90" s="219">
        <f t="shared" si="12"/>
        <v>19</v>
      </c>
      <c r="AD90" s="219">
        <f t="shared" si="12"/>
        <v>31</v>
      </c>
      <c r="AE90" s="219">
        <f t="shared" si="12"/>
        <v>20</v>
      </c>
      <c r="AF90" s="219">
        <f t="shared" si="12"/>
        <v>29</v>
      </c>
      <c r="AG90" s="219">
        <f t="shared" si="12"/>
        <v>24</v>
      </c>
      <c r="AH90" s="219">
        <f t="shared" si="12"/>
        <v>28</v>
      </c>
      <c r="AI90" s="219">
        <f t="shared" si="12"/>
        <v>21</v>
      </c>
      <c r="AJ90" s="219">
        <f t="shared" si="12"/>
        <v>29</v>
      </c>
      <c r="AK90" s="219">
        <f t="shared" si="12"/>
        <v>29</v>
      </c>
      <c r="AL90" s="219">
        <f t="shared" si="12"/>
        <v>45</v>
      </c>
      <c r="AM90" s="219">
        <f t="shared" si="12"/>
        <v>48</v>
      </c>
      <c r="AN90" s="243">
        <f t="shared" si="12"/>
        <v>870</v>
      </c>
      <c r="AO90" s="244"/>
    </row>
    <row r="91" spans="1:86" x14ac:dyDescent="0.25">
      <c r="A91" s="1042" t="s">
        <v>68</v>
      </c>
      <c r="B91" s="245" t="s">
        <v>69</v>
      </c>
      <c r="C91" s="219">
        <f t="shared" ref="C91:C97" si="13">SUM(D91+E91)</f>
        <v>772</v>
      </c>
      <c r="D91" s="219">
        <f t="shared" ref="D91:E97" si="14">SUM(F91+H91+J91+L91+N91+P91+R91+T91+V91+X91+Z91+AB91+AD91+AF91+AH91+AJ91+AL91)</f>
        <v>293</v>
      </c>
      <c r="E91" s="182">
        <f t="shared" si="14"/>
        <v>479</v>
      </c>
      <c r="F91" s="114">
        <v>16</v>
      </c>
      <c r="G91" s="123">
        <v>21</v>
      </c>
      <c r="H91" s="132">
        <v>14</v>
      </c>
      <c r="I91" s="116">
        <v>4</v>
      </c>
      <c r="J91" s="132">
        <v>25</v>
      </c>
      <c r="K91" s="116">
        <v>16</v>
      </c>
      <c r="L91" s="114">
        <v>9</v>
      </c>
      <c r="M91" s="123">
        <v>30</v>
      </c>
      <c r="N91" s="132">
        <v>9</v>
      </c>
      <c r="O91" s="116">
        <v>67</v>
      </c>
      <c r="P91" s="132">
        <v>17</v>
      </c>
      <c r="Q91" s="116">
        <v>63</v>
      </c>
      <c r="R91" s="132">
        <v>9</v>
      </c>
      <c r="S91" s="116">
        <v>32</v>
      </c>
      <c r="T91" s="132">
        <v>13</v>
      </c>
      <c r="U91" s="116">
        <v>46</v>
      </c>
      <c r="V91" s="132">
        <v>11</v>
      </c>
      <c r="W91" s="116">
        <v>27</v>
      </c>
      <c r="X91" s="132">
        <v>11</v>
      </c>
      <c r="Y91" s="116">
        <v>13</v>
      </c>
      <c r="Z91" s="132">
        <v>15</v>
      </c>
      <c r="AA91" s="116">
        <v>19</v>
      </c>
      <c r="AB91" s="132">
        <v>20</v>
      </c>
      <c r="AC91" s="116">
        <v>16</v>
      </c>
      <c r="AD91" s="132">
        <v>25</v>
      </c>
      <c r="AE91" s="116">
        <v>15</v>
      </c>
      <c r="AF91" s="132">
        <v>16</v>
      </c>
      <c r="AG91" s="116">
        <v>23</v>
      </c>
      <c r="AH91" s="132">
        <v>24</v>
      </c>
      <c r="AI91" s="116">
        <v>16</v>
      </c>
      <c r="AJ91" s="132">
        <v>25</v>
      </c>
      <c r="AK91" s="116">
        <v>27</v>
      </c>
      <c r="AL91" s="132">
        <v>34</v>
      </c>
      <c r="AM91" s="116">
        <v>44</v>
      </c>
      <c r="AN91" s="140">
        <v>772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42"/>
      <c r="B92" s="247" t="s">
        <v>70</v>
      </c>
      <c r="C92" s="248">
        <f t="shared" si="13"/>
        <v>48</v>
      </c>
      <c r="D92" s="185">
        <f t="shared" si="14"/>
        <v>29</v>
      </c>
      <c r="E92" s="249">
        <f t="shared" si="14"/>
        <v>19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>
        <v>2</v>
      </c>
      <c r="P92" s="253"/>
      <c r="Q92" s="255">
        <v>1</v>
      </c>
      <c r="R92" s="256">
        <v>1</v>
      </c>
      <c r="S92" s="254"/>
      <c r="T92" s="253">
        <v>1</v>
      </c>
      <c r="U92" s="255">
        <v>1</v>
      </c>
      <c r="V92" s="256">
        <v>1</v>
      </c>
      <c r="W92" s="254"/>
      <c r="X92" s="253"/>
      <c r="Y92" s="254"/>
      <c r="Z92" s="256"/>
      <c r="AA92" s="255">
        <v>3</v>
      </c>
      <c r="AB92" s="256">
        <v>2</v>
      </c>
      <c r="AC92" s="254">
        <v>1</v>
      </c>
      <c r="AD92" s="253">
        <v>6</v>
      </c>
      <c r="AE92" s="255">
        <v>4</v>
      </c>
      <c r="AF92" s="256">
        <v>8</v>
      </c>
      <c r="AG92" s="254"/>
      <c r="AH92" s="253">
        <v>1</v>
      </c>
      <c r="AI92" s="255">
        <v>3</v>
      </c>
      <c r="AJ92" s="256">
        <v>2</v>
      </c>
      <c r="AK92" s="254">
        <v>1</v>
      </c>
      <c r="AL92" s="253">
        <v>7</v>
      </c>
      <c r="AM92" s="254">
        <v>3</v>
      </c>
      <c r="AN92" s="138">
        <v>48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31"/>
      <c r="B93" s="257" t="s">
        <v>71</v>
      </c>
      <c r="C93" s="258">
        <f t="shared" si="13"/>
        <v>18</v>
      </c>
      <c r="D93" s="258">
        <f t="shared" si="14"/>
        <v>12</v>
      </c>
      <c r="E93" s="259">
        <f t="shared" si="14"/>
        <v>6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>
        <v>1</v>
      </c>
      <c r="P93" s="263"/>
      <c r="Q93" s="265"/>
      <c r="R93" s="266"/>
      <c r="S93" s="264"/>
      <c r="T93" s="263">
        <v>1</v>
      </c>
      <c r="U93" s="265">
        <v>1</v>
      </c>
      <c r="V93" s="266">
        <v>2</v>
      </c>
      <c r="W93" s="264"/>
      <c r="X93" s="263">
        <v>2</v>
      </c>
      <c r="Y93" s="264"/>
      <c r="Z93" s="266">
        <v>2</v>
      </c>
      <c r="AA93" s="265"/>
      <c r="AB93" s="266"/>
      <c r="AC93" s="264"/>
      <c r="AD93" s="263"/>
      <c r="AE93" s="265"/>
      <c r="AF93" s="266">
        <v>2</v>
      </c>
      <c r="AG93" s="264">
        <v>1</v>
      </c>
      <c r="AH93" s="263"/>
      <c r="AI93" s="265">
        <v>2</v>
      </c>
      <c r="AJ93" s="266">
        <v>2</v>
      </c>
      <c r="AK93" s="264"/>
      <c r="AL93" s="263">
        <v>1</v>
      </c>
      <c r="AM93" s="264">
        <v>1</v>
      </c>
      <c r="AN93" s="267">
        <v>18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20</v>
      </c>
      <c r="D94" s="271">
        <f t="shared" si="14"/>
        <v>11</v>
      </c>
      <c r="E94" s="272">
        <f t="shared" si="14"/>
        <v>9</v>
      </c>
      <c r="F94" s="273"/>
      <c r="G94" s="274"/>
      <c r="H94" s="275"/>
      <c r="I94" s="276"/>
      <c r="J94" s="277"/>
      <c r="K94" s="274"/>
      <c r="L94" s="275">
        <v>1</v>
      </c>
      <c r="M94" s="278"/>
      <c r="N94" s="277"/>
      <c r="O94" s="274">
        <v>1</v>
      </c>
      <c r="P94" s="276"/>
      <c r="Q94" s="278">
        <v>2</v>
      </c>
      <c r="R94" s="279">
        <v>2</v>
      </c>
      <c r="S94" s="274"/>
      <c r="T94" s="276">
        <v>1</v>
      </c>
      <c r="U94" s="278">
        <v>1</v>
      </c>
      <c r="V94" s="279">
        <v>1</v>
      </c>
      <c r="W94" s="274">
        <v>1</v>
      </c>
      <c r="X94" s="276">
        <v>1</v>
      </c>
      <c r="Y94" s="274"/>
      <c r="Z94" s="279"/>
      <c r="AA94" s="278"/>
      <c r="AB94" s="279"/>
      <c r="AC94" s="274">
        <v>2</v>
      </c>
      <c r="AD94" s="276"/>
      <c r="AE94" s="278">
        <v>1</v>
      </c>
      <c r="AF94" s="279">
        <v>2</v>
      </c>
      <c r="AG94" s="274"/>
      <c r="AH94" s="276">
        <v>1</v>
      </c>
      <c r="AI94" s="278"/>
      <c r="AJ94" s="279"/>
      <c r="AK94" s="274">
        <v>1</v>
      </c>
      <c r="AL94" s="276">
        <v>2</v>
      </c>
      <c r="AM94" s="274"/>
      <c r="AN94" s="280">
        <v>20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6</v>
      </c>
      <c r="D95" s="208">
        <f t="shared" si="14"/>
        <v>5</v>
      </c>
      <c r="E95" s="282">
        <f t="shared" si="14"/>
        <v>1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>
        <v>1</v>
      </c>
      <c r="Q95" s="288"/>
      <c r="R95" s="289"/>
      <c r="S95" s="287"/>
      <c r="T95" s="286"/>
      <c r="U95" s="288"/>
      <c r="V95" s="289">
        <v>1</v>
      </c>
      <c r="W95" s="287">
        <v>1</v>
      </c>
      <c r="X95" s="286"/>
      <c r="Y95" s="287"/>
      <c r="Z95" s="289"/>
      <c r="AA95" s="288"/>
      <c r="AB95" s="289"/>
      <c r="AC95" s="287"/>
      <c r="AD95" s="286"/>
      <c r="AE95" s="288"/>
      <c r="AF95" s="289"/>
      <c r="AG95" s="287"/>
      <c r="AH95" s="286">
        <v>2</v>
      </c>
      <c r="AI95" s="288"/>
      <c r="AJ95" s="289"/>
      <c r="AK95" s="287"/>
      <c r="AL95" s="286">
        <v>1</v>
      </c>
      <c r="AM95" s="287"/>
      <c r="AN95" s="290">
        <v>6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32" t="s">
        <v>74</v>
      </c>
      <c r="B96" s="1133"/>
      <c r="C96" s="248">
        <f t="shared" si="13"/>
        <v>0</v>
      </c>
      <c r="D96" s="185">
        <f t="shared" si="14"/>
        <v>0</v>
      </c>
      <c r="E96" s="291">
        <f t="shared" si="14"/>
        <v>0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/>
      <c r="Y96" s="254"/>
      <c r="Z96" s="256"/>
      <c r="AA96" s="255"/>
      <c r="AB96" s="256"/>
      <c r="AC96" s="254"/>
      <c r="AD96" s="253"/>
      <c r="AE96" s="255"/>
      <c r="AF96" s="256"/>
      <c r="AG96" s="254"/>
      <c r="AH96" s="253"/>
      <c r="AI96" s="255"/>
      <c r="AJ96" s="256"/>
      <c r="AK96" s="254"/>
      <c r="AL96" s="253"/>
      <c r="AM96" s="254"/>
      <c r="AN96" s="138"/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 t="str">
        <f t="shared" si="18"/>
        <v/>
      </c>
    </row>
    <row r="97" spans="1:86" x14ac:dyDescent="0.25">
      <c r="A97" s="1047" t="s">
        <v>153</v>
      </c>
      <c r="B97" s="1048"/>
      <c r="C97" s="210">
        <f t="shared" si="13"/>
        <v>6</v>
      </c>
      <c r="D97" s="210">
        <f t="shared" si="14"/>
        <v>4</v>
      </c>
      <c r="E97" s="201">
        <f t="shared" si="14"/>
        <v>2</v>
      </c>
      <c r="F97" s="292"/>
      <c r="G97" s="293"/>
      <c r="H97" s="294"/>
      <c r="I97" s="295"/>
      <c r="J97" s="292"/>
      <c r="K97" s="296"/>
      <c r="L97" s="294"/>
      <c r="M97" s="297">
        <v>2</v>
      </c>
      <c r="N97" s="292"/>
      <c r="O97" s="296"/>
      <c r="P97" s="295"/>
      <c r="Q97" s="297"/>
      <c r="R97" s="298"/>
      <c r="S97" s="296"/>
      <c r="T97" s="295">
        <v>2</v>
      </c>
      <c r="U97" s="297"/>
      <c r="V97" s="298"/>
      <c r="W97" s="296"/>
      <c r="X97" s="295"/>
      <c r="Y97" s="296"/>
      <c r="Z97" s="298">
        <v>1</v>
      </c>
      <c r="AA97" s="297"/>
      <c r="AB97" s="298"/>
      <c r="AC97" s="296"/>
      <c r="AD97" s="295"/>
      <c r="AE97" s="297"/>
      <c r="AF97" s="298">
        <v>1</v>
      </c>
      <c r="AG97" s="296"/>
      <c r="AH97" s="295"/>
      <c r="AI97" s="297"/>
      <c r="AJ97" s="298"/>
      <c r="AK97" s="296"/>
      <c r="AL97" s="295"/>
      <c r="AM97" s="296"/>
      <c r="AN97" s="299">
        <v>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61" t="s">
        <v>155</v>
      </c>
      <c r="B99" s="1064"/>
      <c r="C99" s="1060"/>
      <c r="D99" s="156" t="s">
        <v>41</v>
      </c>
    </row>
    <row r="100" spans="1:86" ht="21" x14ac:dyDescent="0.25">
      <c r="A100" s="1075" t="s">
        <v>156</v>
      </c>
      <c r="B100" s="1093"/>
      <c r="C100" s="171" t="s">
        <v>95</v>
      </c>
      <c r="D100" s="137"/>
      <c r="E100" s="301"/>
    </row>
    <row r="101" spans="1:86" x14ac:dyDescent="0.25">
      <c r="A101" s="1128"/>
      <c r="B101" s="1129"/>
      <c r="C101" s="172" t="s">
        <v>96</v>
      </c>
      <c r="D101" s="138"/>
      <c r="E101" s="301"/>
    </row>
    <row r="102" spans="1:86" ht="21" x14ac:dyDescent="0.25">
      <c r="A102" s="1076"/>
      <c r="B102" s="1095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998" t="s">
        <v>66</v>
      </c>
      <c r="B104" s="1000"/>
      <c r="C104" s="1075" t="s">
        <v>3</v>
      </c>
      <c r="D104" s="1092"/>
      <c r="E104" s="1093"/>
      <c r="F104" s="1061" t="s">
        <v>4</v>
      </c>
      <c r="G104" s="1064"/>
      <c r="H104" s="1064"/>
      <c r="I104" s="1064"/>
      <c r="J104" s="1064"/>
      <c r="K104" s="1064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1064"/>
      <c r="W104" s="1064"/>
      <c r="X104" s="1064"/>
      <c r="Y104" s="1064"/>
      <c r="Z104" s="1064"/>
      <c r="AA104" s="1064"/>
      <c r="AB104" s="1064"/>
      <c r="AC104" s="1064"/>
      <c r="AD104" s="1064"/>
      <c r="AE104" s="1064"/>
      <c r="AF104" s="1064"/>
      <c r="AG104" s="1064"/>
      <c r="AH104" s="1064"/>
      <c r="AI104" s="1064"/>
      <c r="AJ104" s="1064"/>
      <c r="AK104" s="1064"/>
      <c r="AL104" s="1064"/>
      <c r="AM104" s="1060"/>
      <c r="AN104" s="995" t="s">
        <v>6</v>
      </c>
      <c r="AO104" s="319"/>
    </row>
    <row r="105" spans="1:86" x14ac:dyDescent="0.25">
      <c r="A105" s="1034"/>
      <c r="B105" s="1036"/>
      <c r="C105" s="1076"/>
      <c r="D105" s="1094"/>
      <c r="E105" s="1095"/>
      <c r="F105" s="1061" t="s">
        <v>9</v>
      </c>
      <c r="G105" s="1060"/>
      <c r="H105" s="1096" t="s">
        <v>10</v>
      </c>
      <c r="I105" s="1097"/>
      <c r="J105" s="1061" t="s">
        <v>11</v>
      </c>
      <c r="K105" s="1060"/>
      <c r="L105" s="1061" t="s">
        <v>12</v>
      </c>
      <c r="M105" s="1060"/>
      <c r="N105" s="1061" t="s">
        <v>13</v>
      </c>
      <c r="O105" s="1060"/>
      <c r="P105" s="1063" t="s">
        <v>14</v>
      </c>
      <c r="Q105" s="1062"/>
      <c r="R105" s="1063" t="s">
        <v>15</v>
      </c>
      <c r="S105" s="1062"/>
      <c r="T105" s="1063" t="s">
        <v>16</v>
      </c>
      <c r="U105" s="1062"/>
      <c r="V105" s="1063" t="s">
        <v>17</v>
      </c>
      <c r="W105" s="1062"/>
      <c r="X105" s="1063" t="s">
        <v>18</v>
      </c>
      <c r="Y105" s="1062"/>
      <c r="Z105" s="1063" t="s">
        <v>19</v>
      </c>
      <c r="AA105" s="1062"/>
      <c r="AB105" s="1063" t="s">
        <v>20</v>
      </c>
      <c r="AC105" s="1062"/>
      <c r="AD105" s="1084" t="s">
        <v>21</v>
      </c>
      <c r="AE105" s="1084"/>
      <c r="AF105" s="1063" t="s">
        <v>22</v>
      </c>
      <c r="AG105" s="1062"/>
      <c r="AH105" s="1084" t="s">
        <v>23</v>
      </c>
      <c r="AI105" s="1084"/>
      <c r="AJ105" s="1063" t="s">
        <v>24</v>
      </c>
      <c r="AK105" s="1062"/>
      <c r="AL105" s="1084" t="s">
        <v>25</v>
      </c>
      <c r="AM105" s="1062"/>
      <c r="AN105" s="1042"/>
    </row>
    <row r="106" spans="1:86" x14ac:dyDescent="0.25">
      <c r="A106" s="1001"/>
      <c r="B106" s="1003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996"/>
      <c r="AO106" s="320"/>
    </row>
    <row r="107" spans="1:86" ht="21" customHeight="1" x14ac:dyDescent="0.25">
      <c r="A107" s="1087" t="s">
        <v>158</v>
      </c>
      <c r="B107" s="1088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45" t="s">
        <v>159</v>
      </c>
      <c r="B108" s="1046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89" t="s">
        <v>160</v>
      </c>
      <c r="B109" s="1090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998" t="s">
        <v>75</v>
      </c>
      <c r="B111" s="1000"/>
      <c r="C111" s="998" t="s">
        <v>41</v>
      </c>
      <c r="D111" s="999"/>
      <c r="E111" s="1000"/>
      <c r="F111" s="1061" t="s">
        <v>100</v>
      </c>
      <c r="G111" s="1060"/>
      <c r="H111" s="1091" t="s">
        <v>101</v>
      </c>
      <c r="I111" s="1060"/>
      <c r="J111" s="1061" t="s">
        <v>102</v>
      </c>
      <c r="K111" s="1060"/>
      <c r="L111" s="1061" t="s">
        <v>103</v>
      </c>
      <c r="M111" s="1060"/>
      <c r="N111" s="1061" t="s">
        <v>104</v>
      </c>
      <c r="O111" s="1060"/>
      <c r="P111" s="1063" t="s">
        <v>105</v>
      </c>
      <c r="Q111" s="1062"/>
      <c r="R111" s="1063" t="s">
        <v>106</v>
      </c>
      <c r="S111" s="1062"/>
      <c r="T111" s="1063" t="s">
        <v>107</v>
      </c>
      <c r="U111" s="1084"/>
      <c r="V111" s="1063" t="s">
        <v>108</v>
      </c>
      <c r="W111" s="1084"/>
      <c r="X111" s="1077" t="s">
        <v>109</v>
      </c>
      <c r="Y111" s="1085" t="s">
        <v>162</v>
      </c>
      <c r="Z111" s="1084"/>
      <c r="AA111" s="1084"/>
      <c r="AB111" s="1062"/>
      <c r="AC111" s="1016" t="s">
        <v>163</v>
      </c>
      <c r="AD111" s="1086"/>
      <c r="AE111" s="1084" t="s">
        <v>164</v>
      </c>
      <c r="AF111" s="1084"/>
      <c r="AG111" s="1084"/>
      <c r="AH111" s="1062"/>
      <c r="AI111" s="1077" t="s">
        <v>165</v>
      </c>
    </row>
    <row r="112" spans="1:86" ht="21" x14ac:dyDescent="0.25">
      <c r="A112" s="1001"/>
      <c r="B112" s="1003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78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078"/>
    </row>
    <row r="113" spans="1:87" x14ac:dyDescent="0.25">
      <c r="A113" s="1079" t="s">
        <v>116</v>
      </c>
      <c r="B113" s="1080"/>
      <c r="C113" s="334">
        <f>SUM(D113+E113)</f>
        <v>2</v>
      </c>
      <c r="D113" s="334">
        <f>SUM(F113+H113+J113+L113+N113+P113+R113+T113+V113)</f>
        <v>0</v>
      </c>
      <c r="E113" s="182">
        <f>SUM(G113+I113+K113+M113+O113+Q113+S113+U113+W113)</f>
        <v>2</v>
      </c>
      <c r="F113" s="123"/>
      <c r="G113" s="117">
        <v>1</v>
      </c>
      <c r="H113" s="114"/>
      <c r="I113" s="116"/>
      <c r="J113" s="123"/>
      <c r="K113" s="117"/>
      <c r="L113" s="114"/>
      <c r="M113" s="116">
        <v>1</v>
      </c>
      <c r="N113" s="123"/>
      <c r="O113" s="117"/>
      <c r="P113" s="114"/>
      <c r="Q113" s="116"/>
      <c r="R113" s="123"/>
      <c r="S113" s="117"/>
      <c r="T113" s="114"/>
      <c r="U113" s="116"/>
      <c r="V113" s="123"/>
      <c r="W113" s="131"/>
      <c r="X113" s="132"/>
      <c r="Y113" s="133"/>
      <c r="Z113" s="115">
        <v>2</v>
      </c>
      <c r="AA113" s="335"/>
      <c r="AB113" s="336"/>
      <c r="AC113" s="123">
        <v>2</v>
      </c>
      <c r="AD113" s="131"/>
      <c r="AE113" s="153">
        <v>1</v>
      </c>
      <c r="AF113" s="115"/>
      <c r="AG113" s="115"/>
      <c r="AH113" s="116"/>
      <c r="AI113" s="337"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081" t="s">
        <v>117</v>
      </c>
      <c r="B114" s="1082"/>
      <c r="C114" s="339">
        <f>SUM(D114+E114)</f>
        <v>72</v>
      </c>
      <c r="D114" s="339">
        <f>SUM(F114+H114+J114+L114+N114+P114+R114+T114+V114)</f>
        <v>46</v>
      </c>
      <c r="E114" s="230">
        <f>SUM(G114+I114+K114+M114+O114+Q114+S114+U114+W114)</f>
        <v>26</v>
      </c>
      <c r="F114" s="126"/>
      <c r="G114" s="127">
        <v>1</v>
      </c>
      <c r="H114" s="120"/>
      <c r="I114" s="122">
        <v>2</v>
      </c>
      <c r="J114" s="126">
        <v>12</v>
      </c>
      <c r="K114" s="127">
        <v>6</v>
      </c>
      <c r="L114" s="120">
        <v>18</v>
      </c>
      <c r="M114" s="122">
        <v>12</v>
      </c>
      <c r="N114" s="126">
        <v>9</v>
      </c>
      <c r="O114" s="127">
        <v>4</v>
      </c>
      <c r="P114" s="120">
        <v>4</v>
      </c>
      <c r="Q114" s="122">
        <v>1</v>
      </c>
      <c r="R114" s="126">
        <v>2</v>
      </c>
      <c r="S114" s="127"/>
      <c r="T114" s="120">
        <v>1</v>
      </c>
      <c r="U114" s="122"/>
      <c r="V114" s="126"/>
      <c r="W114" s="134"/>
      <c r="X114" s="135">
        <v>2</v>
      </c>
      <c r="Y114" s="340"/>
      <c r="Z114" s="341"/>
      <c r="AA114" s="342">
        <v>39</v>
      </c>
      <c r="AB114" s="342">
        <v>33</v>
      </c>
      <c r="AC114" s="120">
        <v>41</v>
      </c>
      <c r="AD114" s="343">
        <v>31</v>
      </c>
      <c r="AE114" s="153">
        <v>11</v>
      </c>
      <c r="AF114" s="121">
        <v>46</v>
      </c>
      <c r="AG114" s="121">
        <v>2</v>
      </c>
      <c r="AH114" s="122">
        <v>10</v>
      </c>
      <c r="AI114" s="344"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998" t="s">
        <v>75</v>
      </c>
      <c r="B116" s="1000"/>
      <c r="C116" s="993" t="s">
        <v>41</v>
      </c>
      <c r="D116" s="1061" t="s">
        <v>4</v>
      </c>
      <c r="E116" s="1064"/>
      <c r="F116" s="1064"/>
      <c r="G116" s="1064"/>
      <c r="H116" s="1064"/>
      <c r="I116" s="1064"/>
      <c r="J116" s="1064"/>
      <c r="K116" s="1064"/>
      <c r="L116" s="1064"/>
      <c r="M116" s="1060"/>
      <c r="N116" s="1061" t="s">
        <v>5</v>
      </c>
      <c r="O116" s="1060"/>
      <c r="P116" s="995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01"/>
      <c r="B117" s="1003"/>
      <c r="C117" s="9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996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992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083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65" t="s">
        <v>81</v>
      </c>
      <c r="B121" s="1114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21"/>
      <c r="B122" s="1115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17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3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1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7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131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191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61" t="s">
        <v>83</v>
      </c>
      <c r="B137" s="1064"/>
      <c r="C137" s="1064"/>
      <c r="D137" s="1060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11" t="s">
        <v>191</v>
      </c>
      <c r="C138" s="1112"/>
      <c r="D138" s="1113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998" t="s">
        <v>83</v>
      </c>
      <c r="B140" s="999"/>
      <c r="C140" s="1000"/>
      <c r="D140" s="1037" t="s">
        <v>193</v>
      </c>
      <c r="E140" s="1038"/>
      <c r="F140" s="1039"/>
      <c r="G140" s="995" t="s">
        <v>194</v>
      </c>
      <c r="H140" s="1064" t="s">
        <v>195</v>
      </c>
      <c r="I140" s="1064"/>
      <c r="J140" s="1060"/>
      <c r="K140" s="1061" t="s">
        <v>196</v>
      </c>
      <c r="L140" s="1064"/>
      <c r="M140" s="1060"/>
    </row>
    <row r="141" spans="1:85" ht="21" x14ac:dyDescent="0.25">
      <c r="A141" s="1001"/>
      <c r="B141" s="1002"/>
      <c r="C141" s="1003"/>
      <c r="D141" s="154" t="s">
        <v>41</v>
      </c>
      <c r="E141" s="162" t="s">
        <v>197</v>
      </c>
      <c r="F141" s="162" t="s">
        <v>198</v>
      </c>
      <c r="G141" s="996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65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21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37" t="s">
        <v>88</v>
      </c>
      <c r="B145" s="1039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066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067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066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068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067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069" t="s">
        <v>210</v>
      </c>
      <c r="B153" s="1070"/>
      <c r="C153" s="1071"/>
      <c r="D153" s="1037" t="s">
        <v>211</v>
      </c>
      <c r="E153" s="1038"/>
      <c r="F153" s="1039"/>
      <c r="G153" s="995" t="s">
        <v>194</v>
      </c>
      <c r="H153" s="1075" t="s">
        <v>85</v>
      </c>
      <c r="I153" s="995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072"/>
      <c r="B154" s="1073"/>
      <c r="C154" s="1074"/>
      <c r="D154" s="154" t="s">
        <v>212</v>
      </c>
      <c r="E154" s="162" t="s">
        <v>90</v>
      </c>
      <c r="F154" s="162" t="s">
        <v>91</v>
      </c>
      <c r="G154" s="996"/>
      <c r="H154" s="1076"/>
      <c r="I154" s="996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08" t="s">
        <v>87</v>
      </c>
      <c r="B155" s="1043" t="s">
        <v>94</v>
      </c>
      <c r="C155" s="1044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09"/>
      <c r="B156" s="1045" t="s">
        <v>92</v>
      </c>
      <c r="C156" s="1046"/>
      <c r="D156" s="375">
        <f t="shared" si="20"/>
        <v>234</v>
      </c>
      <c r="E156" s="64">
        <v>234</v>
      </c>
      <c r="F156" s="64"/>
      <c r="G156" s="64">
        <v>234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10"/>
      <c r="B157" s="1047" t="s">
        <v>93</v>
      </c>
      <c r="C157" s="1048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995" t="s">
        <v>86</v>
      </c>
      <c r="B158" s="1043" t="s">
        <v>94</v>
      </c>
      <c r="C158" s="1044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42"/>
      <c r="B159" s="1045" t="s">
        <v>92</v>
      </c>
      <c r="C159" s="1046"/>
      <c r="D159" s="375">
        <f t="shared" si="20"/>
        <v>117</v>
      </c>
      <c r="E159" s="64">
        <v>117</v>
      </c>
      <c r="F159" s="64"/>
      <c r="G159" s="64">
        <v>117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996"/>
      <c r="B160" s="1047" t="s">
        <v>93</v>
      </c>
      <c r="C160" s="1048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049" t="s">
        <v>214</v>
      </c>
      <c r="B162" s="1049"/>
      <c r="C162" s="1050" t="s">
        <v>215</v>
      </c>
      <c r="D162" s="1051"/>
      <c r="E162" s="1052"/>
      <c r="F162" s="1056" t="s">
        <v>4</v>
      </c>
      <c r="G162" s="1057"/>
      <c r="H162" s="1057"/>
      <c r="I162" s="1057"/>
      <c r="J162" s="1057"/>
      <c r="K162" s="1057"/>
      <c r="L162" s="1057"/>
      <c r="M162" s="1057"/>
      <c r="N162" s="1057"/>
      <c r="O162" s="1057"/>
      <c r="P162" s="1057"/>
      <c r="Q162" s="1057"/>
      <c r="R162" s="1057"/>
      <c r="S162" s="1057"/>
      <c r="T162" s="1057"/>
      <c r="U162" s="1057"/>
      <c r="V162" s="1057"/>
      <c r="W162" s="1057"/>
      <c r="X162" s="1057"/>
      <c r="Y162" s="1057"/>
      <c r="Z162" s="1057"/>
      <c r="AA162" s="1057"/>
      <c r="AB162" s="1057"/>
      <c r="AC162" s="1057"/>
      <c r="AD162" s="1057"/>
      <c r="AE162" s="1057"/>
      <c r="AF162" s="1057"/>
      <c r="AG162" s="1057"/>
      <c r="AH162" s="1057"/>
      <c r="AI162" s="1057"/>
      <c r="AJ162" s="1057"/>
      <c r="AK162" s="1057"/>
      <c r="AL162" s="1057"/>
      <c r="AM162" s="1058"/>
    </row>
    <row r="163" spans="1:87" x14ac:dyDescent="0.25">
      <c r="A163" s="1049"/>
      <c r="B163" s="1049"/>
      <c r="C163" s="1053"/>
      <c r="D163" s="1054"/>
      <c r="E163" s="1055"/>
      <c r="F163" s="1059" t="s">
        <v>9</v>
      </c>
      <c r="G163" s="1007"/>
      <c r="H163" s="1059" t="s">
        <v>10</v>
      </c>
      <c r="I163" s="1059"/>
      <c r="J163" s="1007" t="s">
        <v>11</v>
      </c>
      <c r="K163" s="1007"/>
      <c r="L163" s="1060" t="s">
        <v>12</v>
      </c>
      <c r="M163" s="1061"/>
      <c r="N163" s="1007" t="s">
        <v>13</v>
      </c>
      <c r="O163" s="1007"/>
      <c r="P163" s="1062" t="s">
        <v>14</v>
      </c>
      <c r="Q163" s="1063"/>
      <c r="R163" s="1009" t="s">
        <v>15</v>
      </c>
      <c r="S163" s="1009"/>
      <c r="T163" s="1062" t="s">
        <v>16</v>
      </c>
      <c r="U163" s="1063"/>
      <c r="V163" s="1009" t="s">
        <v>17</v>
      </c>
      <c r="W163" s="1009"/>
      <c r="X163" s="1062" t="s">
        <v>18</v>
      </c>
      <c r="Y163" s="1063"/>
      <c r="Z163" s="1063" t="s">
        <v>19</v>
      </c>
      <c r="AA163" s="1062"/>
      <c r="AB163" s="1009" t="s">
        <v>20</v>
      </c>
      <c r="AC163" s="1009"/>
      <c r="AD163" s="1009" t="s">
        <v>21</v>
      </c>
      <c r="AE163" s="1009"/>
      <c r="AF163" s="1009" t="s">
        <v>22</v>
      </c>
      <c r="AG163" s="1009"/>
      <c r="AH163" s="1009" t="s">
        <v>23</v>
      </c>
      <c r="AI163" s="1009"/>
      <c r="AJ163" s="1009" t="s">
        <v>24</v>
      </c>
      <c r="AK163" s="1009"/>
      <c r="AL163" s="1009" t="s">
        <v>25</v>
      </c>
      <c r="AM163" s="1009"/>
    </row>
    <row r="164" spans="1:87" x14ac:dyDescent="0.25">
      <c r="A164" s="1049"/>
      <c r="B164" s="1049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26" t="s">
        <v>216</v>
      </c>
      <c r="B165" s="1027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28" t="s">
        <v>217</v>
      </c>
      <c r="B166" s="1029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30" t="s">
        <v>218</v>
      </c>
      <c r="B167" s="1031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32" t="s">
        <v>49</v>
      </c>
      <c r="B168" s="1033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998" t="s">
        <v>75</v>
      </c>
      <c r="B170" s="999"/>
      <c r="C170" s="1000"/>
      <c r="D170" s="998" t="s">
        <v>41</v>
      </c>
      <c r="E170" s="999"/>
      <c r="F170" s="1000"/>
      <c r="G170" s="1037" t="s">
        <v>119</v>
      </c>
      <c r="H170" s="1038"/>
      <c r="I170" s="1038"/>
      <c r="J170" s="1038"/>
      <c r="K170" s="1038"/>
      <c r="L170" s="1038"/>
      <c r="M170" s="1038"/>
      <c r="N170" s="1038"/>
      <c r="O170" s="1038"/>
      <c r="P170" s="1038"/>
      <c r="Q170" s="1038"/>
      <c r="R170" s="1038"/>
      <c r="S170" s="1038"/>
      <c r="T170" s="1038"/>
      <c r="U170" s="1038"/>
      <c r="V170" s="1038"/>
      <c r="W170" s="1039"/>
      <c r="X170" s="1040" t="s">
        <v>220</v>
      </c>
      <c r="Y170" s="1041" t="s">
        <v>221</v>
      </c>
      <c r="Z170" s="1010" t="s">
        <v>222</v>
      </c>
      <c r="AA170" s="1013" t="s">
        <v>223</v>
      </c>
      <c r="AB170" s="1009" t="s">
        <v>110</v>
      </c>
      <c r="AC170" s="1009"/>
      <c r="AD170" s="1009"/>
      <c r="AE170" s="1009"/>
      <c r="AF170" s="1016" t="s">
        <v>163</v>
      </c>
      <c r="AG170" s="1017"/>
    </row>
    <row r="171" spans="1:87" x14ac:dyDescent="0.25">
      <c r="A171" s="1034"/>
      <c r="B171" s="1035"/>
      <c r="C171" s="1036"/>
      <c r="D171" s="1034"/>
      <c r="E171" s="1035"/>
      <c r="F171" s="1036"/>
      <c r="G171" s="996" t="s">
        <v>9</v>
      </c>
      <c r="H171" s="996"/>
      <c r="I171" s="1018" t="s">
        <v>10</v>
      </c>
      <c r="J171" s="1018"/>
      <c r="K171" s="996" t="s">
        <v>11</v>
      </c>
      <c r="L171" s="996"/>
      <c r="M171" s="996" t="s">
        <v>120</v>
      </c>
      <c r="N171" s="996"/>
      <c r="O171" s="996" t="s">
        <v>102</v>
      </c>
      <c r="P171" s="996"/>
      <c r="Q171" s="1019" t="s">
        <v>121</v>
      </c>
      <c r="R171" s="1019"/>
      <c r="S171" s="1019" t="s">
        <v>122</v>
      </c>
      <c r="T171" s="1019"/>
      <c r="U171" s="1019" t="s">
        <v>123</v>
      </c>
      <c r="V171" s="1019"/>
      <c r="W171" s="1020" t="s">
        <v>224</v>
      </c>
      <c r="X171" s="1040"/>
      <c r="Y171" s="1041"/>
      <c r="Z171" s="1011"/>
      <c r="AA171" s="1014"/>
      <c r="AB171" s="995" t="s">
        <v>111</v>
      </c>
      <c r="AC171" s="995" t="s">
        <v>112</v>
      </c>
      <c r="AD171" s="995" t="s">
        <v>113</v>
      </c>
      <c r="AE171" s="995" t="s">
        <v>166</v>
      </c>
      <c r="AF171" s="1022" t="s">
        <v>167</v>
      </c>
      <c r="AG171" s="1024" t="s">
        <v>168</v>
      </c>
      <c r="AH171" s="320"/>
    </row>
    <row r="172" spans="1:87" x14ac:dyDescent="0.25">
      <c r="A172" s="1001"/>
      <c r="B172" s="1002"/>
      <c r="C172" s="1003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21"/>
      <c r="X172" s="1040"/>
      <c r="Y172" s="1041"/>
      <c r="Z172" s="1012"/>
      <c r="AA172" s="1015"/>
      <c r="AB172" s="996"/>
      <c r="AC172" s="996"/>
      <c r="AD172" s="996"/>
      <c r="AE172" s="996"/>
      <c r="AF172" s="1023"/>
      <c r="AG172" s="1025"/>
      <c r="AH172" s="320"/>
    </row>
    <row r="173" spans="1:87" x14ac:dyDescent="0.25">
      <c r="A173" s="991" t="s">
        <v>124</v>
      </c>
      <c r="B173" s="991" t="s">
        <v>225</v>
      </c>
      <c r="C173" s="410" t="s">
        <v>125</v>
      </c>
      <c r="D173" s="411">
        <f t="shared" ref="D173:D178" si="22">SUM(E173+F173)</f>
        <v>3</v>
      </c>
      <c r="E173" s="411">
        <f t="shared" ref="E173:F178" si="23">SUM(G173+I173+K173+M173+O173+Q173+S173+U173)</f>
        <v>0</v>
      </c>
      <c r="F173" s="182">
        <f t="shared" si="23"/>
        <v>3</v>
      </c>
      <c r="G173" s="114"/>
      <c r="H173" s="115"/>
      <c r="I173" s="115"/>
      <c r="J173" s="115"/>
      <c r="K173" s="115"/>
      <c r="L173" s="115">
        <v>1</v>
      </c>
      <c r="M173" s="115"/>
      <c r="N173" s="115">
        <v>1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3</v>
      </c>
      <c r="Y173" s="115"/>
      <c r="Z173" s="115">
        <v>3</v>
      </c>
      <c r="AA173" s="116">
        <v>3</v>
      </c>
      <c r="AB173" s="114"/>
      <c r="AC173" s="116">
        <v>1</v>
      </c>
      <c r="AD173" s="117">
        <v>1</v>
      </c>
      <c r="AE173" s="116">
        <v>1</v>
      </c>
      <c r="AF173" s="116">
        <v>3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991"/>
      <c r="B174" s="991"/>
      <c r="C174" s="412" t="s">
        <v>126</v>
      </c>
      <c r="D174" s="185">
        <f t="shared" si="22"/>
        <v>1</v>
      </c>
      <c r="E174" s="185">
        <f t="shared" si="23"/>
        <v>0</v>
      </c>
      <c r="F174" s="199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>
        <v>1</v>
      </c>
      <c r="S174" s="143"/>
      <c r="T174" s="143"/>
      <c r="U174" s="143"/>
      <c r="V174" s="144"/>
      <c r="W174" s="145"/>
      <c r="X174" s="142"/>
      <c r="Y174" s="143">
        <v>1</v>
      </c>
      <c r="Z174" s="143">
        <v>1</v>
      </c>
      <c r="AA174" s="118">
        <v>1</v>
      </c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991"/>
      <c r="B175" s="992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991"/>
      <c r="B176" s="991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991"/>
      <c r="B177" s="991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991"/>
      <c r="B178" s="991"/>
      <c r="C178" s="415" t="s">
        <v>99</v>
      </c>
      <c r="D178" s="416">
        <f t="shared" si="22"/>
        <v>1</v>
      </c>
      <c r="E178" s="416">
        <f t="shared" si="23"/>
        <v>0</v>
      </c>
      <c r="F178" s="189">
        <f t="shared" si="23"/>
        <v>1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>
        <v>1</v>
      </c>
      <c r="Z178" s="95"/>
      <c r="AA178" s="119"/>
      <c r="AB178" s="329"/>
      <c r="AC178" s="119"/>
      <c r="AD178" s="96">
        <v>1</v>
      </c>
      <c r="AE178" s="119"/>
      <c r="AF178" s="119">
        <v>1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993" t="s">
        <v>2</v>
      </c>
      <c r="B180" s="995" t="s">
        <v>3</v>
      </c>
    </row>
    <row r="181" spans="1:87" x14ac:dyDescent="0.25">
      <c r="A181" s="994"/>
      <c r="B181" s="996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993" t="s">
        <v>75</v>
      </c>
      <c r="B185" s="998" t="s">
        <v>41</v>
      </c>
      <c r="C185" s="999"/>
      <c r="D185" s="1000"/>
      <c r="E185" s="1004" t="s">
        <v>4</v>
      </c>
      <c r="F185" s="1005"/>
      <c r="G185" s="1005"/>
      <c r="H185" s="1005"/>
      <c r="I185" s="1005"/>
      <c r="J185" s="1005"/>
      <c r="K185" s="1005"/>
      <c r="L185" s="1005"/>
      <c r="M185" s="1005"/>
      <c r="N185" s="1005"/>
      <c r="O185" s="1005"/>
      <c r="P185" s="1005"/>
      <c r="Q185" s="1005"/>
      <c r="R185" s="1005"/>
      <c r="S185" s="1005"/>
      <c r="T185" s="1005"/>
      <c r="U185" s="1005"/>
      <c r="V185" s="1006"/>
    </row>
    <row r="186" spans="1:87" x14ac:dyDescent="0.25">
      <c r="A186" s="997"/>
      <c r="B186" s="1001"/>
      <c r="C186" s="1002"/>
      <c r="D186" s="1003"/>
      <c r="E186" s="1007" t="s">
        <v>100</v>
      </c>
      <c r="F186" s="1007"/>
      <c r="G186" s="1008" t="s">
        <v>127</v>
      </c>
      <c r="H186" s="1007"/>
      <c r="I186" s="1007" t="s">
        <v>13</v>
      </c>
      <c r="J186" s="1007"/>
      <c r="K186" s="1007" t="s">
        <v>128</v>
      </c>
      <c r="L186" s="1007"/>
      <c r="M186" s="1007" t="s">
        <v>105</v>
      </c>
      <c r="N186" s="1007"/>
      <c r="O186" s="1009" t="s">
        <v>106</v>
      </c>
      <c r="P186" s="1009"/>
      <c r="Q186" s="1009" t="s">
        <v>129</v>
      </c>
      <c r="R186" s="1009"/>
      <c r="S186" s="1009" t="s">
        <v>130</v>
      </c>
      <c r="T186" s="1009"/>
      <c r="U186" s="1009" t="s">
        <v>131</v>
      </c>
      <c r="V186" s="1009"/>
      <c r="W186" s="179"/>
    </row>
    <row r="187" spans="1:87" x14ac:dyDescent="0.25">
      <c r="A187" s="994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</v>
      </c>
      <c r="C188" s="230">
        <f>SUM(E188+G188+I188+K188+M188+O188+Q188+S188+U188)</f>
        <v>1</v>
      </c>
      <c r="D188" s="230">
        <f>SUM(F188+H188+J188+L188+N188+P188+R188+T188+V188)</f>
        <v>0</v>
      </c>
      <c r="E188" s="120"/>
      <c r="F188" s="121"/>
      <c r="G188" s="121"/>
      <c r="H188" s="121"/>
      <c r="I188" s="121"/>
      <c r="J188" s="121"/>
      <c r="K188" s="121">
        <v>1</v>
      </c>
      <c r="L188" s="121"/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11695</v>
      </c>
      <c r="B215" s="178">
        <f>SUM(CG8:CM33)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D3" sqref="D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4" width="15.42578125" style="179" hidden="1" customWidth="1"/>
    <col min="95" max="95" width="15.42578125" style="179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",[3]NOMBRE!B2," - ","( ",[3]NOMBRE!C2,[3]NOMBRE!D2,[3]NOMBRE!E2,[3]NOMBRE!F2,[3]NOMBRE!G2," )")</f>
        <v>COMUNA: Linares - ( 07401 )</v>
      </c>
    </row>
    <row r="3" spans="1:87" ht="14.25" customHeight="1" x14ac:dyDescent="0.25">
      <c r="A3" s="1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",[3]NOMBRE!B6," - ","( ",[3]NOMBRE!C6,[3]NOMBRE!D6," )")</f>
        <v>MES: MARZO - ( 03 )</v>
      </c>
    </row>
    <row r="5" spans="1:87" ht="14.25" customHeight="1" x14ac:dyDescent="0.25">
      <c r="A5" s="177" t="str">
        <f>CONCATENATE("AÑO: ",[3]NOMBRE!B7)</f>
        <v>AÑO: 2017</v>
      </c>
      <c r="AP5" s="180"/>
    </row>
    <row r="6" spans="1:87" x14ac:dyDescent="0.25">
      <c r="A6" s="1130" t="s">
        <v>1</v>
      </c>
      <c r="B6" s="1130"/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993" t="s">
        <v>2</v>
      </c>
      <c r="B9" s="1075" t="s">
        <v>3</v>
      </c>
      <c r="C9" s="1092"/>
      <c r="D9" s="1093"/>
      <c r="E9" s="1061" t="s">
        <v>4</v>
      </c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4"/>
      <c r="W9" s="1064"/>
      <c r="X9" s="1064"/>
      <c r="Y9" s="1064"/>
      <c r="Z9" s="1064"/>
      <c r="AA9" s="1064"/>
      <c r="AB9" s="1064"/>
      <c r="AC9" s="1064"/>
      <c r="AD9" s="1064"/>
      <c r="AE9" s="1064"/>
      <c r="AF9" s="1064"/>
      <c r="AG9" s="1064"/>
      <c r="AH9" s="1064"/>
      <c r="AI9" s="1064"/>
      <c r="AJ9" s="1064"/>
      <c r="AK9" s="1064"/>
      <c r="AL9" s="1060"/>
      <c r="AM9" s="995" t="s">
        <v>6</v>
      </c>
      <c r="AN9" s="1061" t="s">
        <v>7</v>
      </c>
      <c r="AO9" s="1064"/>
      <c r="AP9" s="1064"/>
      <c r="AQ9" s="1060"/>
      <c r="AR9" s="995" t="s">
        <v>8</v>
      </c>
      <c r="AS9" s="179"/>
    </row>
    <row r="10" spans="1:87" ht="31.5" customHeight="1" x14ac:dyDescent="0.25">
      <c r="A10" s="997"/>
      <c r="B10" s="1076"/>
      <c r="C10" s="1094"/>
      <c r="D10" s="1095"/>
      <c r="E10" s="1061" t="s">
        <v>9</v>
      </c>
      <c r="F10" s="1060"/>
      <c r="G10" s="1096" t="s">
        <v>10</v>
      </c>
      <c r="H10" s="1097"/>
      <c r="I10" s="1061" t="s">
        <v>11</v>
      </c>
      <c r="J10" s="1060"/>
      <c r="K10" s="1061" t="s">
        <v>12</v>
      </c>
      <c r="L10" s="1060"/>
      <c r="M10" s="1061" t="s">
        <v>13</v>
      </c>
      <c r="N10" s="1060"/>
      <c r="O10" s="1063" t="s">
        <v>14</v>
      </c>
      <c r="P10" s="1062"/>
      <c r="Q10" s="1063" t="s">
        <v>15</v>
      </c>
      <c r="R10" s="1062"/>
      <c r="S10" s="1063" t="s">
        <v>16</v>
      </c>
      <c r="T10" s="1062"/>
      <c r="U10" s="1063" t="s">
        <v>17</v>
      </c>
      <c r="V10" s="1062"/>
      <c r="W10" s="1063" t="s">
        <v>18</v>
      </c>
      <c r="X10" s="1062"/>
      <c r="Y10" s="1063" t="s">
        <v>19</v>
      </c>
      <c r="Z10" s="1062"/>
      <c r="AA10" s="1063" t="s">
        <v>20</v>
      </c>
      <c r="AB10" s="1062"/>
      <c r="AC10" s="1063" t="s">
        <v>21</v>
      </c>
      <c r="AD10" s="1062"/>
      <c r="AE10" s="1063" t="s">
        <v>22</v>
      </c>
      <c r="AF10" s="1062"/>
      <c r="AG10" s="1084" t="s">
        <v>23</v>
      </c>
      <c r="AH10" s="1084"/>
      <c r="AI10" s="1063" t="s">
        <v>24</v>
      </c>
      <c r="AJ10" s="1062"/>
      <c r="AK10" s="1084" t="s">
        <v>25</v>
      </c>
      <c r="AL10" s="1062"/>
      <c r="AM10" s="1042"/>
      <c r="AN10" s="1102" t="s">
        <v>28</v>
      </c>
      <c r="AO10" s="1104" t="s">
        <v>29</v>
      </c>
      <c r="AP10" s="1104" t="s">
        <v>135</v>
      </c>
      <c r="AQ10" s="1106" t="s">
        <v>30</v>
      </c>
      <c r="AR10" s="1042"/>
      <c r="AS10" s="179"/>
    </row>
    <row r="11" spans="1:87" x14ac:dyDescent="0.25">
      <c r="A11" s="994"/>
      <c r="B11" s="424" t="s">
        <v>136</v>
      </c>
      <c r="C11" s="424" t="s">
        <v>26</v>
      </c>
      <c r="D11" s="427" t="s">
        <v>27</v>
      </c>
      <c r="E11" s="436" t="s">
        <v>26</v>
      </c>
      <c r="F11" s="434" t="s">
        <v>27</v>
      </c>
      <c r="G11" s="436" t="s">
        <v>26</v>
      </c>
      <c r="H11" s="434" t="s">
        <v>27</v>
      </c>
      <c r="I11" s="436" t="s">
        <v>26</v>
      </c>
      <c r="J11" s="434" t="s">
        <v>27</v>
      </c>
      <c r="K11" s="436" t="s">
        <v>26</v>
      </c>
      <c r="L11" s="434" t="s">
        <v>27</v>
      </c>
      <c r="M11" s="436" t="s">
        <v>26</v>
      </c>
      <c r="N11" s="434" t="s">
        <v>27</v>
      </c>
      <c r="O11" s="436" t="s">
        <v>26</v>
      </c>
      <c r="P11" s="434" t="s">
        <v>27</v>
      </c>
      <c r="Q11" s="436" t="s">
        <v>26</v>
      </c>
      <c r="R11" s="434" t="s">
        <v>27</v>
      </c>
      <c r="S11" s="436" t="s">
        <v>26</v>
      </c>
      <c r="T11" s="434" t="s">
        <v>27</v>
      </c>
      <c r="U11" s="436" t="s">
        <v>26</v>
      </c>
      <c r="V11" s="434" t="s">
        <v>27</v>
      </c>
      <c r="W11" s="436" t="s">
        <v>26</v>
      </c>
      <c r="X11" s="434" t="s">
        <v>27</v>
      </c>
      <c r="Y11" s="436" t="s">
        <v>26</v>
      </c>
      <c r="Z11" s="434" t="s">
        <v>27</v>
      </c>
      <c r="AA11" s="436" t="s">
        <v>26</v>
      </c>
      <c r="AB11" s="434" t="s">
        <v>27</v>
      </c>
      <c r="AC11" s="436" t="s">
        <v>26</v>
      </c>
      <c r="AD11" s="434" t="s">
        <v>27</v>
      </c>
      <c r="AE11" s="436" t="s">
        <v>26</v>
      </c>
      <c r="AF11" s="434" t="s">
        <v>27</v>
      </c>
      <c r="AG11" s="38" t="s">
        <v>26</v>
      </c>
      <c r="AH11" s="433" t="s">
        <v>27</v>
      </c>
      <c r="AI11" s="436" t="s">
        <v>26</v>
      </c>
      <c r="AJ11" s="434" t="s">
        <v>27</v>
      </c>
      <c r="AK11" s="38" t="s">
        <v>26</v>
      </c>
      <c r="AL11" s="434" t="s">
        <v>27</v>
      </c>
      <c r="AM11" s="996"/>
      <c r="AN11" s="1103"/>
      <c r="AO11" s="1105"/>
      <c r="AP11" s="1105"/>
      <c r="AQ11" s="1107"/>
      <c r="AR11" s="996"/>
      <c r="AS11" s="179"/>
    </row>
    <row r="12" spans="1:87" x14ac:dyDescent="0.25">
      <c r="A12" s="39" t="s">
        <v>31</v>
      </c>
      <c r="B12" s="182">
        <f>SUM(C12+D12)</f>
        <v>4934</v>
      </c>
      <c r="C12" s="182">
        <f t="shared" ref="C12:D14" si="0">SUM(E12+G12+I12+K12+M12+O12+Q12+S12+U12+W12+Y12+AA12+AC12+AE12+AG12+AI12+AK12)</f>
        <v>2436</v>
      </c>
      <c r="D12" s="182">
        <f t="shared" si="0"/>
        <v>2498</v>
      </c>
      <c r="E12" s="82">
        <v>408</v>
      </c>
      <c r="F12" s="183">
        <v>381</v>
      </c>
      <c r="G12" s="82">
        <v>230</v>
      </c>
      <c r="H12" s="183">
        <v>218</v>
      </c>
      <c r="I12" s="82">
        <v>221</v>
      </c>
      <c r="J12" s="94">
        <v>209</v>
      </c>
      <c r="K12" s="82">
        <v>140</v>
      </c>
      <c r="L12" s="94">
        <v>141</v>
      </c>
      <c r="M12" s="82">
        <v>118</v>
      </c>
      <c r="N12" s="94">
        <v>133</v>
      </c>
      <c r="O12" s="82">
        <v>136</v>
      </c>
      <c r="P12" s="94">
        <v>114</v>
      </c>
      <c r="Q12" s="82">
        <v>117</v>
      </c>
      <c r="R12" s="94">
        <v>114</v>
      </c>
      <c r="S12" s="82">
        <v>114</v>
      </c>
      <c r="T12" s="94">
        <v>89</v>
      </c>
      <c r="U12" s="82">
        <v>109</v>
      </c>
      <c r="V12" s="94">
        <v>126</v>
      </c>
      <c r="W12" s="82">
        <v>115</v>
      </c>
      <c r="X12" s="94">
        <v>151</v>
      </c>
      <c r="Y12" s="82">
        <v>123</v>
      </c>
      <c r="Z12" s="94">
        <v>141</v>
      </c>
      <c r="AA12" s="82">
        <v>132</v>
      </c>
      <c r="AB12" s="94">
        <v>121</v>
      </c>
      <c r="AC12" s="82">
        <v>108</v>
      </c>
      <c r="AD12" s="94">
        <v>104</v>
      </c>
      <c r="AE12" s="82">
        <v>93</v>
      </c>
      <c r="AF12" s="94">
        <v>108</v>
      </c>
      <c r="AG12" s="98">
        <v>90</v>
      </c>
      <c r="AH12" s="87">
        <v>105</v>
      </c>
      <c r="AI12" s="82">
        <v>71</v>
      </c>
      <c r="AJ12" s="94">
        <v>99</v>
      </c>
      <c r="AK12" s="104">
        <v>111</v>
      </c>
      <c r="AL12" s="94">
        <v>144</v>
      </c>
      <c r="AM12" s="104">
        <v>4691</v>
      </c>
      <c r="AN12" s="82">
        <v>220</v>
      </c>
      <c r="AO12" s="83"/>
      <c r="AP12" s="83">
        <v>316</v>
      </c>
      <c r="AQ12" s="94">
        <v>608</v>
      </c>
      <c r="AR12" s="94"/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450</v>
      </c>
      <c r="C13" s="185">
        <f t="shared" si="0"/>
        <v>0</v>
      </c>
      <c r="D13" s="186">
        <f t="shared" si="0"/>
        <v>450</v>
      </c>
      <c r="E13" s="71"/>
      <c r="F13" s="67"/>
      <c r="G13" s="105"/>
      <c r="H13" s="108">
        <v>1</v>
      </c>
      <c r="I13" s="105"/>
      <c r="J13" s="67">
        <v>5</v>
      </c>
      <c r="K13" s="71"/>
      <c r="L13" s="67">
        <v>41</v>
      </c>
      <c r="M13" s="71"/>
      <c r="N13" s="67">
        <v>109</v>
      </c>
      <c r="O13" s="71"/>
      <c r="P13" s="67">
        <v>102</v>
      </c>
      <c r="Q13" s="71"/>
      <c r="R13" s="67">
        <v>85</v>
      </c>
      <c r="S13" s="71"/>
      <c r="T13" s="67">
        <v>43</v>
      </c>
      <c r="U13" s="71"/>
      <c r="V13" s="67">
        <v>26</v>
      </c>
      <c r="W13" s="71"/>
      <c r="X13" s="67">
        <v>19</v>
      </c>
      <c r="Y13" s="71"/>
      <c r="Z13" s="67">
        <v>11</v>
      </c>
      <c r="AA13" s="71"/>
      <c r="AB13" s="67">
        <v>1</v>
      </c>
      <c r="AC13" s="71"/>
      <c r="AD13" s="67"/>
      <c r="AE13" s="71"/>
      <c r="AF13" s="67">
        <v>3</v>
      </c>
      <c r="AG13" s="99"/>
      <c r="AH13" s="73">
        <v>2</v>
      </c>
      <c r="AI13" s="71"/>
      <c r="AJ13" s="67"/>
      <c r="AK13" s="187"/>
      <c r="AL13" s="67">
        <v>2</v>
      </c>
      <c r="AM13" s="187">
        <v>441</v>
      </c>
      <c r="AN13" s="71">
        <v>13</v>
      </c>
      <c r="AO13" s="72"/>
      <c r="AP13" s="72">
        <v>7</v>
      </c>
      <c r="AQ13" s="67">
        <v>48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218</v>
      </c>
      <c r="C14" s="188">
        <f t="shared" si="0"/>
        <v>0</v>
      </c>
      <c r="D14" s="189">
        <f t="shared" si="0"/>
        <v>218</v>
      </c>
      <c r="E14" s="74"/>
      <c r="F14" s="97"/>
      <c r="G14" s="74"/>
      <c r="H14" s="97"/>
      <c r="I14" s="74"/>
      <c r="J14" s="77">
        <v>1</v>
      </c>
      <c r="K14" s="74"/>
      <c r="L14" s="77">
        <v>29</v>
      </c>
      <c r="M14" s="74"/>
      <c r="N14" s="77">
        <v>41</v>
      </c>
      <c r="O14" s="74"/>
      <c r="P14" s="77">
        <v>44</v>
      </c>
      <c r="Q14" s="74"/>
      <c r="R14" s="77">
        <v>45</v>
      </c>
      <c r="S14" s="74"/>
      <c r="T14" s="77">
        <v>24</v>
      </c>
      <c r="U14" s="74"/>
      <c r="V14" s="77">
        <v>15</v>
      </c>
      <c r="W14" s="74"/>
      <c r="X14" s="77">
        <v>2</v>
      </c>
      <c r="Y14" s="74"/>
      <c r="Z14" s="77">
        <v>6</v>
      </c>
      <c r="AA14" s="74"/>
      <c r="AB14" s="77">
        <v>3</v>
      </c>
      <c r="AC14" s="74"/>
      <c r="AD14" s="77">
        <v>2</v>
      </c>
      <c r="AE14" s="74"/>
      <c r="AF14" s="77">
        <v>1</v>
      </c>
      <c r="AG14" s="100"/>
      <c r="AH14" s="76">
        <v>4</v>
      </c>
      <c r="AI14" s="74"/>
      <c r="AJ14" s="77">
        <v>1</v>
      </c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34" t="s">
        <v>138</v>
      </c>
      <c r="B15" s="1134"/>
      <c r="C15" s="1134"/>
      <c r="D15" s="1134"/>
      <c r="E15" s="1134"/>
      <c r="F15" s="1134"/>
      <c r="G15" s="1134"/>
      <c r="H15" s="1134"/>
      <c r="I15" s="1134"/>
      <c r="J15" s="1134"/>
      <c r="K15" s="1134"/>
      <c r="L15" s="1134"/>
      <c r="M15" s="1134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993" t="s">
        <v>42</v>
      </c>
      <c r="B16" s="1075" t="s">
        <v>3</v>
      </c>
      <c r="C16" s="1092"/>
      <c r="D16" s="1093"/>
      <c r="E16" s="1061" t="s">
        <v>4</v>
      </c>
      <c r="F16" s="1064"/>
      <c r="G16" s="1064"/>
      <c r="H16" s="1064"/>
      <c r="I16" s="1064"/>
      <c r="J16" s="1064"/>
      <c r="K16" s="1064"/>
      <c r="L16" s="1064"/>
      <c r="M16" s="1064"/>
      <c r="N16" s="1064"/>
      <c r="O16" s="1064"/>
      <c r="P16" s="1064"/>
      <c r="Q16" s="1064"/>
      <c r="R16" s="1064"/>
      <c r="S16" s="1064"/>
      <c r="T16" s="1064"/>
      <c r="U16" s="1064"/>
      <c r="V16" s="1064"/>
      <c r="W16" s="1064"/>
      <c r="X16" s="1064"/>
      <c r="Y16" s="1064"/>
      <c r="Z16" s="1064"/>
      <c r="AA16" s="1064"/>
      <c r="AB16" s="1064"/>
      <c r="AC16" s="1064"/>
      <c r="AD16" s="1064"/>
      <c r="AE16" s="1064"/>
      <c r="AF16" s="1064"/>
      <c r="AG16" s="1064"/>
      <c r="AH16" s="1064"/>
      <c r="AI16" s="1064"/>
      <c r="AJ16" s="1064"/>
      <c r="AK16" s="1064"/>
      <c r="AL16" s="1060"/>
      <c r="AM16" s="995" t="s">
        <v>6</v>
      </c>
    </row>
    <row r="17" spans="1:86" x14ac:dyDescent="0.25">
      <c r="A17" s="997"/>
      <c r="B17" s="1076"/>
      <c r="C17" s="1094"/>
      <c r="D17" s="1095"/>
      <c r="E17" s="1061" t="s">
        <v>9</v>
      </c>
      <c r="F17" s="1060"/>
      <c r="G17" s="1096" t="s">
        <v>10</v>
      </c>
      <c r="H17" s="1097"/>
      <c r="I17" s="1061" t="s">
        <v>11</v>
      </c>
      <c r="J17" s="1060"/>
      <c r="K17" s="1061" t="s">
        <v>12</v>
      </c>
      <c r="L17" s="1060"/>
      <c r="M17" s="1061" t="s">
        <v>13</v>
      </c>
      <c r="N17" s="1060"/>
      <c r="O17" s="1063" t="s">
        <v>14</v>
      </c>
      <c r="P17" s="1062"/>
      <c r="Q17" s="1063" t="s">
        <v>15</v>
      </c>
      <c r="R17" s="1062"/>
      <c r="S17" s="1063" t="s">
        <v>16</v>
      </c>
      <c r="T17" s="1062"/>
      <c r="U17" s="1063" t="s">
        <v>17</v>
      </c>
      <c r="V17" s="1062"/>
      <c r="W17" s="1063" t="s">
        <v>18</v>
      </c>
      <c r="X17" s="1062"/>
      <c r="Y17" s="1063" t="s">
        <v>19</v>
      </c>
      <c r="Z17" s="1062"/>
      <c r="AA17" s="1063" t="s">
        <v>20</v>
      </c>
      <c r="AB17" s="1062"/>
      <c r="AC17" s="1063" t="s">
        <v>21</v>
      </c>
      <c r="AD17" s="1062"/>
      <c r="AE17" s="1063" t="s">
        <v>22</v>
      </c>
      <c r="AF17" s="1062"/>
      <c r="AG17" s="1063" t="s">
        <v>23</v>
      </c>
      <c r="AH17" s="1062"/>
      <c r="AI17" s="1063" t="s">
        <v>24</v>
      </c>
      <c r="AJ17" s="1062"/>
      <c r="AK17" s="1063" t="s">
        <v>25</v>
      </c>
      <c r="AL17" s="1062"/>
      <c r="AM17" s="1042"/>
    </row>
    <row r="18" spans="1:86" x14ac:dyDescent="0.25">
      <c r="A18" s="994"/>
      <c r="B18" s="444" t="s">
        <v>136</v>
      </c>
      <c r="C18" s="426" t="s">
        <v>98</v>
      </c>
      <c r="D18" s="425" t="s">
        <v>27</v>
      </c>
      <c r="E18" s="8" t="s">
        <v>98</v>
      </c>
      <c r="F18" s="428" t="s">
        <v>27</v>
      </c>
      <c r="G18" s="8" t="s">
        <v>98</v>
      </c>
      <c r="H18" s="428" t="s">
        <v>27</v>
      </c>
      <c r="I18" s="8" t="s">
        <v>98</v>
      </c>
      <c r="J18" s="428" t="s">
        <v>27</v>
      </c>
      <c r="K18" s="8" t="s">
        <v>98</v>
      </c>
      <c r="L18" s="428" t="s">
        <v>27</v>
      </c>
      <c r="M18" s="8" t="s">
        <v>98</v>
      </c>
      <c r="N18" s="428" t="s">
        <v>27</v>
      </c>
      <c r="O18" s="8" t="s">
        <v>98</v>
      </c>
      <c r="P18" s="428" t="s">
        <v>27</v>
      </c>
      <c r="Q18" s="8" t="s">
        <v>98</v>
      </c>
      <c r="R18" s="428" t="s">
        <v>27</v>
      </c>
      <c r="S18" s="8" t="s">
        <v>98</v>
      </c>
      <c r="T18" s="428" t="s">
        <v>27</v>
      </c>
      <c r="U18" s="8" t="s">
        <v>98</v>
      </c>
      <c r="V18" s="428" t="s">
        <v>27</v>
      </c>
      <c r="W18" s="8" t="s">
        <v>98</v>
      </c>
      <c r="X18" s="428" t="s">
        <v>27</v>
      </c>
      <c r="Y18" s="8" t="s">
        <v>98</v>
      </c>
      <c r="Z18" s="428" t="s">
        <v>27</v>
      </c>
      <c r="AA18" s="8" t="s">
        <v>98</v>
      </c>
      <c r="AB18" s="428" t="s">
        <v>27</v>
      </c>
      <c r="AC18" s="8" t="s">
        <v>98</v>
      </c>
      <c r="AD18" s="428" t="s">
        <v>27</v>
      </c>
      <c r="AE18" s="8" t="s">
        <v>98</v>
      </c>
      <c r="AF18" s="428" t="s">
        <v>27</v>
      </c>
      <c r="AG18" s="8" t="s">
        <v>98</v>
      </c>
      <c r="AH18" s="428" t="s">
        <v>27</v>
      </c>
      <c r="AI18" s="8" t="s">
        <v>98</v>
      </c>
      <c r="AJ18" s="428" t="s">
        <v>27</v>
      </c>
      <c r="AK18" s="8" t="s">
        <v>98</v>
      </c>
      <c r="AL18" s="428" t="s">
        <v>27</v>
      </c>
      <c r="AM18" s="996"/>
      <c r="AN18" s="191"/>
    </row>
    <row r="19" spans="1:86" x14ac:dyDescent="0.25">
      <c r="A19" s="446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998" t="s">
        <v>42</v>
      </c>
      <c r="B24" s="1075" t="s">
        <v>3</v>
      </c>
      <c r="C24" s="1092"/>
      <c r="D24" s="1093"/>
      <c r="E24" s="1061" t="s">
        <v>4</v>
      </c>
      <c r="F24" s="1064"/>
      <c r="G24" s="1064"/>
      <c r="H24" s="1064"/>
      <c r="I24" s="1064"/>
      <c r="J24" s="1064"/>
      <c r="K24" s="1064"/>
      <c r="L24" s="1064"/>
      <c r="M24" s="1064"/>
      <c r="N24" s="1064"/>
      <c r="O24" s="1064"/>
      <c r="P24" s="1064"/>
      <c r="Q24" s="1064"/>
      <c r="R24" s="1064"/>
      <c r="S24" s="1064"/>
      <c r="T24" s="1064"/>
      <c r="U24" s="1064"/>
      <c r="V24" s="1064"/>
      <c r="W24" s="1064"/>
      <c r="X24" s="1064"/>
      <c r="Y24" s="1064"/>
      <c r="Z24" s="1064"/>
      <c r="AA24" s="1064"/>
      <c r="AB24" s="1064"/>
      <c r="AC24" s="1064"/>
      <c r="AD24" s="1064"/>
      <c r="AE24" s="1064"/>
      <c r="AF24" s="1064"/>
      <c r="AG24" s="1064"/>
      <c r="AH24" s="1064"/>
      <c r="AI24" s="1064"/>
      <c r="AJ24" s="1064"/>
      <c r="AK24" s="1064"/>
      <c r="AL24" s="1060"/>
      <c r="AM24" s="995" t="s">
        <v>6</v>
      </c>
    </row>
    <row r="25" spans="1:86" x14ac:dyDescent="0.25">
      <c r="A25" s="1034"/>
      <c r="B25" s="1076"/>
      <c r="C25" s="1094"/>
      <c r="D25" s="1095"/>
      <c r="E25" s="1061" t="s">
        <v>9</v>
      </c>
      <c r="F25" s="1060"/>
      <c r="G25" s="1096" t="s">
        <v>10</v>
      </c>
      <c r="H25" s="1097"/>
      <c r="I25" s="1061" t="s">
        <v>11</v>
      </c>
      <c r="J25" s="1060"/>
      <c r="K25" s="1061" t="s">
        <v>12</v>
      </c>
      <c r="L25" s="1060"/>
      <c r="M25" s="1061" t="s">
        <v>13</v>
      </c>
      <c r="N25" s="1060"/>
      <c r="O25" s="1063" t="s">
        <v>14</v>
      </c>
      <c r="P25" s="1062"/>
      <c r="Q25" s="1063" t="s">
        <v>15</v>
      </c>
      <c r="R25" s="1062"/>
      <c r="S25" s="1063" t="s">
        <v>16</v>
      </c>
      <c r="T25" s="1062"/>
      <c r="U25" s="1063" t="s">
        <v>17</v>
      </c>
      <c r="V25" s="1062"/>
      <c r="W25" s="1063" t="s">
        <v>18</v>
      </c>
      <c r="X25" s="1062"/>
      <c r="Y25" s="1063" t="s">
        <v>19</v>
      </c>
      <c r="Z25" s="1062"/>
      <c r="AA25" s="1063" t="s">
        <v>20</v>
      </c>
      <c r="AB25" s="1062"/>
      <c r="AC25" s="1063" t="s">
        <v>21</v>
      </c>
      <c r="AD25" s="1062"/>
      <c r="AE25" s="1063" t="s">
        <v>22</v>
      </c>
      <c r="AF25" s="1062"/>
      <c r="AG25" s="1063" t="s">
        <v>23</v>
      </c>
      <c r="AH25" s="1062"/>
      <c r="AI25" s="1063" t="s">
        <v>24</v>
      </c>
      <c r="AJ25" s="1062"/>
      <c r="AK25" s="1063" t="s">
        <v>25</v>
      </c>
      <c r="AL25" s="1062"/>
      <c r="AM25" s="1042"/>
    </row>
    <row r="26" spans="1:86" x14ac:dyDescent="0.25">
      <c r="A26" s="1001"/>
      <c r="B26" s="444" t="s">
        <v>136</v>
      </c>
      <c r="C26" s="421" t="s">
        <v>98</v>
      </c>
      <c r="D26" s="442" t="s">
        <v>27</v>
      </c>
      <c r="E26" s="432" t="s">
        <v>98</v>
      </c>
      <c r="F26" s="434" t="s">
        <v>27</v>
      </c>
      <c r="G26" s="432" t="s">
        <v>98</v>
      </c>
      <c r="H26" s="434" t="s">
        <v>27</v>
      </c>
      <c r="I26" s="432" t="s">
        <v>98</v>
      </c>
      <c r="J26" s="434" t="s">
        <v>27</v>
      </c>
      <c r="K26" s="432" t="s">
        <v>98</v>
      </c>
      <c r="L26" s="434" t="s">
        <v>27</v>
      </c>
      <c r="M26" s="432" t="s">
        <v>98</v>
      </c>
      <c r="N26" s="434" t="s">
        <v>27</v>
      </c>
      <c r="O26" s="432" t="s">
        <v>98</v>
      </c>
      <c r="P26" s="434" t="s">
        <v>27</v>
      </c>
      <c r="Q26" s="432" t="s">
        <v>98</v>
      </c>
      <c r="R26" s="434" t="s">
        <v>27</v>
      </c>
      <c r="S26" s="432" t="s">
        <v>98</v>
      </c>
      <c r="T26" s="434" t="s">
        <v>27</v>
      </c>
      <c r="U26" s="432" t="s">
        <v>98</v>
      </c>
      <c r="V26" s="434" t="s">
        <v>27</v>
      </c>
      <c r="W26" s="432" t="s">
        <v>98</v>
      </c>
      <c r="X26" s="434" t="s">
        <v>27</v>
      </c>
      <c r="Y26" s="432" t="s">
        <v>98</v>
      </c>
      <c r="Z26" s="434" t="s">
        <v>27</v>
      </c>
      <c r="AA26" s="432" t="s">
        <v>98</v>
      </c>
      <c r="AB26" s="434" t="s">
        <v>27</v>
      </c>
      <c r="AC26" s="432" t="s">
        <v>98</v>
      </c>
      <c r="AD26" s="434" t="s">
        <v>27</v>
      </c>
      <c r="AE26" s="432" t="s">
        <v>98</v>
      </c>
      <c r="AF26" s="434" t="s">
        <v>27</v>
      </c>
      <c r="AG26" s="432" t="s">
        <v>98</v>
      </c>
      <c r="AH26" s="434" t="s">
        <v>27</v>
      </c>
      <c r="AI26" s="432" t="s">
        <v>98</v>
      </c>
      <c r="AJ26" s="434" t="s">
        <v>27</v>
      </c>
      <c r="AK26" s="432" t="s">
        <v>98</v>
      </c>
      <c r="AL26" s="434" t="s">
        <v>27</v>
      </c>
      <c r="AM26" s="996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998" t="s">
        <v>42</v>
      </c>
      <c r="B34" s="1075" t="s">
        <v>3</v>
      </c>
      <c r="C34" s="1092"/>
      <c r="D34" s="1093"/>
      <c r="E34" s="1061" t="s">
        <v>4</v>
      </c>
      <c r="F34" s="1064"/>
      <c r="G34" s="1064"/>
      <c r="H34" s="1064"/>
      <c r="I34" s="1064"/>
      <c r="J34" s="1064"/>
      <c r="K34" s="1064"/>
      <c r="L34" s="1064"/>
      <c r="M34" s="1064"/>
      <c r="N34" s="1064"/>
      <c r="O34" s="1064"/>
      <c r="P34" s="1064"/>
      <c r="Q34" s="1064"/>
      <c r="R34" s="1064"/>
      <c r="S34" s="1064"/>
      <c r="T34" s="1064"/>
      <c r="U34" s="1064"/>
      <c r="V34" s="1064"/>
      <c r="W34" s="1064"/>
      <c r="X34" s="1064"/>
      <c r="Y34" s="1064"/>
      <c r="Z34" s="1064"/>
      <c r="AA34" s="1064"/>
      <c r="AB34" s="1064"/>
      <c r="AC34" s="1064"/>
      <c r="AD34" s="1064"/>
      <c r="AE34" s="1064"/>
      <c r="AF34" s="1064"/>
      <c r="AG34" s="1064"/>
      <c r="AH34" s="1064"/>
      <c r="AI34" s="1064"/>
      <c r="AJ34" s="1064"/>
      <c r="AK34" s="1064"/>
      <c r="AL34" s="1060"/>
      <c r="AM34" s="995" t="s">
        <v>6</v>
      </c>
    </row>
    <row r="35" spans="1:86" x14ac:dyDescent="0.25">
      <c r="A35" s="1034"/>
      <c r="B35" s="1076"/>
      <c r="C35" s="1094"/>
      <c r="D35" s="1095"/>
      <c r="E35" s="1061" t="s">
        <v>9</v>
      </c>
      <c r="F35" s="1060"/>
      <c r="G35" s="1096" t="s">
        <v>10</v>
      </c>
      <c r="H35" s="1097"/>
      <c r="I35" s="1061" t="s">
        <v>11</v>
      </c>
      <c r="J35" s="1060"/>
      <c r="K35" s="1061" t="s">
        <v>12</v>
      </c>
      <c r="L35" s="1060"/>
      <c r="M35" s="1061" t="s">
        <v>13</v>
      </c>
      <c r="N35" s="1060"/>
      <c r="O35" s="1063" t="s">
        <v>14</v>
      </c>
      <c r="P35" s="1062"/>
      <c r="Q35" s="1063" t="s">
        <v>15</v>
      </c>
      <c r="R35" s="1062"/>
      <c r="S35" s="1063" t="s">
        <v>16</v>
      </c>
      <c r="T35" s="1062"/>
      <c r="U35" s="1063" t="s">
        <v>17</v>
      </c>
      <c r="V35" s="1062"/>
      <c r="W35" s="1063" t="s">
        <v>18</v>
      </c>
      <c r="X35" s="1062"/>
      <c r="Y35" s="1063" t="s">
        <v>19</v>
      </c>
      <c r="Z35" s="1062"/>
      <c r="AA35" s="1063" t="s">
        <v>20</v>
      </c>
      <c r="AB35" s="1062"/>
      <c r="AC35" s="1063" t="s">
        <v>21</v>
      </c>
      <c r="AD35" s="1062"/>
      <c r="AE35" s="1063" t="s">
        <v>22</v>
      </c>
      <c r="AF35" s="1062"/>
      <c r="AG35" s="1063" t="s">
        <v>23</v>
      </c>
      <c r="AH35" s="1062"/>
      <c r="AI35" s="1063" t="s">
        <v>24</v>
      </c>
      <c r="AJ35" s="1062"/>
      <c r="AK35" s="1063" t="s">
        <v>25</v>
      </c>
      <c r="AL35" s="1062"/>
      <c r="AM35" s="1042"/>
    </row>
    <row r="36" spans="1:86" x14ac:dyDescent="0.25">
      <c r="A36" s="1001"/>
      <c r="B36" s="444" t="s">
        <v>136</v>
      </c>
      <c r="C36" s="421" t="s">
        <v>98</v>
      </c>
      <c r="D36" s="442" t="s">
        <v>27</v>
      </c>
      <c r="E36" s="432" t="s">
        <v>98</v>
      </c>
      <c r="F36" s="434" t="s">
        <v>27</v>
      </c>
      <c r="G36" s="432" t="s">
        <v>98</v>
      </c>
      <c r="H36" s="434" t="s">
        <v>27</v>
      </c>
      <c r="I36" s="432" t="s">
        <v>98</v>
      </c>
      <c r="J36" s="434" t="s">
        <v>27</v>
      </c>
      <c r="K36" s="432" t="s">
        <v>98</v>
      </c>
      <c r="L36" s="434" t="s">
        <v>27</v>
      </c>
      <c r="M36" s="432" t="s">
        <v>98</v>
      </c>
      <c r="N36" s="434" t="s">
        <v>27</v>
      </c>
      <c r="O36" s="432" t="s">
        <v>98</v>
      </c>
      <c r="P36" s="434" t="s">
        <v>27</v>
      </c>
      <c r="Q36" s="432" t="s">
        <v>98</v>
      </c>
      <c r="R36" s="434" t="s">
        <v>27</v>
      </c>
      <c r="S36" s="432" t="s">
        <v>98</v>
      </c>
      <c r="T36" s="434" t="s">
        <v>27</v>
      </c>
      <c r="U36" s="432" t="s">
        <v>98</v>
      </c>
      <c r="V36" s="434" t="s">
        <v>27</v>
      </c>
      <c r="W36" s="432" t="s">
        <v>98</v>
      </c>
      <c r="X36" s="434" t="s">
        <v>27</v>
      </c>
      <c r="Y36" s="432" t="s">
        <v>98</v>
      </c>
      <c r="Z36" s="434" t="s">
        <v>27</v>
      </c>
      <c r="AA36" s="432" t="s">
        <v>98</v>
      </c>
      <c r="AB36" s="434" t="s">
        <v>27</v>
      </c>
      <c r="AC36" s="432" t="s">
        <v>98</v>
      </c>
      <c r="AD36" s="434" t="s">
        <v>27</v>
      </c>
      <c r="AE36" s="432" t="s">
        <v>98</v>
      </c>
      <c r="AF36" s="434" t="s">
        <v>27</v>
      </c>
      <c r="AG36" s="432" t="s">
        <v>98</v>
      </c>
      <c r="AH36" s="434" t="s">
        <v>27</v>
      </c>
      <c r="AI36" s="432" t="s">
        <v>98</v>
      </c>
      <c r="AJ36" s="434" t="s">
        <v>27</v>
      </c>
      <c r="AK36" s="432" t="s">
        <v>98</v>
      </c>
      <c r="AL36" s="434" t="s">
        <v>27</v>
      </c>
      <c r="AM36" s="996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998" t="s">
        <v>42</v>
      </c>
      <c r="B44" s="1075" t="s">
        <v>3</v>
      </c>
      <c r="C44" s="1092"/>
      <c r="D44" s="1093"/>
      <c r="E44" s="1061" t="s">
        <v>4</v>
      </c>
      <c r="F44" s="1064"/>
      <c r="G44" s="1064"/>
      <c r="H44" s="1064"/>
      <c r="I44" s="1064"/>
      <c r="J44" s="1064"/>
      <c r="K44" s="1064"/>
      <c r="L44" s="1064"/>
      <c r="M44" s="1064"/>
      <c r="N44" s="1064"/>
      <c r="O44" s="1064"/>
      <c r="P44" s="1064"/>
      <c r="Q44" s="1064"/>
      <c r="R44" s="1064"/>
      <c r="S44" s="1064"/>
      <c r="T44" s="1064"/>
      <c r="U44" s="1064"/>
      <c r="V44" s="1064"/>
      <c r="W44" s="1064"/>
      <c r="X44" s="1064"/>
      <c r="Y44" s="1064"/>
      <c r="Z44" s="1064"/>
      <c r="AA44" s="1064"/>
      <c r="AB44" s="1064"/>
      <c r="AC44" s="1064"/>
      <c r="AD44" s="1064"/>
      <c r="AE44" s="1064"/>
      <c r="AF44" s="1064"/>
      <c r="AG44" s="1064"/>
      <c r="AH44" s="1064"/>
      <c r="AI44" s="1064"/>
      <c r="AJ44" s="1064"/>
      <c r="AK44" s="1064"/>
      <c r="AL44" s="1060"/>
      <c r="AM44" s="995" t="s">
        <v>6</v>
      </c>
    </row>
    <row r="45" spans="1:86" x14ac:dyDescent="0.25">
      <c r="A45" s="1034"/>
      <c r="B45" s="1076"/>
      <c r="C45" s="1094"/>
      <c r="D45" s="1095"/>
      <c r="E45" s="1061" t="s">
        <v>9</v>
      </c>
      <c r="F45" s="1060"/>
      <c r="G45" s="1096" t="s">
        <v>10</v>
      </c>
      <c r="H45" s="1097"/>
      <c r="I45" s="1061" t="s">
        <v>11</v>
      </c>
      <c r="J45" s="1060"/>
      <c r="K45" s="1061" t="s">
        <v>12</v>
      </c>
      <c r="L45" s="1060"/>
      <c r="M45" s="1061" t="s">
        <v>13</v>
      </c>
      <c r="N45" s="1060"/>
      <c r="O45" s="1063" t="s">
        <v>14</v>
      </c>
      <c r="P45" s="1062"/>
      <c r="Q45" s="1063" t="s">
        <v>15</v>
      </c>
      <c r="R45" s="1062"/>
      <c r="S45" s="1063" t="s">
        <v>16</v>
      </c>
      <c r="T45" s="1062"/>
      <c r="U45" s="1063" t="s">
        <v>17</v>
      </c>
      <c r="V45" s="1062"/>
      <c r="W45" s="1063" t="s">
        <v>18</v>
      </c>
      <c r="X45" s="1062"/>
      <c r="Y45" s="1063" t="s">
        <v>19</v>
      </c>
      <c r="Z45" s="1062"/>
      <c r="AA45" s="1063" t="s">
        <v>20</v>
      </c>
      <c r="AB45" s="1062"/>
      <c r="AC45" s="1063" t="s">
        <v>21</v>
      </c>
      <c r="AD45" s="1062"/>
      <c r="AE45" s="1063" t="s">
        <v>22</v>
      </c>
      <c r="AF45" s="1062"/>
      <c r="AG45" s="1063" t="s">
        <v>23</v>
      </c>
      <c r="AH45" s="1062"/>
      <c r="AI45" s="1063" t="s">
        <v>24</v>
      </c>
      <c r="AJ45" s="1062"/>
      <c r="AK45" s="1063" t="s">
        <v>25</v>
      </c>
      <c r="AL45" s="1062"/>
      <c r="AM45" s="1042"/>
    </row>
    <row r="46" spans="1:86" x14ac:dyDescent="0.25">
      <c r="A46" s="1001"/>
      <c r="B46" s="444" t="s">
        <v>136</v>
      </c>
      <c r="C46" s="421" t="s">
        <v>98</v>
      </c>
      <c r="D46" s="442" t="s">
        <v>27</v>
      </c>
      <c r="E46" s="432" t="s">
        <v>98</v>
      </c>
      <c r="F46" s="434" t="s">
        <v>27</v>
      </c>
      <c r="G46" s="432" t="s">
        <v>98</v>
      </c>
      <c r="H46" s="434" t="s">
        <v>27</v>
      </c>
      <c r="I46" s="432" t="s">
        <v>98</v>
      </c>
      <c r="J46" s="434" t="s">
        <v>27</v>
      </c>
      <c r="K46" s="432" t="s">
        <v>98</v>
      </c>
      <c r="L46" s="434" t="s">
        <v>27</v>
      </c>
      <c r="M46" s="432" t="s">
        <v>98</v>
      </c>
      <c r="N46" s="434" t="s">
        <v>27</v>
      </c>
      <c r="O46" s="432" t="s">
        <v>98</v>
      </c>
      <c r="P46" s="434" t="s">
        <v>27</v>
      </c>
      <c r="Q46" s="432" t="s">
        <v>98</v>
      </c>
      <c r="R46" s="434" t="s">
        <v>27</v>
      </c>
      <c r="S46" s="432" t="s">
        <v>98</v>
      </c>
      <c r="T46" s="434" t="s">
        <v>27</v>
      </c>
      <c r="U46" s="432" t="s">
        <v>98</v>
      </c>
      <c r="V46" s="434" t="s">
        <v>27</v>
      </c>
      <c r="W46" s="432" t="s">
        <v>98</v>
      </c>
      <c r="X46" s="434" t="s">
        <v>27</v>
      </c>
      <c r="Y46" s="432" t="s">
        <v>98</v>
      </c>
      <c r="Z46" s="434" t="s">
        <v>27</v>
      </c>
      <c r="AA46" s="432" t="s">
        <v>98</v>
      </c>
      <c r="AB46" s="434" t="s">
        <v>27</v>
      </c>
      <c r="AC46" s="432" t="s">
        <v>98</v>
      </c>
      <c r="AD46" s="434" t="s">
        <v>27</v>
      </c>
      <c r="AE46" s="432" t="s">
        <v>98</v>
      </c>
      <c r="AF46" s="434" t="s">
        <v>27</v>
      </c>
      <c r="AG46" s="432" t="s">
        <v>98</v>
      </c>
      <c r="AH46" s="434" t="s">
        <v>27</v>
      </c>
      <c r="AI46" s="432" t="s">
        <v>98</v>
      </c>
      <c r="AJ46" s="434" t="s">
        <v>27</v>
      </c>
      <c r="AK46" s="432" t="s">
        <v>98</v>
      </c>
      <c r="AL46" s="434" t="s">
        <v>27</v>
      </c>
      <c r="AM46" s="996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16" t="s">
        <v>34</v>
      </c>
      <c r="B54" s="1119" t="s">
        <v>41</v>
      </c>
      <c r="C54" s="1120"/>
      <c r="D54" s="1121"/>
      <c r="E54" s="1125" t="s">
        <v>4</v>
      </c>
      <c r="F54" s="1126"/>
      <c r="G54" s="1126"/>
      <c r="H54" s="1126"/>
      <c r="I54" s="1126"/>
      <c r="J54" s="1126"/>
      <c r="K54" s="1126"/>
      <c r="L54" s="1126"/>
      <c r="M54" s="1126"/>
      <c r="N54" s="1126"/>
      <c r="O54" s="1126"/>
      <c r="P54" s="1126"/>
      <c r="Q54" s="1126"/>
      <c r="R54" s="1126"/>
      <c r="S54" s="1126"/>
      <c r="T54" s="1126"/>
      <c r="U54" s="1126"/>
      <c r="V54" s="1126"/>
      <c r="W54" s="1126"/>
      <c r="X54" s="1126"/>
      <c r="Y54" s="1126"/>
      <c r="Z54" s="1126"/>
      <c r="AA54" s="1126"/>
      <c r="AB54" s="1126"/>
      <c r="AC54" s="1126"/>
      <c r="AD54" s="1126"/>
      <c r="AE54" s="1126"/>
      <c r="AF54" s="1126"/>
      <c r="AG54" s="1126"/>
      <c r="AH54" s="1126"/>
      <c r="AI54" s="1126"/>
      <c r="AJ54" s="1126"/>
      <c r="AK54" s="1126"/>
      <c r="AL54" s="1127"/>
      <c r="AM54" s="2"/>
      <c r="AN54" s="2"/>
      <c r="AO54" s="2"/>
      <c r="AP54" s="2"/>
      <c r="AQ54" s="2"/>
      <c r="AR54" s="2"/>
    </row>
    <row r="55" spans="1:231" x14ac:dyDescent="0.25">
      <c r="A55" s="1117"/>
      <c r="B55" s="1122"/>
      <c r="C55" s="1123"/>
      <c r="D55" s="1124"/>
      <c r="E55" s="1061" t="s">
        <v>9</v>
      </c>
      <c r="F55" s="1060"/>
      <c r="G55" s="1096" t="s">
        <v>10</v>
      </c>
      <c r="H55" s="1097"/>
      <c r="I55" s="1061" t="s">
        <v>11</v>
      </c>
      <c r="J55" s="1060"/>
      <c r="K55" s="1061" t="s">
        <v>12</v>
      </c>
      <c r="L55" s="1060"/>
      <c r="M55" s="1061" t="s">
        <v>13</v>
      </c>
      <c r="N55" s="1060"/>
      <c r="O55" s="1063" t="s">
        <v>14</v>
      </c>
      <c r="P55" s="1062"/>
      <c r="Q55" s="1063" t="s">
        <v>15</v>
      </c>
      <c r="R55" s="1062"/>
      <c r="S55" s="1063" t="s">
        <v>16</v>
      </c>
      <c r="T55" s="1062"/>
      <c r="U55" s="1063" t="s">
        <v>17</v>
      </c>
      <c r="V55" s="1084"/>
      <c r="W55" s="1063" t="s">
        <v>18</v>
      </c>
      <c r="X55" s="1062"/>
      <c r="Y55" s="1063" t="s">
        <v>19</v>
      </c>
      <c r="Z55" s="1062"/>
      <c r="AA55" s="1063" t="s">
        <v>20</v>
      </c>
      <c r="AB55" s="1062"/>
      <c r="AC55" s="1063" t="s">
        <v>21</v>
      </c>
      <c r="AD55" s="1062"/>
      <c r="AE55" s="1063" t="s">
        <v>22</v>
      </c>
      <c r="AF55" s="1062"/>
      <c r="AG55" s="1063" t="s">
        <v>23</v>
      </c>
      <c r="AH55" s="1062"/>
      <c r="AI55" s="1063" t="s">
        <v>24</v>
      </c>
      <c r="AJ55" s="1062"/>
      <c r="AK55" s="1063" t="s">
        <v>25</v>
      </c>
      <c r="AL55" s="1062"/>
      <c r="AM55" s="2"/>
      <c r="AN55" s="2"/>
      <c r="AO55" s="2"/>
      <c r="AP55" s="2"/>
      <c r="AQ55" s="2"/>
      <c r="AR55" s="2"/>
    </row>
    <row r="56" spans="1:231" x14ac:dyDescent="0.25">
      <c r="A56" s="1118"/>
      <c r="B56" s="33" t="s">
        <v>136</v>
      </c>
      <c r="C56" s="33" t="s">
        <v>26</v>
      </c>
      <c r="D56" s="425" t="s">
        <v>27</v>
      </c>
      <c r="E56" s="33" t="s">
        <v>26</v>
      </c>
      <c r="F56" s="425" t="s">
        <v>27</v>
      </c>
      <c r="G56" s="33" t="s">
        <v>26</v>
      </c>
      <c r="H56" s="425" t="s">
        <v>27</v>
      </c>
      <c r="I56" s="33" t="s">
        <v>26</v>
      </c>
      <c r="J56" s="425" t="s">
        <v>27</v>
      </c>
      <c r="K56" s="33" t="s">
        <v>26</v>
      </c>
      <c r="L56" s="425" t="s">
        <v>27</v>
      </c>
      <c r="M56" s="33" t="s">
        <v>26</v>
      </c>
      <c r="N56" s="425" t="s">
        <v>27</v>
      </c>
      <c r="O56" s="33" t="s">
        <v>26</v>
      </c>
      <c r="P56" s="425" t="s">
        <v>27</v>
      </c>
      <c r="Q56" s="33" t="s">
        <v>26</v>
      </c>
      <c r="R56" s="425" t="s">
        <v>27</v>
      </c>
      <c r="S56" s="33" t="s">
        <v>26</v>
      </c>
      <c r="T56" s="425" t="s">
        <v>27</v>
      </c>
      <c r="U56" s="33" t="s">
        <v>26</v>
      </c>
      <c r="V56" s="429" t="s">
        <v>27</v>
      </c>
      <c r="W56" s="33" t="s">
        <v>26</v>
      </c>
      <c r="X56" s="425" t="s">
        <v>27</v>
      </c>
      <c r="Y56" s="33" t="s">
        <v>26</v>
      </c>
      <c r="Z56" s="425" t="s">
        <v>27</v>
      </c>
      <c r="AA56" s="33" t="s">
        <v>26</v>
      </c>
      <c r="AB56" s="425" t="s">
        <v>27</v>
      </c>
      <c r="AC56" s="33" t="s">
        <v>26</v>
      </c>
      <c r="AD56" s="425" t="s">
        <v>27</v>
      </c>
      <c r="AE56" s="33" t="s">
        <v>26</v>
      </c>
      <c r="AF56" s="425" t="s">
        <v>27</v>
      </c>
      <c r="AG56" s="33" t="s">
        <v>26</v>
      </c>
      <c r="AH56" s="425" t="s">
        <v>27</v>
      </c>
      <c r="AI56" s="33" t="s">
        <v>26</v>
      </c>
      <c r="AJ56" s="425" t="s">
        <v>27</v>
      </c>
      <c r="AK56" s="33" t="s">
        <v>26</v>
      </c>
      <c r="AL56" s="425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7</v>
      </c>
      <c r="D57" s="182">
        <f t="shared" si="9"/>
        <v>3</v>
      </c>
      <c r="E57" s="82"/>
      <c r="F57" s="183"/>
      <c r="G57" s="82"/>
      <c r="H57" s="94"/>
      <c r="I57" s="82"/>
      <c r="J57" s="94"/>
      <c r="K57" s="82"/>
      <c r="L57" s="94"/>
      <c r="M57" s="82">
        <v>1</v>
      </c>
      <c r="N57" s="94"/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>
        <v>1</v>
      </c>
      <c r="Y57" s="82"/>
      <c r="Z57" s="94"/>
      <c r="AA57" s="82"/>
      <c r="AB57" s="94"/>
      <c r="AC57" s="82">
        <v>2</v>
      </c>
      <c r="AD57" s="94"/>
      <c r="AE57" s="82"/>
      <c r="AF57" s="94"/>
      <c r="AG57" s="82">
        <v>1</v>
      </c>
      <c r="AH57" s="94"/>
      <c r="AI57" s="82">
        <v>2</v>
      </c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83</v>
      </c>
      <c r="C58" s="221">
        <f t="shared" si="9"/>
        <v>33</v>
      </c>
      <c r="D58" s="199">
        <f t="shared" si="9"/>
        <v>50</v>
      </c>
      <c r="E58" s="71">
        <v>3</v>
      </c>
      <c r="F58" s="84"/>
      <c r="G58" s="71"/>
      <c r="H58" s="67">
        <v>1</v>
      </c>
      <c r="I58" s="71">
        <v>1</v>
      </c>
      <c r="J58" s="67">
        <v>1</v>
      </c>
      <c r="K58" s="71"/>
      <c r="L58" s="67">
        <v>1</v>
      </c>
      <c r="M58" s="71">
        <v>1</v>
      </c>
      <c r="N58" s="67"/>
      <c r="O58" s="71">
        <v>1</v>
      </c>
      <c r="P58" s="67">
        <v>1</v>
      </c>
      <c r="Q58" s="71"/>
      <c r="R58" s="67"/>
      <c r="S58" s="71">
        <v>3</v>
      </c>
      <c r="T58" s="67">
        <v>1</v>
      </c>
      <c r="U58" s="71">
        <v>1</v>
      </c>
      <c r="V58" s="73">
        <v>1</v>
      </c>
      <c r="W58" s="71">
        <v>4</v>
      </c>
      <c r="X58" s="67">
        <v>2</v>
      </c>
      <c r="Y58" s="71">
        <v>1</v>
      </c>
      <c r="Z58" s="67">
        <v>3</v>
      </c>
      <c r="AA58" s="71">
        <v>4</v>
      </c>
      <c r="AB58" s="67">
        <v>3</v>
      </c>
      <c r="AC58" s="71">
        <v>3</v>
      </c>
      <c r="AD58" s="67">
        <v>7</v>
      </c>
      <c r="AE58" s="71">
        <v>3</v>
      </c>
      <c r="AF58" s="67">
        <v>4</v>
      </c>
      <c r="AG58" s="71">
        <v>3</v>
      </c>
      <c r="AH58" s="67">
        <v>8</v>
      </c>
      <c r="AI58" s="71">
        <v>1</v>
      </c>
      <c r="AJ58" s="67">
        <v>9</v>
      </c>
      <c r="AK58" s="200">
        <v>4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3328</v>
      </c>
      <c r="C59" s="221">
        <f t="shared" si="9"/>
        <v>1725</v>
      </c>
      <c r="D59" s="199">
        <f t="shared" si="9"/>
        <v>1603</v>
      </c>
      <c r="E59" s="71">
        <v>240</v>
      </c>
      <c r="F59" s="84">
        <v>205</v>
      </c>
      <c r="G59" s="71">
        <v>110</v>
      </c>
      <c r="H59" s="67">
        <v>85</v>
      </c>
      <c r="I59" s="71">
        <v>109</v>
      </c>
      <c r="J59" s="67">
        <v>78</v>
      </c>
      <c r="K59" s="71">
        <v>96</v>
      </c>
      <c r="L59" s="67">
        <v>89</v>
      </c>
      <c r="M59" s="71">
        <v>94</v>
      </c>
      <c r="N59" s="67">
        <v>93</v>
      </c>
      <c r="O59" s="71">
        <v>106</v>
      </c>
      <c r="P59" s="67">
        <v>80</v>
      </c>
      <c r="Q59" s="71">
        <v>91</v>
      </c>
      <c r="R59" s="67">
        <v>80</v>
      </c>
      <c r="S59" s="71">
        <v>87</v>
      </c>
      <c r="T59" s="67">
        <v>53</v>
      </c>
      <c r="U59" s="71">
        <v>89</v>
      </c>
      <c r="V59" s="73">
        <v>93</v>
      </c>
      <c r="W59" s="71">
        <v>94</v>
      </c>
      <c r="X59" s="67">
        <v>104</v>
      </c>
      <c r="Y59" s="71">
        <v>95</v>
      </c>
      <c r="Z59" s="67">
        <v>106</v>
      </c>
      <c r="AA59" s="71">
        <v>101</v>
      </c>
      <c r="AB59" s="67">
        <v>82</v>
      </c>
      <c r="AC59" s="71">
        <v>92</v>
      </c>
      <c r="AD59" s="67">
        <v>82</v>
      </c>
      <c r="AE59" s="71">
        <v>82</v>
      </c>
      <c r="AF59" s="67">
        <v>89</v>
      </c>
      <c r="AG59" s="71">
        <v>72</v>
      </c>
      <c r="AH59" s="67">
        <v>83</v>
      </c>
      <c r="AI59" s="71">
        <v>63</v>
      </c>
      <c r="AJ59" s="67">
        <v>78</v>
      </c>
      <c r="AK59" s="200">
        <v>104</v>
      </c>
      <c r="AL59" s="67">
        <v>123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1415</v>
      </c>
      <c r="C60" s="221">
        <f t="shared" si="9"/>
        <v>624</v>
      </c>
      <c r="D60" s="199">
        <f t="shared" si="9"/>
        <v>791</v>
      </c>
      <c r="E60" s="71">
        <v>154</v>
      </c>
      <c r="F60" s="84">
        <v>173</v>
      </c>
      <c r="G60" s="71">
        <v>114</v>
      </c>
      <c r="H60" s="67">
        <v>127</v>
      </c>
      <c r="I60" s="71">
        <v>104</v>
      </c>
      <c r="J60" s="67">
        <v>126</v>
      </c>
      <c r="K60" s="71">
        <v>42</v>
      </c>
      <c r="L60" s="67">
        <v>47</v>
      </c>
      <c r="M60" s="71">
        <v>18</v>
      </c>
      <c r="N60" s="67">
        <v>34</v>
      </c>
      <c r="O60" s="71">
        <v>24</v>
      </c>
      <c r="P60" s="67">
        <v>30</v>
      </c>
      <c r="Q60" s="71">
        <v>26</v>
      </c>
      <c r="R60" s="67">
        <v>30</v>
      </c>
      <c r="S60" s="71">
        <v>23</v>
      </c>
      <c r="T60" s="67">
        <v>30</v>
      </c>
      <c r="U60" s="71">
        <v>17</v>
      </c>
      <c r="V60" s="73">
        <v>31</v>
      </c>
      <c r="W60" s="71">
        <v>15</v>
      </c>
      <c r="X60" s="67">
        <v>38</v>
      </c>
      <c r="Y60" s="71">
        <v>24</v>
      </c>
      <c r="Z60" s="67">
        <v>29</v>
      </c>
      <c r="AA60" s="71">
        <v>24</v>
      </c>
      <c r="AB60" s="67">
        <v>32</v>
      </c>
      <c r="AC60" s="71">
        <v>10</v>
      </c>
      <c r="AD60" s="67">
        <v>14</v>
      </c>
      <c r="AE60" s="71">
        <v>8</v>
      </c>
      <c r="AF60" s="67">
        <v>14</v>
      </c>
      <c r="AG60" s="71">
        <v>14</v>
      </c>
      <c r="AH60" s="67">
        <v>14</v>
      </c>
      <c r="AI60" s="71">
        <v>4</v>
      </c>
      <c r="AJ60" s="67">
        <v>11</v>
      </c>
      <c r="AK60" s="200">
        <v>3</v>
      </c>
      <c r="AL60" s="67">
        <v>11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98</v>
      </c>
      <c r="C61" s="224">
        <f t="shared" si="9"/>
        <v>47</v>
      </c>
      <c r="D61" s="225">
        <f t="shared" si="9"/>
        <v>51</v>
      </c>
      <c r="E61" s="85">
        <v>11</v>
      </c>
      <c r="F61" s="226">
        <v>3</v>
      </c>
      <c r="G61" s="85">
        <v>6</v>
      </c>
      <c r="H61" s="68">
        <v>5</v>
      </c>
      <c r="I61" s="85">
        <v>7</v>
      </c>
      <c r="J61" s="68">
        <v>4</v>
      </c>
      <c r="K61" s="85">
        <v>2</v>
      </c>
      <c r="L61" s="68">
        <v>4</v>
      </c>
      <c r="M61" s="85">
        <v>4</v>
      </c>
      <c r="N61" s="68">
        <v>6</v>
      </c>
      <c r="O61" s="85">
        <v>5</v>
      </c>
      <c r="P61" s="68">
        <v>3</v>
      </c>
      <c r="Q61" s="85"/>
      <c r="R61" s="68">
        <v>4</v>
      </c>
      <c r="S61" s="85">
        <v>1</v>
      </c>
      <c r="T61" s="68">
        <v>5</v>
      </c>
      <c r="U61" s="85">
        <v>2</v>
      </c>
      <c r="V61" s="86">
        <v>1</v>
      </c>
      <c r="W61" s="85">
        <v>1</v>
      </c>
      <c r="X61" s="68">
        <v>6</v>
      </c>
      <c r="Y61" s="85">
        <v>3</v>
      </c>
      <c r="Z61" s="68">
        <v>3</v>
      </c>
      <c r="AA61" s="85">
        <v>3</v>
      </c>
      <c r="AB61" s="68">
        <v>4</v>
      </c>
      <c r="AC61" s="85">
        <v>1</v>
      </c>
      <c r="AD61" s="68">
        <v>1</v>
      </c>
      <c r="AE61" s="85"/>
      <c r="AF61" s="68">
        <v>1</v>
      </c>
      <c r="AG61" s="85"/>
      <c r="AH61" s="68"/>
      <c r="AI61" s="85">
        <v>1</v>
      </c>
      <c r="AJ61" s="68"/>
      <c r="AK61" s="227"/>
      <c r="AL61" s="68">
        <v>1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35" t="s">
        <v>41</v>
      </c>
      <c r="B63" s="229">
        <f t="shared" ref="B63:AL63" si="10">SUM(B57:B62)</f>
        <v>4934</v>
      </c>
      <c r="C63" s="229">
        <f t="shared" si="10"/>
        <v>2436</v>
      </c>
      <c r="D63" s="230">
        <f t="shared" si="10"/>
        <v>2498</v>
      </c>
      <c r="E63" s="231">
        <f t="shared" si="10"/>
        <v>408</v>
      </c>
      <c r="F63" s="232">
        <f t="shared" si="10"/>
        <v>381</v>
      </c>
      <c r="G63" s="231">
        <f t="shared" si="10"/>
        <v>230</v>
      </c>
      <c r="H63" s="233">
        <f t="shared" si="10"/>
        <v>218</v>
      </c>
      <c r="I63" s="231">
        <f t="shared" si="10"/>
        <v>221</v>
      </c>
      <c r="J63" s="233">
        <f t="shared" si="10"/>
        <v>209</v>
      </c>
      <c r="K63" s="231">
        <f t="shared" si="10"/>
        <v>140</v>
      </c>
      <c r="L63" s="233">
        <f t="shared" si="10"/>
        <v>141</v>
      </c>
      <c r="M63" s="231">
        <f t="shared" si="10"/>
        <v>118</v>
      </c>
      <c r="N63" s="233">
        <f t="shared" si="10"/>
        <v>133</v>
      </c>
      <c r="O63" s="231">
        <f t="shared" si="10"/>
        <v>136</v>
      </c>
      <c r="P63" s="233">
        <f t="shared" si="10"/>
        <v>114</v>
      </c>
      <c r="Q63" s="231">
        <f t="shared" si="10"/>
        <v>117</v>
      </c>
      <c r="R63" s="233">
        <f t="shared" si="10"/>
        <v>114</v>
      </c>
      <c r="S63" s="231">
        <f t="shared" si="10"/>
        <v>114</v>
      </c>
      <c r="T63" s="233">
        <f t="shared" si="10"/>
        <v>89</v>
      </c>
      <c r="U63" s="234">
        <f t="shared" si="10"/>
        <v>109</v>
      </c>
      <c r="V63" s="235">
        <f t="shared" si="10"/>
        <v>126</v>
      </c>
      <c r="W63" s="231">
        <f t="shared" si="10"/>
        <v>115</v>
      </c>
      <c r="X63" s="233">
        <f t="shared" si="10"/>
        <v>151</v>
      </c>
      <c r="Y63" s="231">
        <f t="shared" si="10"/>
        <v>123</v>
      </c>
      <c r="Z63" s="233">
        <f t="shared" si="10"/>
        <v>141</v>
      </c>
      <c r="AA63" s="231">
        <f t="shared" si="10"/>
        <v>132</v>
      </c>
      <c r="AB63" s="233">
        <f t="shared" si="10"/>
        <v>121</v>
      </c>
      <c r="AC63" s="231">
        <f t="shared" si="10"/>
        <v>108</v>
      </c>
      <c r="AD63" s="233">
        <f t="shared" si="10"/>
        <v>104</v>
      </c>
      <c r="AE63" s="231">
        <f t="shared" si="10"/>
        <v>93</v>
      </c>
      <c r="AF63" s="233">
        <f t="shared" si="10"/>
        <v>108</v>
      </c>
      <c r="AG63" s="231">
        <f t="shared" si="10"/>
        <v>90</v>
      </c>
      <c r="AH63" s="233">
        <f t="shared" si="10"/>
        <v>105</v>
      </c>
      <c r="AI63" s="231">
        <f t="shared" si="10"/>
        <v>71</v>
      </c>
      <c r="AJ63" s="233">
        <f t="shared" si="10"/>
        <v>99</v>
      </c>
      <c r="AK63" s="236">
        <f t="shared" si="10"/>
        <v>111</v>
      </c>
      <c r="AL63" s="233">
        <f t="shared" si="10"/>
        <v>144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45"/>
      <c r="J64" s="445"/>
      <c r="K64" s="445"/>
      <c r="L64" s="445"/>
      <c r="M64" s="445"/>
      <c r="N64" s="445"/>
      <c r="O64" s="445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25" t="s">
        <v>3</v>
      </c>
      <c r="C65" s="425" t="s">
        <v>47</v>
      </c>
      <c r="D65" s="425" t="s">
        <v>48</v>
      </c>
      <c r="E65" s="425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364</v>
      </c>
      <c r="C69" s="64">
        <v>364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100</v>
      </c>
      <c r="C72" s="64">
        <v>100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</v>
      </c>
      <c r="C81" s="64">
        <v>1</v>
      </c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35" t="s">
        <v>41</v>
      </c>
      <c r="B85" s="242">
        <f>SUM(B66:B84)</f>
        <v>467</v>
      </c>
      <c r="C85" s="242">
        <f>SUM(C66:C84)</f>
        <v>467</v>
      </c>
      <c r="D85" s="242">
        <f>SUM(D66:D84)</f>
        <v>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5" t="s">
        <v>66</v>
      </c>
      <c r="B87" s="1093"/>
      <c r="C87" s="1075" t="s">
        <v>3</v>
      </c>
      <c r="D87" s="1092"/>
      <c r="E87" s="1093"/>
      <c r="F87" s="1061" t="s">
        <v>4</v>
      </c>
      <c r="G87" s="1064"/>
      <c r="H87" s="1064"/>
      <c r="I87" s="1064"/>
      <c r="J87" s="1064"/>
      <c r="K87" s="1064"/>
      <c r="L87" s="1064"/>
      <c r="M87" s="1064"/>
      <c r="N87" s="1064"/>
      <c r="O87" s="1064"/>
      <c r="P87" s="1064"/>
      <c r="Q87" s="1064"/>
      <c r="R87" s="1064"/>
      <c r="S87" s="1064"/>
      <c r="T87" s="1064"/>
      <c r="U87" s="1064"/>
      <c r="V87" s="1064"/>
      <c r="W87" s="1064"/>
      <c r="X87" s="1064"/>
      <c r="Y87" s="1064"/>
      <c r="Z87" s="1064"/>
      <c r="AA87" s="1064"/>
      <c r="AB87" s="1064"/>
      <c r="AC87" s="1064"/>
      <c r="AD87" s="1064"/>
      <c r="AE87" s="1064"/>
      <c r="AF87" s="1064"/>
      <c r="AG87" s="1064"/>
      <c r="AH87" s="1064"/>
      <c r="AI87" s="1064"/>
      <c r="AJ87" s="1064"/>
      <c r="AK87" s="1064"/>
      <c r="AL87" s="1064"/>
      <c r="AM87" s="1060"/>
      <c r="AN87" s="995" t="s">
        <v>6</v>
      </c>
    </row>
    <row r="88" spans="1:86" x14ac:dyDescent="0.25">
      <c r="A88" s="1128"/>
      <c r="B88" s="1129"/>
      <c r="C88" s="1076"/>
      <c r="D88" s="1094"/>
      <c r="E88" s="1095"/>
      <c r="F88" s="1061" t="s">
        <v>9</v>
      </c>
      <c r="G88" s="1060"/>
      <c r="H88" s="1098" t="s">
        <v>10</v>
      </c>
      <c r="I88" s="1098"/>
      <c r="J88" s="1061" t="s">
        <v>11</v>
      </c>
      <c r="K88" s="1060"/>
      <c r="L88" s="1064" t="s">
        <v>12</v>
      </c>
      <c r="M88" s="1064"/>
      <c r="N88" s="1061" t="s">
        <v>13</v>
      </c>
      <c r="O88" s="1060"/>
      <c r="P88" s="1099" t="s">
        <v>14</v>
      </c>
      <c r="Q88" s="1099"/>
      <c r="R88" s="1100" t="s">
        <v>15</v>
      </c>
      <c r="S88" s="1101"/>
      <c r="T88" s="1099" t="s">
        <v>16</v>
      </c>
      <c r="U88" s="1099"/>
      <c r="V88" s="1100" t="s">
        <v>17</v>
      </c>
      <c r="W88" s="1101"/>
      <c r="X88" s="1099" t="s">
        <v>18</v>
      </c>
      <c r="Y88" s="1101"/>
      <c r="Z88" s="1100" t="s">
        <v>19</v>
      </c>
      <c r="AA88" s="1099"/>
      <c r="AB88" s="1100" t="s">
        <v>20</v>
      </c>
      <c r="AC88" s="1101"/>
      <c r="AD88" s="1099" t="s">
        <v>21</v>
      </c>
      <c r="AE88" s="1099"/>
      <c r="AF88" s="1100" t="s">
        <v>22</v>
      </c>
      <c r="AG88" s="1101"/>
      <c r="AH88" s="1099" t="s">
        <v>23</v>
      </c>
      <c r="AI88" s="1099"/>
      <c r="AJ88" s="1100" t="s">
        <v>24</v>
      </c>
      <c r="AK88" s="1101"/>
      <c r="AL88" s="1099" t="s">
        <v>25</v>
      </c>
      <c r="AM88" s="1101"/>
      <c r="AN88" s="1042"/>
    </row>
    <row r="89" spans="1:86" x14ac:dyDescent="0.25">
      <c r="A89" s="1076"/>
      <c r="B89" s="1094"/>
      <c r="C89" s="425" t="s">
        <v>136</v>
      </c>
      <c r="D89" s="425" t="s">
        <v>98</v>
      </c>
      <c r="E89" s="425" t="s">
        <v>27</v>
      </c>
      <c r="F89" s="429" t="s">
        <v>98</v>
      </c>
      <c r="G89" s="428" t="s">
        <v>27</v>
      </c>
      <c r="H89" s="430" t="s">
        <v>98</v>
      </c>
      <c r="I89" s="430" t="s">
        <v>27</v>
      </c>
      <c r="J89" s="429" t="s">
        <v>98</v>
      </c>
      <c r="K89" s="428" t="s">
        <v>27</v>
      </c>
      <c r="L89" s="430" t="s">
        <v>98</v>
      </c>
      <c r="M89" s="430" t="s">
        <v>27</v>
      </c>
      <c r="N89" s="429" t="s">
        <v>98</v>
      </c>
      <c r="O89" s="428" t="s">
        <v>27</v>
      </c>
      <c r="P89" s="430" t="s">
        <v>98</v>
      </c>
      <c r="Q89" s="430" t="s">
        <v>27</v>
      </c>
      <c r="R89" s="429" t="s">
        <v>98</v>
      </c>
      <c r="S89" s="428" t="s">
        <v>27</v>
      </c>
      <c r="T89" s="430" t="s">
        <v>98</v>
      </c>
      <c r="U89" s="430" t="s">
        <v>27</v>
      </c>
      <c r="V89" s="429" t="s">
        <v>98</v>
      </c>
      <c r="W89" s="428" t="s">
        <v>27</v>
      </c>
      <c r="X89" s="430" t="s">
        <v>98</v>
      </c>
      <c r="Y89" s="428" t="s">
        <v>27</v>
      </c>
      <c r="Z89" s="429" t="s">
        <v>98</v>
      </c>
      <c r="AA89" s="430" t="s">
        <v>27</v>
      </c>
      <c r="AB89" s="429" t="s">
        <v>98</v>
      </c>
      <c r="AC89" s="428" t="s">
        <v>27</v>
      </c>
      <c r="AD89" s="430" t="s">
        <v>98</v>
      </c>
      <c r="AE89" s="430" t="s">
        <v>27</v>
      </c>
      <c r="AF89" s="429" t="s">
        <v>98</v>
      </c>
      <c r="AG89" s="428" t="s">
        <v>27</v>
      </c>
      <c r="AH89" s="430" t="s">
        <v>98</v>
      </c>
      <c r="AI89" s="430" t="s">
        <v>27</v>
      </c>
      <c r="AJ89" s="429" t="s">
        <v>98</v>
      </c>
      <c r="AK89" s="428" t="s">
        <v>27</v>
      </c>
      <c r="AL89" s="430" t="s">
        <v>98</v>
      </c>
      <c r="AM89" s="428" t="s">
        <v>27</v>
      </c>
      <c r="AN89" s="996"/>
    </row>
    <row r="90" spans="1:86" x14ac:dyDescent="0.25">
      <c r="A90" s="1061" t="s">
        <v>67</v>
      </c>
      <c r="B90" s="1060"/>
      <c r="C90" s="219">
        <f t="shared" ref="C90:AN90" si="12">SUM(C91:C97)</f>
        <v>938</v>
      </c>
      <c r="D90" s="219">
        <f t="shared" si="12"/>
        <v>360</v>
      </c>
      <c r="E90" s="182">
        <f t="shared" si="12"/>
        <v>578</v>
      </c>
      <c r="F90" s="219">
        <f t="shared" si="12"/>
        <v>33</v>
      </c>
      <c r="G90" s="219">
        <f t="shared" si="12"/>
        <v>18</v>
      </c>
      <c r="H90" s="219">
        <f t="shared" si="12"/>
        <v>14</v>
      </c>
      <c r="I90" s="219">
        <f t="shared" si="12"/>
        <v>8</v>
      </c>
      <c r="J90" s="219">
        <f t="shared" si="12"/>
        <v>19</v>
      </c>
      <c r="K90" s="219">
        <f t="shared" si="12"/>
        <v>17</v>
      </c>
      <c r="L90" s="219">
        <f t="shared" si="12"/>
        <v>16</v>
      </c>
      <c r="M90" s="219">
        <f t="shared" si="12"/>
        <v>37</v>
      </c>
      <c r="N90" s="219">
        <f t="shared" si="12"/>
        <v>8</v>
      </c>
      <c r="O90" s="219">
        <f t="shared" si="12"/>
        <v>55</v>
      </c>
      <c r="P90" s="219">
        <f t="shared" si="12"/>
        <v>13</v>
      </c>
      <c r="Q90" s="219">
        <f t="shared" si="12"/>
        <v>54</v>
      </c>
      <c r="R90" s="219">
        <f t="shared" si="12"/>
        <v>8</v>
      </c>
      <c r="S90" s="219">
        <f t="shared" si="12"/>
        <v>65</v>
      </c>
      <c r="T90" s="219">
        <f t="shared" si="12"/>
        <v>11</v>
      </c>
      <c r="U90" s="219">
        <f t="shared" si="12"/>
        <v>44</v>
      </c>
      <c r="V90" s="219">
        <f t="shared" si="12"/>
        <v>18</v>
      </c>
      <c r="W90" s="219">
        <f t="shared" si="12"/>
        <v>35</v>
      </c>
      <c r="X90" s="219">
        <f t="shared" si="12"/>
        <v>18</v>
      </c>
      <c r="Y90" s="219">
        <f t="shared" si="12"/>
        <v>23</v>
      </c>
      <c r="Z90" s="219">
        <f t="shared" si="12"/>
        <v>28</v>
      </c>
      <c r="AA90" s="219">
        <f t="shared" si="12"/>
        <v>28</v>
      </c>
      <c r="AB90" s="219">
        <f t="shared" si="12"/>
        <v>23</v>
      </c>
      <c r="AC90" s="219">
        <f t="shared" si="12"/>
        <v>24</v>
      </c>
      <c r="AD90" s="219">
        <f t="shared" si="12"/>
        <v>33</v>
      </c>
      <c r="AE90" s="219">
        <f t="shared" si="12"/>
        <v>27</v>
      </c>
      <c r="AF90" s="219">
        <f t="shared" si="12"/>
        <v>28</v>
      </c>
      <c r="AG90" s="219">
        <f t="shared" si="12"/>
        <v>25</v>
      </c>
      <c r="AH90" s="219">
        <f t="shared" si="12"/>
        <v>27</v>
      </c>
      <c r="AI90" s="219">
        <f t="shared" si="12"/>
        <v>38</v>
      </c>
      <c r="AJ90" s="219">
        <f t="shared" si="12"/>
        <v>18</v>
      </c>
      <c r="AK90" s="219">
        <f t="shared" si="12"/>
        <v>30</v>
      </c>
      <c r="AL90" s="219">
        <f t="shared" si="12"/>
        <v>45</v>
      </c>
      <c r="AM90" s="219">
        <f t="shared" si="12"/>
        <v>50</v>
      </c>
      <c r="AN90" s="243">
        <f t="shared" si="12"/>
        <v>938</v>
      </c>
      <c r="AO90" s="244"/>
    </row>
    <row r="91" spans="1:86" x14ac:dyDescent="0.25">
      <c r="A91" s="1042" t="s">
        <v>68</v>
      </c>
      <c r="B91" s="245" t="s">
        <v>69</v>
      </c>
      <c r="C91" s="219">
        <f t="shared" ref="C91:C97" si="13">SUM(D91+E91)</f>
        <v>734</v>
      </c>
      <c r="D91" s="219">
        <f t="shared" ref="D91:E97" si="14">SUM(F91+H91+J91+L91+N91+P91+R91+T91+V91+X91+Z91+AB91+AD91+AF91+AH91+AJ91+AL91)</f>
        <v>268</v>
      </c>
      <c r="E91" s="182">
        <f t="shared" si="14"/>
        <v>466</v>
      </c>
      <c r="F91" s="114">
        <v>32</v>
      </c>
      <c r="G91" s="123">
        <v>18</v>
      </c>
      <c r="H91" s="132">
        <v>14</v>
      </c>
      <c r="I91" s="116">
        <v>8</v>
      </c>
      <c r="J91" s="132">
        <v>19</v>
      </c>
      <c r="K91" s="116">
        <v>17</v>
      </c>
      <c r="L91" s="114">
        <v>11</v>
      </c>
      <c r="M91" s="123">
        <v>33</v>
      </c>
      <c r="N91" s="132">
        <v>7</v>
      </c>
      <c r="O91" s="116">
        <v>52</v>
      </c>
      <c r="P91" s="132">
        <v>8</v>
      </c>
      <c r="Q91" s="116">
        <v>52</v>
      </c>
      <c r="R91" s="132">
        <v>7</v>
      </c>
      <c r="S91" s="116">
        <v>62</v>
      </c>
      <c r="T91" s="132">
        <v>11</v>
      </c>
      <c r="U91" s="116">
        <v>40</v>
      </c>
      <c r="V91" s="132">
        <v>16</v>
      </c>
      <c r="W91" s="116">
        <v>25</v>
      </c>
      <c r="X91" s="132">
        <v>13</v>
      </c>
      <c r="Y91" s="116">
        <v>18</v>
      </c>
      <c r="Z91" s="132">
        <v>21</v>
      </c>
      <c r="AA91" s="116">
        <v>22</v>
      </c>
      <c r="AB91" s="132">
        <v>13</v>
      </c>
      <c r="AC91" s="116">
        <v>13</v>
      </c>
      <c r="AD91" s="132">
        <v>23</v>
      </c>
      <c r="AE91" s="116">
        <v>21</v>
      </c>
      <c r="AF91" s="132">
        <v>15</v>
      </c>
      <c r="AG91" s="116">
        <v>15</v>
      </c>
      <c r="AH91" s="132">
        <v>19</v>
      </c>
      <c r="AI91" s="116">
        <v>22</v>
      </c>
      <c r="AJ91" s="132">
        <v>11</v>
      </c>
      <c r="AK91" s="116">
        <v>17</v>
      </c>
      <c r="AL91" s="132">
        <v>28</v>
      </c>
      <c r="AM91" s="116">
        <v>31</v>
      </c>
      <c r="AN91" s="140">
        <v>734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42"/>
      <c r="B92" s="247" t="s">
        <v>70</v>
      </c>
      <c r="C92" s="248">
        <f t="shared" si="13"/>
        <v>78</v>
      </c>
      <c r="D92" s="185">
        <f t="shared" si="14"/>
        <v>43</v>
      </c>
      <c r="E92" s="249">
        <f t="shared" si="14"/>
        <v>35</v>
      </c>
      <c r="F92" s="250"/>
      <c r="G92" s="251"/>
      <c r="H92" s="252"/>
      <c r="I92" s="253"/>
      <c r="J92" s="250"/>
      <c r="K92" s="254"/>
      <c r="L92" s="252">
        <v>1</v>
      </c>
      <c r="M92" s="255">
        <v>1</v>
      </c>
      <c r="N92" s="250"/>
      <c r="O92" s="254"/>
      <c r="P92" s="253">
        <v>1</v>
      </c>
      <c r="Q92" s="255"/>
      <c r="R92" s="256"/>
      <c r="S92" s="254">
        <v>1</v>
      </c>
      <c r="T92" s="253"/>
      <c r="U92" s="255"/>
      <c r="V92" s="256">
        <v>1</v>
      </c>
      <c r="W92" s="254">
        <v>2</v>
      </c>
      <c r="X92" s="253">
        <v>2</v>
      </c>
      <c r="Y92" s="254">
        <v>2</v>
      </c>
      <c r="Z92" s="256">
        <v>3</v>
      </c>
      <c r="AA92" s="255">
        <v>2</v>
      </c>
      <c r="AB92" s="256">
        <v>7</v>
      </c>
      <c r="AC92" s="254">
        <v>2</v>
      </c>
      <c r="AD92" s="253">
        <v>6</v>
      </c>
      <c r="AE92" s="255"/>
      <c r="AF92" s="256">
        <v>6</v>
      </c>
      <c r="AG92" s="254">
        <v>4</v>
      </c>
      <c r="AH92" s="253">
        <v>4</v>
      </c>
      <c r="AI92" s="255">
        <v>6</v>
      </c>
      <c r="AJ92" s="256">
        <v>4</v>
      </c>
      <c r="AK92" s="254">
        <v>3</v>
      </c>
      <c r="AL92" s="253">
        <v>8</v>
      </c>
      <c r="AM92" s="254">
        <v>12</v>
      </c>
      <c r="AN92" s="138">
        <v>78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31"/>
      <c r="B93" s="257" t="s">
        <v>71</v>
      </c>
      <c r="C93" s="258">
        <f t="shared" si="13"/>
        <v>43</v>
      </c>
      <c r="D93" s="258">
        <f t="shared" si="14"/>
        <v>17</v>
      </c>
      <c r="E93" s="259">
        <f t="shared" si="14"/>
        <v>26</v>
      </c>
      <c r="F93" s="260"/>
      <c r="G93" s="261"/>
      <c r="H93" s="262"/>
      <c r="I93" s="263"/>
      <c r="J93" s="260"/>
      <c r="K93" s="264"/>
      <c r="L93" s="262">
        <v>1</v>
      </c>
      <c r="M93" s="265">
        <v>1</v>
      </c>
      <c r="N93" s="260">
        <v>1</v>
      </c>
      <c r="O93" s="264"/>
      <c r="P93" s="263">
        <v>2</v>
      </c>
      <c r="Q93" s="265">
        <v>1</v>
      </c>
      <c r="R93" s="266"/>
      <c r="S93" s="264">
        <v>1</v>
      </c>
      <c r="T93" s="263"/>
      <c r="U93" s="265">
        <v>1</v>
      </c>
      <c r="V93" s="266"/>
      <c r="W93" s="264">
        <v>1</v>
      </c>
      <c r="X93" s="263">
        <v>1</v>
      </c>
      <c r="Y93" s="264"/>
      <c r="Z93" s="266">
        <v>1</v>
      </c>
      <c r="AA93" s="265"/>
      <c r="AB93" s="266"/>
      <c r="AC93" s="264">
        <v>4</v>
      </c>
      <c r="AD93" s="263">
        <v>2</v>
      </c>
      <c r="AE93" s="265">
        <v>2</v>
      </c>
      <c r="AF93" s="266">
        <v>5</v>
      </c>
      <c r="AG93" s="264">
        <v>4</v>
      </c>
      <c r="AH93" s="263"/>
      <c r="AI93" s="265">
        <v>2</v>
      </c>
      <c r="AJ93" s="266">
        <v>2</v>
      </c>
      <c r="AK93" s="264">
        <v>6</v>
      </c>
      <c r="AL93" s="263">
        <v>2</v>
      </c>
      <c r="AM93" s="264">
        <v>3</v>
      </c>
      <c r="AN93" s="267">
        <v>43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24</v>
      </c>
      <c r="D94" s="271">
        <f t="shared" si="14"/>
        <v>10</v>
      </c>
      <c r="E94" s="272">
        <f t="shared" si="14"/>
        <v>14</v>
      </c>
      <c r="F94" s="273">
        <v>1</v>
      </c>
      <c r="G94" s="274"/>
      <c r="H94" s="275"/>
      <c r="I94" s="276"/>
      <c r="J94" s="277"/>
      <c r="K94" s="274"/>
      <c r="L94" s="275">
        <v>2</v>
      </c>
      <c r="M94" s="278">
        <v>1</v>
      </c>
      <c r="N94" s="277"/>
      <c r="O94" s="274"/>
      <c r="P94" s="276">
        <v>2</v>
      </c>
      <c r="Q94" s="278"/>
      <c r="R94" s="279">
        <v>1</v>
      </c>
      <c r="S94" s="274"/>
      <c r="T94" s="276"/>
      <c r="U94" s="278">
        <v>1</v>
      </c>
      <c r="V94" s="279"/>
      <c r="W94" s="274">
        <v>3</v>
      </c>
      <c r="X94" s="276">
        <v>1</v>
      </c>
      <c r="Y94" s="274">
        <v>2</v>
      </c>
      <c r="Z94" s="279"/>
      <c r="AA94" s="278"/>
      <c r="AB94" s="279">
        <v>1</v>
      </c>
      <c r="AC94" s="274">
        <v>1</v>
      </c>
      <c r="AD94" s="276">
        <v>1</v>
      </c>
      <c r="AE94" s="278"/>
      <c r="AF94" s="279"/>
      <c r="AG94" s="274"/>
      <c r="AH94" s="276"/>
      <c r="AI94" s="278">
        <v>2</v>
      </c>
      <c r="AJ94" s="279"/>
      <c r="AK94" s="274">
        <v>3</v>
      </c>
      <c r="AL94" s="276">
        <v>1</v>
      </c>
      <c r="AM94" s="274">
        <v>1</v>
      </c>
      <c r="AN94" s="280">
        <v>24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443" t="s">
        <v>73</v>
      </c>
      <c r="B95" s="281"/>
      <c r="C95" s="185">
        <f t="shared" si="13"/>
        <v>11</v>
      </c>
      <c r="D95" s="208">
        <f t="shared" si="14"/>
        <v>3</v>
      </c>
      <c r="E95" s="282">
        <f t="shared" si="14"/>
        <v>8</v>
      </c>
      <c r="F95" s="283"/>
      <c r="G95" s="284"/>
      <c r="H95" s="285"/>
      <c r="I95" s="286"/>
      <c r="J95" s="273"/>
      <c r="K95" s="287"/>
      <c r="L95" s="285"/>
      <c r="M95" s="288">
        <v>1</v>
      </c>
      <c r="N95" s="273"/>
      <c r="O95" s="287">
        <v>1</v>
      </c>
      <c r="P95" s="286"/>
      <c r="Q95" s="288"/>
      <c r="R95" s="289"/>
      <c r="S95" s="287"/>
      <c r="T95" s="286"/>
      <c r="U95" s="288">
        <v>1</v>
      </c>
      <c r="V95" s="289"/>
      <c r="W95" s="287"/>
      <c r="X95" s="286"/>
      <c r="Y95" s="287"/>
      <c r="Z95" s="289">
        <v>1</v>
      </c>
      <c r="AA95" s="288">
        <v>1</v>
      </c>
      <c r="AB95" s="289"/>
      <c r="AC95" s="287"/>
      <c r="AD95" s="286"/>
      <c r="AE95" s="288">
        <v>1</v>
      </c>
      <c r="AF95" s="289">
        <v>1</v>
      </c>
      <c r="AG95" s="287">
        <v>1</v>
      </c>
      <c r="AH95" s="286"/>
      <c r="AI95" s="288">
        <v>2</v>
      </c>
      <c r="AJ95" s="289">
        <v>1</v>
      </c>
      <c r="AK95" s="287"/>
      <c r="AL95" s="286"/>
      <c r="AM95" s="287"/>
      <c r="AN95" s="290">
        <v>11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32" t="s">
        <v>74</v>
      </c>
      <c r="B96" s="1133"/>
      <c r="C96" s="248">
        <f t="shared" si="13"/>
        <v>47</v>
      </c>
      <c r="D96" s="185">
        <f t="shared" si="14"/>
        <v>19</v>
      </c>
      <c r="E96" s="291">
        <f t="shared" si="14"/>
        <v>28</v>
      </c>
      <c r="F96" s="250"/>
      <c r="G96" s="251"/>
      <c r="H96" s="252"/>
      <c r="I96" s="253"/>
      <c r="J96" s="250"/>
      <c r="K96" s="254"/>
      <c r="L96" s="252">
        <v>1</v>
      </c>
      <c r="M96" s="255"/>
      <c r="N96" s="250"/>
      <c r="O96" s="254">
        <v>2</v>
      </c>
      <c r="P96" s="253"/>
      <c r="Q96" s="255">
        <v>1</v>
      </c>
      <c r="R96" s="256"/>
      <c r="S96" s="254">
        <v>1</v>
      </c>
      <c r="T96" s="253"/>
      <c r="U96" s="255">
        <v>1</v>
      </c>
      <c r="V96" s="256">
        <v>1</v>
      </c>
      <c r="W96" s="254">
        <v>4</v>
      </c>
      <c r="X96" s="253">
        <v>1</v>
      </c>
      <c r="Y96" s="254">
        <v>1</v>
      </c>
      <c r="Z96" s="256">
        <v>2</v>
      </c>
      <c r="AA96" s="255">
        <v>3</v>
      </c>
      <c r="AB96" s="256">
        <v>2</v>
      </c>
      <c r="AC96" s="254">
        <v>3</v>
      </c>
      <c r="AD96" s="253">
        <v>1</v>
      </c>
      <c r="AE96" s="255">
        <v>3</v>
      </c>
      <c r="AF96" s="256">
        <v>1</v>
      </c>
      <c r="AG96" s="254">
        <v>1</v>
      </c>
      <c r="AH96" s="253">
        <v>4</v>
      </c>
      <c r="AI96" s="255">
        <v>4</v>
      </c>
      <c r="AJ96" s="256"/>
      <c r="AK96" s="254">
        <v>1</v>
      </c>
      <c r="AL96" s="253">
        <v>6</v>
      </c>
      <c r="AM96" s="254">
        <v>3</v>
      </c>
      <c r="AN96" s="138">
        <v>47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47" t="s">
        <v>153</v>
      </c>
      <c r="B97" s="1048"/>
      <c r="C97" s="210">
        <f t="shared" si="13"/>
        <v>1</v>
      </c>
      <c r="D97" s="210">
        <f t="shared" si="14"/>
        <v>0</v>
      </c>
      <c r="E97" s="201">
        <f t="shared" si="14"/>
        <v>1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>
        <v>1</v>
      </c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61" t="s">
        <v>155</v>
      </c>
      <c r="B99" s="1064"/>
      <c r="C99" s="1060"/>
      <c r="D99" s="425" t="s">
        <v>41</v>
      </c>
    </row>
    <row r="100" spans="1:86" ht="21" x14ac:dyDescent="0.25">
      <c r="A100" s="1075" t="s">
        <v>156</v>
      </c>
      <c r="B100" s="1093"/>
      <c r="C100" s="437" t="s">
        <v>95</v>
      </c>
      <c r="D100" s="137"/>
      <c r="E100" s="301"/>
    </row>
    <row r="101" spans="1:86" x14ac:dyDescent="0.25">
      <c r="A101" s="1128"/>
      <c r="B101" s="1129"/>
      <c r="C101" s="438" t="s">
        <v>96</v>
      </c>
      <c r="D101" s="138"/>
      <c r="E101" s="301"/>
    </row>
    <row r="102" spans="1:86" ht="21" x14ac:dyDescent="0.25">
      <c r="A102" s="1076"/>
      <c r="B102" s="1095"/>
      <c r="C102" s="439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998" t="s">
        <v>66</v>
      </c>
      <c r="B104" s="1000"/>
      <c r="C104" s="1075" t="s">
        <v>3</v>
      </c>
      <c r="D104" s="1092"/>
      <c r="E104" s="1093"/>
      <c r="F104" s="1061" t="s">
        <v>4</v>
      </c>
      <c r="G104" s="1064"/>
      <c r="H104" s="1064"/>
      <c r="I104" s="1064"/>
      <c r="J104" s="1064"/>
      <c r="K104" s="1064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1064"/>
      <c r="W104" s="1064"/>
      <c r="X104" s="1064"/>
      <c r="Y104" s="1064"/>
      <c r="Z104" s="1064"/>
      <c r="AA104" s="1064"/>
      <c r="AB104" s="1064"/>
      <c r="AC104" s="1064"/>
      <c r="AD104" s="1064"/>
      <c r="AE104" s="1064"/>
      <c r="AF104" s="1064"/>
      <c r="AG104" s="1064"/>
      <c r="AH104" s="1064"/>
      <c r="AI104" s="1064"/>
      <c r="AJ104" s="1064"/>
      <c r="AK104" s="1064"/>
      <c r="AL104" s="1064"/>
      <c r="AM104" s="1060"/>
      <c r="AN104" s="995" t="s">
        <v>6</v>
      </c>
      <c r="AO104" s="319"/>
    </row>
    <row r="105" spans="1:86" x14ac:dyDescent="0.25">
      <c r="A105" s="1034"/>
      <c r="B105" s="1036"/>
      <c r="C105" s="1076"/>
      <c r="D105" s="1094"/>
      <c r="E105" s="1095"/>
      <c r="F105" s="1061" t="s">
        <v>9</v>
      </c>
      <c r="G105" s="1060"/>
      <c r="H105" s="1096" t="s">
        <v>10</v>
      </c>
      <c r="I105" s="1097"/>
      <c r="J105" s="1061" t="s">
        <v>11</v>
      </c>
      <c r="K105" s="1060"/>
      <c r="L105" s="1061" t="s">
        <v>12</v>
      </c>
      <c r="M105" s="1060"/>
      <c r="N105" s="1061" t="s">
        <v>13</v>
      </c>
      <c r="O105" s="1060"/>
      <c r="P105" s="1063" t="s">
        <v>14</v>
      </c>
      <c r="Q105" s="1062"/>
      <c r="R105" s="1063" t="s">
        <v>15</v>
      </c>
      <c r="S105" s="1062"/>
      <c r="T105" s="1063" t="s">
        <v>16</v>
      </c>
      <c r="U105" s="1062"/>
      <c r="V105" s="1063" t="s">
        <v>17</v>
      </c>
      <c r="W105" s="1062"/>
      <c r="X105" s="1063" t="s">
        <v>18</v>
      </c>
      <c r="Y105" s="1062"/>
      <c r="Z105" s="1063" t="s">
        <v>19</v>
      </c>
      <c r="AA105" s="1062"/>
      <c r="AB105" s="1063" t="s">
        <v>20</v>
      </c>
      <c r="AC105" s="1062"/>
      <c r="AD105" s="1084" t="s">
        <v>21</v>
      </c>
      <c r="AE105" s="1084"/>
      <c r="AF105" s="1063" t="s">
        <v>22</v>
      </c>
      <c r="AG105" s="1062"/>
      <c r="AH105" s="1084" t="s">
        <v>23</v>
      </c>
      <c r="AI105" s="1084"/>
      <c r="AJ105" s="1063" t="s">
        <v>24</v>
      </c>
      <c r="AK105" s="1062"/>
      <c r="AL105" s="1084" t="s">
        <v>25</v>
      </c>
      <c r="AM105" s="1062"/>
      <c r="AN105" s="1042"/>
    </row>
    <row r="106" spans="1:86" x14ac:dyDescent="0.25">
      <c r="A106" s="1001"/>
      <c r="B106" s="1003"/>
      <c r="C106" s="444" t="s">
        <v>136</v>
      </c>
      <c r="D106" s="444" t="s">
        <v>98</v>
      </c>
      <c r="E106" s="428" t="s">
        <v>27</v>
      </c>
      <c r="F106" s="429" t="s">
        <v>98</v>
      </c>
      <c r="G106" s="428" t="s">
        <v>27</v>
      </c>
      <c r="H106" s="429" t="s">
        <v>98</v>
      </c>
      <c r="I106" s="428" t="s">
        <v>27</v>
      </c>
      <c r="J106" s="429" t="s">
        <v>98</v>
      </c>
      <c r="K106" s="428" t="s">
        <v>27</v>
      </c>
      <c r="L106" s="429" t="s">
        <v>98</v>
      </c>
      <c r="M106" s="428" t="s">
        <v>27</v>
      </c>
      <c r="N106" s="429" t="s">
        <v>98</v>
      </c>
      <c r="O106" s="428" t="s">
        <v>27</v>
      </c>
      <c r="P106" s="429" t="s">
        <v>98</v>
      </c>
      <c r="Q106" s="428" t="s">
        <v>27</v>
      </c>
      <c r="R106" s="429" t="s">
        <v>98</v>
      </c>
      <c r="S106" s="428" t="s">
        <v>27</v>
      </c>
      <c r="T106" s="429" t="s">
        <v>98</v>
      </c>
      <c r="U106" s="428" t="s">
        <v>27</v>
      </c>
      <c r="V106" s="429" t="s">
        <v>98</v>
      </c>
      <c r="W106" s="428" t="s">
        <v>27</v>
      </c>
      <c r="X106" s="429" t="s">
        <v>98</v>
      </c>
      <c r="Y106" s="428" t="s">
        <v>27</v>
      </c>
      <c r="Z106" s="429" t="s">
        <v>98</v>
      </c>
      <c r="AA106" s="428" t="s">
        <v>27</v>
      </c>
      <c r="AB106" s="429" t="s">
        <v>98</v>
      </c>
      <c r="AC106" s="428" t="s">
        <v>27</v>
      </c>
      <c r="AD106" s="430" t="s">
        <v>98</v>
      </c>
      <c r="AE106" s="430" t="s">
        <v>27</v>
      </c>
      <c r="AF106" s="429" t="s">
        <v>98</v>
      </c>
      <c r="AG106" s="428" t="s">
        <v>27</v>
      </c>
      <c r="AH106" s="430" t="s">
        <v>98</v>
      </c>
      <c r="AI106" s="430" t="s">
        <v>27</v>
      </c>
      <c r="AJ106" s="429" t="s">
        <v>98</v>
      </c>
      <c r="AK106" s="428" t="s">
        <v>27</v>
      </c>
      <c r="AL106" s="430" t="s">
        <v>98</v>
      </c>
      <c r="AM106" s="428" t="s">
        <v>27</v>
      </c>
      <c r="AN106" s="996"/>
      <c r="AO106" s="320"/>
    </row>
    <row r="107" spans="1:86" ht="21" customHeight="1" x14ac:dyDescent="0.25">
      <c r="A107" s="1087" t="s">
        <v>158</v>
      </c>
      <c r="B107" s="1088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45" t="s">
        <v>159</v>
      </c>
      <c r="B108" s="1046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89" t="s">
        <v>160</v>
      </c>
      <c r="B109" s="1090"/>
      <c r="C109" s="210">
        <f>SUM(D109+E109)</f>
        <v>2</v>
      </c>
      <c r="D109" s="210">
        <f t="shared" si="19"/>
        <v>0</v>
      </c>
      <c r="E109" s="211">
        <f t="shared" si="19"/>
        <v>2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>
        <v>2</v>
      </c>
      <c r="AN109" s="330">
        <v>2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998" t="s">
        <v>75</v>
      </c>
      <c r="B111" s="1000"/>
      <c r="C111" s="998" t="s">
        <v>41</v>
      </c>
      <c r="D111" s="999"/>
      <c r="E111" s="1000"/>
      <c r="F111" s="1061" t="s">
        <v>100</v>
      </c>
      <c r="G111" s="1060"/>
      <c r="H111" s="1091" t="s">
        <v>101</v>
      </c>
      <c r="I111" s="1060"/>
      <c r="J111" s="1061" t="s">
        <v>102</v>
      </c>
      <c r="K111" s="1060"/>
      <c r="L111" s="1061" t="s">
        <v>103</v>
      </c>
      <c r="M111" s="1060"/>
      <c r="N111" s="1061" t="s">
        <v>104</v>
      </c>
      <c r="O111" s="1060"/>
      <c r="P111" s="1063" t="s">
        <v>105</v>
      </c>
      <c r="Q111" s="1062"/>
      <c r="R111" s="1063" t="s">
        <v>106</v>
      </c>
      <c r="S111" s="1062"/>
      <c r="T111" s="1063" t="s">
        <v>107</v>
      </c>
      <c r="U111" s="1084"/>
      <c r="V111" s="1063" t="s">
        <v>108</v>
      </c>
      <c r="W111" s="1084"/>
      <c r="X111" s="1077" t="s">
        <v>109</v>
      </c>
      <c r="Y111" s="1085" t="s">
        <v>162</v>
      </c>
      <c r="Z111" s="1084"/>
      <c r="AA111" s="1084"/>
      <c r="AB111" s="1062"/>
      <c r="AC111" s="1016" t="s">
        <v>163</v>
      </c>
      <c r="AD111" s="1086"/>
      <c r="AE111" s="1084" t="s">
        <v>164</v>
      </c>
      <c r="AF111" s="1084"/>
      <c r="AG111" s="1084"/>
      <c r="AH111" s="1062"/>
      <c r="AI111" s="1077" t="s">
        <v>165</v>
      </c>
    </row>
    <row r="112" spans="1:86" ht="21" x14ac:dyDescent="0.25">
      <c r="A112" s="1001"/>
      <c r="B112" s="1003"/>
      <c r="C112" s="444" t="s">
        <v>136</v>
      </c>
      <c r="D112" s="426" t="s">
        <v>26</v>
      </c>
      <c r="E112" s="44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78"/>
      <c r="Y112" s="128" t="s">
        <v>111</v>
      </c>
      <c r="Z112" s="129" t="s">
        <v>112</v>
      </c>
      <c r="AA112" s="423" t="s">
        <v>113</v>
      </c>
      <c r="AB112" s="425" t="s">
        <v>166</v>
      </c>
      <c r="AC112" s="331" t="s">
        <v>167</v>
      </c>
      <c r="AD112" s="332" t="s">
        <v>168</v>
      </c>
      <c r="AE112" s="130" t="s">
        <v>169</v>
      </c>
      <c r="AF112" s="423" t="s">
        <v>114</v>
      </c>
      <c r="AG112" s="333" t="s">
        <v>170</v>
      </c>
      <c r="AH112" s="423" t="s">
        <v>115</v>
      </c>
      <c r="AI112" s="1078"/>
    </row>
    <row r="113" spans="1:87" x14ac:dyDescent="0.25">
      <c r="A113" s="1079" t="s">
        <v>116</v>
      </c>
      <c r="B113" s="1080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/>
      <c r="I113" s="116">
        <v>1</v>
      </c>
      <c r="J113" s="123">
        <v>1</v>
      </c>
      <c r="K113" s="117">
        <v>2</v>
      </c>
      <c r="L113" s="114">
        <v>1</v>
      </c>
      <c r="M113" s="116">
        <v>2</v>
      </c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>
        <v>1</v>
      </c>
      <c r="X113" s="132"/>
      <c r="Y113" s="133">
        <v>5</v>
      </c>
      <c r="Z113" s="115">
        <v>4</v>
      </c>
      <c r="AA113" s="335"/>
      <c r="AB113" s="336"/>
      <c r="AC113" s="123">
        <v>2</v>
      </c>
      <c r="AD113" s="131">
        <v>7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081" t="s">
        <v>117</v>
      </c>
      <c r="B114" s="1082"/>
      <c r="C114" s="339">
        <f>SUM(D114+E114)</f>
        <v>52</v>
      </c>
      <c r="D114" s="339">
        <f>SUM(F114+H114+J114+L114+N114+P114+R114+T114+V114)</f>
        <v>34</v>
      </c>
      <c r="E114" s="230">
        <f>SUM(G114+I114+K114+M114+O114+Q114+S114+U114+W114)</f>
        <v>18</v>
      </c>
      <c r="F114" s="126"/>
      <c r="G114" s="127"/>
      <c r="H114" s="120">
        <v>4</v>
      </c>
      <c r="I114" s="122">
        <v>2</v>
      </c>
      <c r="J114" s="126">
        <v>8</v>
      </c>
      <c r="K114" s="127">
        <v>5</v>
      </c>
      <c r="L114" s="120">
        <v>7</v>
      </c>
      <c r="M114" s="122">
        <v>8</v>
      </c>
      <c r="N114" s="126">
        <v>5</v>
      </c>
      <c r="O114" s="127">
        <v>1</v>
      </c>
      <c r="P114" s="120">
        <v>8</v>
      </c>
      <c r="Q114" s="122">
        <v>2</v>
      </c>
      <c r="R114" s="126">
        <v>1</v>
      </c>
      <c r="S114" s="127"/>
      <c r="T114" s="120">
        <v>1</v>
      </c>
      <c r="U114" s="122"/>
      <c r="V114" s="126"/>
      <c r="W114" s="134"/>
      <c r="X114" s="135"/>
      <c r="Y114" s="340"/>
      <c r="Z114" s="341"/>
      <c r="AA114" s="342">
        <v>24</v>
      </c>
      <c r="AB114" s="342">
        <v>28</v>
      </c>
      <c r="AC114" s="120">
        <v>34</v>
      </c>
      <c r="AD114" s="343">
        <v>18</v>
      </c>
      <c r="AE114" s="153">
        <v>5</v>
      </c>
      <c r="AF114" s="121"/>
      <c r="AG114" s="121">
        <v>35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998" t="s">
        <v>75</v>
      </c>
      <c r="B116" s="1000"/>
      <c r="C116" s="993" t="s">
        <v>41</v>
      </c>
      <c r="D116" s="1061" t="s">
        <v>4</v>
      </c>
      <c r="E116" s="1064"/>
      <c r="F116" s="1064"/>
      <c r="G116" s="1064"/>
      <c r="H116" s="1064"/>
      <c r="I116" s="1064"/>
      <c r="J116" s="1064"/>
      <c r="K116" s="1064"/>
      <c r="L116" s="1064"/>
      <c r="M116" s="1060"/>
      <c r="N116" s="1061" t="s">
        <v>5</v>
      </c>
      <c r="O116" s="1060"/>
      <c r="P116" s="995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01"/>
      <c r="B117" s="1003"/>
      <c r="C117" s="9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25" t="s">
        <v>26</v>
      </c>
      <c r="O117" s="428" t="s">
        <v>27</v>
      </c>
      <c r="P117" s="996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992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083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65" t="s">
        <v>81</v>
      </c>
      <c r="B121" s="1114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21"/>
      <c r="B122" s="1115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/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5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/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12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123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33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189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40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61" t="s">
        <v>83</v>
      </c>
      <c r="B137" s="1064"/>
      <c r="C137" s="1064"/>
      <c r="D137" s="1060"/>
      <c r="E137" s="425" t="s">
        <v>189</v>
      </c>
      <c r="F137" s="425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25" t="s">
        <v>84</v>
      </c>
      <c r="B138" s="1111" t="s">
        <v>191</v>
      </c>
      <c r="C138" s="1112"/>
      <c r="D138" s="1113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998" t="s">
        <v>83</v>
      </c>
      <c r="B140" s="999"/>
      <c r="C140" s="1000"/>
      <c r="D140" s="1037" t="s">
        <v>193</v>
      </c>
      <c r="E140" s="1038"/>
      <c r="F140" s="1039"/>
      <c r="G140" s="995" t="s">
        <v>194</v>
      </c>
      <c r="H140" s="1064" t="s">
        <v>195</v>
      </c>
      <c r="I140" s="1064"/>
      <c r="J140" s="1060"/>
      <c r="K140" s="1061" t="s">
        <v>196</v>
      </c>
      <c r="L140" s="1064"/>
      <c r="M140" s="1060"/>
    </row>
    <row r="141" spans="1:85" ht="21" x14ac:dyDescent="0.25">
      <c r="A141" s="1001"/>
      <c r="B141" s="1002"/>
      <c r="C141" s="1003"/>
      <c r="D141" s="421" t="s">
        <v>41</v>
      </c>
      <c r="E141" s="422" t="s">
        <v>197</v>
      </c>
      <c r="F141" s="422" t="s">
        <v>198</v>
      </c>
      <c r="G141" s="996"/>
      <c r="H141" s="434" t="s">
        <v>199</v>
      </c>
      <c r="I141" s="422" t="s">
        <v>200</v>
      </c>
      <c r="J141" s="422" t="s">
        <v>201</v>
      </c>
      <c r="K141" s="422" t="s">
        <v>199</v>
      </c>
      <c r="L141" s="422" t="s">
        <v>200</v>
      </c>
      <c r="M141" s="422" t="s">
        <v>201</v>
      </c>
      <c r="N141" s="179"/>
    </row>
    <row r="142" spans="1:85" x14ac:dyDescent="0.25">
      <c r="A142" s="1065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21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37" t="s">
        <v>88</v>
      </c>
      <c r="B145" s="1039"/>
      <c r="C145" s="425" t="s">
        <v>3</v>
      </c>
      <c r="D145" s="425" t="s">
        <v>6</v>
      </c>
      <c r="E145" s="425" t="s">
        <v>89</v>
      </c>
      <c r="F145" s="425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066" t="s">
        <v>90</v>
      </c>
      <c r="B146" s="446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067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31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066" t="s">
        <v>91</v>
      </c>
      <c r="B149" s="446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068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067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069" t="s">
        <v>210</v>
      </c>
      <c r="B153" s="1070"/>
      <c r="C153" s="1071"/>
      <c r="D153" s="1037" t="s">
        <v>211</v>
      </c>
      <c r="E153" s="1038"/>
      <c r="F153" s="1039"/>
      <c r="G153" s="995" t="s">
        <v>194</v>
      </c>
      <c r="H153" s="1075" t="s">
        <v>85</v>
      </c>
      <c r="I153" s="995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072"/>
      <c r="B154" s="1073"/>
      <c r="C154" s="1074"/>
      <c r="D154" s="421" t="s">
        <v>212</v>
      </c>
      <c r="E154" s="422" t="s">
        <v>90</v>
      </c>
      <c r="F154" s="422" t="s">
        <v>91</v>
      </c>
      <c r="G154" s="996"/>
      <c r="H154" s="1076"/>
      <c r="I154" s="996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08" t="s">
        <v>87</v>
      </c>
      <c r="B155" s="1043" t="s">
        <v>94</v>
      </c>
      <c r="C155" s="1044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09"/>
      <c r="B156" s="1045" t="s">
        <v>92</v>
      </c>
      <c r="C156" s="1046"/>
      <c r="D156" s="375">
        <f t="shared" si="20"/>
        <v>250</v>
      </c>
      <c r="E156" s="64">
        <v>250</v>
      </c>
      <c r="F156" s="64"/>
      <c r="G156" s="64">
        <v>250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10"/>
      <c r="B157" s="1047" t="s">
        <v>93</v>
      </c>
      <c r="C157" s="1048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995" t="s">
        <v>86</v>
      </c>
      <c r="B158" s="1043" t="s">
        <v>94</v>
      </c>
      <c r="C158" s="1044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42"/>
      <c r="B159" s="1045" t="s">
        <v>92</v>
      </c>
      <c r="C159" s="1046"/>
      <c r="D159" s="375">
        <f t="shared" si="20"/>
        <v>162</v>
      </c>
      <c r="E159" s="64">
        <v>162</v>
      </c>
      <c r="F159" s="64"/>
      <c r="G159" s="64">
        <v>162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996"/>
      <c r="B160" s="1047" t="s">
        <v>93</v>
      </c>
      <c r="C160" s="1048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049" t="s">
        <v>214</v>
      </c>
      <c r="B162" s="1049"/>
      <c r="C162" s="1050" t="s">
        <v>215</v>
      </c>
      <c r="D162" s="1051"/>
      <c r="E162" s="1052"/>
      <c r="F162" s="1056" t="s">
        <v>4</v>
      </c>
      <c r="G162" s="1057"/>
      <c r="H162" s="1057"/>
      <c r="I162" s="1057"/>
      <c r="J162" s="1057"/>
      <c r="K162" s="1057"/>
      <c r="L162" s="1057"/>
      <c r="M162" s="1057"/>
      <c r="N162" s="1057"/>
      <c r="O162" s="1057"/>
      <c r="P162" s="1057"/>
      <c r="Q162" s="1057"/>
      <c r="R162" s="1057"/>
      <c r="S162" s="1057"/>
      <c r="T162" s="1057"/>
      <c r="U162" s="1057"/>
      <c r="V162" s="1057"/>
      <c r="W162" s="1057"/>
      <c r="X162" s="1057"/>
      <c r="Y162" s="1057"/>
      <c r="Z162" s="1057"/>
      <c r="AA162" s="1057"/>
      <c r="AB162" s="1057"/>
      <c r="AC162" s="1057"/>
      <c r="AD162" s="1057"/>
      <c r="AE162" s="1057"/>
      <c r="AF162" s="1057"/>
      <c r="AG162" s="1057"/>
      <c r="AH162" s="1057"/>
      <c r="AI162" s="1057"/>
      <c r="AJ162" s="1057"/>
      <c r="AK162" s="1057"/>
      <c r="AL162" s="1057"/>
      <c r="AM162" s="1058"/>
    </row>
    <row r="163" spans="1:87" x14ac:dyDescent="0.25">
      <c r="A163" s="1049"/>
      <c r="B163" s="1049"/>
      <c r="C163" s="1053"/>
      <c r="D163" s="1054"/>
      <c r="E163" s="1055"/>
      <c r="F163" s="1059" t="s">
        <v>9</v>
      </c>
      <c r="G163" s="1007"/>
      <c r="H163" s="1059" t="s">
        <v>10</v>
      </c>
      <c r="I163" s="1059"/>
      <c r="J163" s="1007" t="s">
        <v>11</v>
      </c>
      <c r="K163" s="1007"/>
      <c r="L163" s="1060" t="s">
        <v>12</v>
      </c>
      <c r="M163" s="1061"/>
      <c r="N163" s="1007" t="s">
        <v>13</v>
      </c>
      <c r="O163" s="1007"/>
      <c r="P163" s="1062" t="s">
        <v>14</v>
      </c>
      <c r="Q163" s="1063"/>
      <c r="R163" s="1009" t="s">
        <v>15</v>
      </c>
      <c r="S163" s="1009"/>
      <c r="T163" s="1062" t="s">
        <v>16</v>
      </c>
      <c r="U163" s="1063"/>
      <c r="V163" s="1009" t="s">
        <v>17</v>
      </c>
      <c r="W163" s="1009"/>
      <c r="X163" s="1062" t="s">
        <v>18</v>
      </c>
      <c r="Y163" s="1063"/>
      <c r="Z163" s="1063" t="s">
        <v>19</v>
      </c>
      <c r="AA163" s="1062"/>
      <c r="AB163" s="1009" t="s">
        <v>20</v>
      </c>
      <c r="AC163" s="1009"/>
      <c r="AD163" s="1009" t="s">
        <v>21</v>
      </c>
      <c r="AE163" s="1009"/>
      <c r="AF163" s="1009" t="s">
        <v>22</v>
      </c>
      <c r="AG163" s="1009"/>
      <c r="AH163" s="1009" t="s">
        <v>23</v>
      </c>
      <c r="AI163" s="1009"/>
      <c r="AJ163" s="1009" t="s">
        <v>24</v>
      </c>
      <c r="AK163" s="1009"/>
      <c r="AL163" s="1009" t="s">
        <v>25</v>
      </c>
      <c r="AM163" s="1009"/>
    </row>
    <row r="164" spans="1:87" x14ac:dyDescent="0.25">
      <c r="A164" s="1049"/>
      <c r="B164" s="1049"/>
      <c r="C164" s="381" t="s">
        <v>136</v>
      </c>
      <c r="D164" s="382" t="s">
        <v>26</v>
      </c>
      <c r="E164" s="383" t="s">
        <v>27</v>
      </c>
      <c r="F164" s="425" t="s">
        <v>98</v>
      </c>
      <c r="G164" s="425" t="s">
        <v>27</v>
      </c>
      <c r="H164" s="425" t="s">
        <v>98</v>
      </c>
      <c r="I164" s="425" t="s">
        <v>27</v>
      </c>
      <c r="J164" s="425" t="s">
        <v>98</v>
      </c>
      <c r="K164" s="425" t="s">
        <v>27</v>
      </c>
      <c r="L164" s="428" t="s">
        <v>98</v>
      </c>
      <c r="M164" s="429" t="s">
        <v>27</v>
      </c>
      <c r="N164" s="425" t="s">
        <v>98</v>
      </c>
      <c r="O164" s="425" t="s">
        <v>27</v>
      </c>
      <c r="P164" s="428" t="s">
        <v>98</v>
      </c>
      <c r="Q164" s="429" t="s">
        <v>27</v>
      </c>
      <c r="R164" s="425" t="s">
        <v>98</v>
      </c>
      <c r="S164" s="425" t="s">
        <v>27</v>
      </c>
      <c r="T164" s="428" t="s">
        <v>98</v>
      </c>
      <c r="U164" s="429" t="s">
        <v>27</v>
      </c>
      <c r="V164" s="425" t="s">
        <v>98</v>
      </c>
      <c r="W164" s="425" t="s">
        <v>27</v>
      </c>
      <c r="X164" s="428" t="s">
        <v>98</v>
      </c>
      <c r="Y164" s="429" t="s">
        <v>27</v>
      </c>
      <c r="Z164" s="425" t="s">
        <v>98</v>
      </c>
      <c r="AA164" s="425" t="s">
        <v>27</v>
      </c>
      <c r="AB164" s="425" t="s">
        <v>98</v>
      </c>
      <c r="AC164" s="425" t="s">
        <v>27</v>
      </c>
      <c r="AD164" s="425" t="s">
        <v>98</v>
      </c>
      <c r="AE164" s="425" t="s">
        <v>27</v>
      </c>
      <c r="AF164" s="425" t="s">
        <v>98</v>
      </c>
      <c r="AG164" s="425" t="s">
        <v>27</v>
      </c>
      <c r="AH164" s="425" t="s">
        <v>98</v>
      </c>
      <c r="AI164" s="425" t="s">
        <v>27</v>
      </c>
      <c r="AJ164" s="425" t="s">
        <v>98</v>
      </c>
      <c r="AK164" s="425" t="s">
        <v>27</v>
      </c>
      <c r="AL164" s="425" t="s">
        <v>98</v>
      </c>
      <c r="AM164" s="425" t="s">
        <v>27</v>
      </c>
    </row>
    <row r="165" spans="1:87" x14ac:dyDescent="0.25">
      <c r="A165" s="1026" t="s">
        <v>216</v>
      </c>
      <c r="B165" s="1027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28" t="s">
        <v>217</v>
      </c>
      <c r="B166" s="1029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30" t="s">
        <v>218</v>
      </c>
      <c r="B167" s="1031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32" t="s">
        <v>49</v>
      </c>
      <c r="B168" s="1033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998" t="s">
        <v>75</v>
      </c>
      <c r="B170" s="999"/>
      <c r="C170" s="1000"/>
      <c r="D170" s="998" t="s">
        <v>41</v>
      </c>
      <c r="E170" s="999"/>
      <c r="F170" s="1000"/>
      <c r="G170" s="1037" t="s">
        <v>119</v>
      </c>
      <c r="H170" s="1038"/>
      <c r="I170" s="1038"/>
      <c r="J170" s="1038"/>
      <c r="K170" s="1038"/>
      <c r="L170" s="1038"/>
      <c r="M170" s="1038"/>
      <c r="N170" s="1038"/>
      <c r="O170" s="1038"/>
      <c r="P170" s="1038"/>
      <c r="Q170" s="1038"/>
      <c r="R170" s="1038"/>
      <c r="S170" s="1038"/>
      <c r="T170" s="1038"/>
      <c r="U170" s="1038"/>
      <c r="V170" s="1038"/>
      <c r="W170" s="1039"/>
      <c r="X170" s="1040" t="s">
        <v>220</v>
      </c>
      <c r="Y170" s="1041" t="s">
        <v>221</v>
      </c>
      <c r="Z170" s="1010" t="s">
        <v>222</v>
      </c>
      <c r="AA170" s="1013" t="s">
        <v>223</v>
      </c>
      <c r="AB170" s="1009" t="s">
        <v>110</v>
      </c>
      <c r="AC170" s="1009"/>
      <c r="AD170" s="1009"/>
      <c r="AE170" s="1009"/>
      <c r="AF170" s="1016" t="s">
        <v>163</v>
      </c>
      <c r="AG170" s="1017"/>
    </row>
    <row r="171" spans="1:87" x14ac:dyDescent="0.25">
      <c r="A171" s="1034"/>
      <c r="B171" s="1035"/>
      <c r="C171" s="1036"/>
      <c r="D171" s="1034"/>
      <c r="E171" s="1035"/>
      <c r="F171" s="1036"/>
      <c r="G171" s="996" t="s">
        <v>9</v>
      </c>
      <c r="H171" s="996"/>
      <c r="I171" s="1018" t="s">
        <v>10</v>
      </c>
      <c r="J171" s="1018"/>
      <c r="K171" s="996" t="s">
        <v>11</v>
      </c>
      <c r="L171" s="996"/>
      <c r="M171" s="996" t="s">
        <v>120</v>
      </c>
      <c r="N171" s="996"/>
      <c r="O171" s="996" t="s">
        <v>102</v>
      </c>
      <c r="P171" s="996"/>
      <c r="Q171" s="1019" t="s">
        <v>121</v>
      </c>
      <c r="R171" s="1019"/>
      <c r="S171" s="1019" t="s">
        <v>122</v>
      </c>
      <c r="T171" s="1019"/>
      <c r="U171" s="1019" t="s">
        <v>123</v>
      </c>
      <c r="V171" s="1019"/>
      <c r="W171" s="1020" t="s">
        <v>224</v>
      </c>
      <c r="X171" s="1040"/>
      <c r="Y171" s="1041"/>
      <c r="Z171" s="1011"/>
      <c r="AA171" s="1014"/>
      <c r="AB171" s="995" t="s">
        <v>111</v>
      </c>
      <c r="AC171" s="995" t="s">
        <v>112</v>
      </c>
      <c r="AD171" s="995" t="s">
        <v>113</v>
      </c>
      <c r="AE171" s="995" t="s">
        <v>166</v>
      </c>
      <c r="AF171" s="1022" t="s">
        <v>167</v>
      </c>
      <c r="AG171" s="1024" t="s">
        <v>168</v>
      </c>
      <c r="AH171" s="320"/>
    </row>
    <row r="172" spans="1:87" x14ac:dyDescent="0.25">
      <c r="A172" s="1001"/>
      <c r="B172" s="1002"/>
      <c r="C172" s="1003"/>
      <c r="D172" s="444" t="s">
        <v>136</v>
      </c>
      <c r="E172" s="426" t="s">
        <v>98</v>
      </c>
      <c r="F172" s="44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21"/>
      <c r="X172" s="1040"/>
      <c r="Y172" s="1041"/>
      <c r="Z172" s="1012"/>
      <c r="AA172" s="1015"/>
      <c r="AB172" s="996"/>
      <c r="AC172" s="996"/>
      <c r="AD172" s="996"/>
      <c r="AE172" s="996"/>
      <c r="AF172" s="1023"/>
      <c r="AG172" s="1025"/>
      <c r="AH172" s="320"/>
    </row>
    <row r="173" spans="1:87" x14ac:dyDescent="0.25">
      <c r="A173" s="991" t="s">
        <v>124</v>
      </c>
      <c r="B173" s="991" t="s">
        <v>225</v>
      </c>
      <c r="C173" s="410" t="s">
        <v>125</v>
      </c>
      <c r="D173" s="411">
        <f t="shared" ref="D173:D178" si="22">SUM(E173+F173)</f>
        <v>1</v>
      </c>
      <c r="E173" s="411">
        <f t="shared" ref="E173:F178" si="23">SUM(G173+I173+K173+M173+O173+Q173+S173+U173)</f>
        <v>0</v>
      </c>
      <c r="F173" s="182">
        <f t="shared" si="23"/>
        <v>1</v>
      </c>
      <c r="G173" s="114"/>
      <c r="H173" s="115"/>
      <c r="I173" s="115"/>
      <c r="J173" s="115"/>
      <c r="K173" s="115"/>
      <c r="L173" s="115">
        <v>1</v>
      </c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>
        <v>1</v>
      </c>
      <c r="Y173" s="115"/>
      <c r="Z173" s="115"/>
      <c r="AA173" s="116"/>
      <c r="AB173" s="114"/>
      <c r="AC173" s="116"/>
      <c r="AD173" s="117">
        <v>1</v>
      </c>
      <c r="AE173" s="116"/>
      <c r="AF173" s="116">
        <v>1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991"/>
      <c r="B174" s="991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991"/>
      <c r="B175" s="992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991"/>
      <c r="B176" s="991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991"/>
      <c r="B177" s="991"/>
      <c r="C177" s="414" t="s">
        <v>126</v>
      </c>
      <c r="D177" s="185">
        <f t="shared" si="22"/>
        <v>1</v>
      </c>
      <c r="E177" s="185">
        <f t="shared" si="23"/>
        <v>0</v>
      </c>
      <c r="F177" s="199">
        <f t="shared" si="23"/>
        <v>1</v>
      </c>
      <c r="G177" s="142"/>
      <c r="H177" s="143"/>
      <c r="I177" s="143"/>
      <c r="J177" s="143">
        <v>1</v>
      </c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/>
      <c r="AB177" s="142"/>
      <c r="AC177" s="118">
        <v>1</v>
      </c>
      <c r="AD177" s="144"/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991"/>
      <c r="B178" s="991"/>
      <c r="C178" s="415" t="s">
        <v>99</v>
      </c>
      <c r="D178" s="416">
        <f t="shared" si="22"/>
        <v>2</v>
      </c>
      <c r="E178" s="416">
        <f t="shared" si="23"/>
        <v>0</v>
      </c>
      <c r="F178" s="189">
        <f t="shared" si="23"/>
        <v>2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>
        <v>1</v>
      </c>
      <c r="Q178" s="95"/>
      <c r="R178" s="95"/>
      <c r="S178" s="95"/>
      <c r="T178" s="95"/>
      <c r="U178" s="95"/>
      <c r="V178" s="96"/>
      <c r="W178" s="141"/>
      <c r="X178" s="329"/>
      <c r="Y178" s="95">
        <v>2</v>
      </c>
      <c r="Z178" s="95"/>
      <c r="AA178" s="119">
        <v>1</v>
      </c>
      <c r="AB178" s="329"/>
      <c r="AC178" s="119">
        <v>1</v>
      </c>
      <c r="AD178" s="96">
        <v>1</v>
      </c>
      <c r="AE178" s="119"/>
      <c r="AF178" s="119">
        <v>2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445" t="s">
        <v>118</v>
      </c>
      <c r="B179" s="445"/>
    </row>
    <row r="180" spans="1:87" x14ac:dyDescent="0.25">
      <c r="A180" s="993" t="s">
        <v>2</v>
      </c>
      <c r="B180" s="995" t="s">
        <v>3</v>
      </c>
    </row>
    <row r="181" spans="1:87" x14ac:dyDescent="0.25">
      <c r="A181" s="994"/>
      <c r="B181" s="996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993" t="s">
        <v>75</v>
      </c>
      <c r="B185" s="998" t="s">
        <v>41</v>
      </c>
      <c r="C185" s="999"/>
      <c r="D185" s="1000"/>
      <c r="E185" s="1004" t="s">
        <v>4</v>
      </c>
      <c r="F185" s="1005"/>
      <c r="G185" s="1005"/>
      <c r="H185" s="1005"/>
      <c r="I185" s="1005"/>
      <c r="J185" s="1005"/>
      <c r="K185" s="1005"/>
      <c r="L185" s="1005"/>
      <c r="M185" s="1005"/>
      <c r="N185" s="1005"/>
      <c r="O185" s="1005"/>
      <c r="P185" s="1005"/>
      <c r="Q185" s="1005"/>
      <c r="R185" s="1005"/>
      <c r="S185" s="1005"/>
      <c r="T185" s="1005"/>
      <c r="U185" s="1005"/>
      <c r="V185" s="1006"/>
    </row>
    <row r="186" spans="1:87" x14ac:dyDescent="0.25">
      <c r="A186" s="997"/>
      <c r="B186" s="1001"/>
      <c r="C186" s="1002"/>
      <c r="D186" s="1003"/>
      <c r="E186" s="1007" t="s">
        <v>100</v>
      </c>
      <c r="F186" s="1007"/>
      <c r="G186" s="1008" t="s">
        <v>127</v>
      </c>
      <c r="H186" s="1007"/>
      <c r="I186" s="1007" t="s">
        <v>13</v>
      </c>
      <c r="J186" s="1007"/>
      <c r="K186" s="1007" t="s">
        <v>128</v>
      </c>
      <c r="L186" s="1007"/>
      <c r="M186" s="1007" t="s">
        <v>105</v>
      </c>
      <c r="N186" s="1007"/>
      <c r="O186" s="1009" t="s">
        <v>106</v>
      </c>
      <c r="P186" s="1009"/>
      <c r="Q186" s="1009" t="s">
        <v>129</v>
      </c>
      <c r="R186" s="1009"/>
      <c r="S186" s="1009" t="s">
        <v>130</v>
      </c>
      <c r="T186" s="1009"/>
      <c r="U186" s="1009" t="s">
        <v>131</v>
      </c>
      <c r="V186" s="1009"/>
      <c r="W186" s="179"/>
    </row>
    <row r="187" spans="1:87" x14ac:dyDescent="0.25">
      <c r="A187" s="994"/>
      <c r="B187" s="424" t="s">
        <v>136</v>
      </c>
      <c r="C187" s="424" t="s">
        <v>26</v>
      </c>
      <c r="D187" s="424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444" t="s">
        <v>132</v>
      </c>
      <c r="B188" s="230">
        <f>SUM(C188+D188)</f>
        <v>1</v>
      </c>
      <c r="C188" s="230">
        <f>SUM(E188+G188+I188+K188+M188+O188+Q188+S188+U188)</f>
        <v>0</v>
      </c>
      <c r="D188" s="230">
        <f>SUM(F188+H188+J188+L188+N188+P188+R188+T188+V188)</f>
        <v>1</v>
      </c>
      <c r="E188" s="120"/>
      <c r="F188" s="121"/>
      <c r="G188" s="121"/>
      <c r="H188" s="121"/>
      <c r="I188" s="121"/>
      <c r="J188" s="121"/>
      <c r="K188" s="121"/>
      <c r="L188" s="121">
        <v>1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13554</v>
      </c>
      <c r="B215" s="474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1" width="15.42578125" style="179" hidden="1" customWidth="1"/>
    <col min="92" max="95" width="15.42578125" style="179" customWidth="1"/>
    <col min="96" max="121" width="15.42578125" style="178" customWidth="1"/>
    <col min="122" max="16384" width="11.42578125" style="178"/>
  </cols>
  <sheetData>
    <row r="1" spans="1:88" ht="14.25" customHeight="1" x14ac:dyDescent="0.25">
      <c r="A1" s="177" t="s">
        <v>0</v>
      </c>
    </row>
    <row r="2" spans="1:88" ht="14.25" customHeight="1" x14ac:dyDescent="0.25">
      <c r="A2" s="177" t="str">
        <f>CONCATENATE("COMUNA: ",[4]NOMBRE!B2," - ","( ",[4]NOMBRE!C2,[4]NOMBRE!D2,[4]NOMBRE!E2,[4]NOMBRE!F2,[4]NOMBRE!G2," )")</f>
        <v>COMUNA: Linares - ( 07401 )</v>
      </c>
    </row>
    <row r="3" spans="1:88" ht="14.25" customHeight="1" x14ac:dyDescent="0.25">
      <c r="A3" s="1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8" ht="14.25" customHeight="1" x14ac:dyDescent="0.25">
      <c r="A4" s="177" t="str">
        <f>CONCATENATE("MES: ",[4]NOMBRE!B6," - ","( ",[4]NOMBRE!C6,[4]NOMBRE!D6," )")</f>
        <v>MES: ABRIL - ( 04 )</v>
      </c>
    </row>
    <row r="5" spans="1:88" ht="14.25" customHeight="1" x14ac:dyDescent="0.25">
      <c r="A5" s="177" t="str">
        <f>CONCATENATE("AÑO: ",[4]NOMBRE!B7)</f>
        <v>AÑO: 2017</v>
      </c>
      <c r="AP5" s="180"/>
    </row>
    <row r="6" spans="1:88" x14ac:dyDescent="0.25">
      <c r="A6" s="1130" t="s">
        <v>1</v>
      </c>
      <c r="B6" s="1130"/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x14ac:dyDescent="0.25">
      <c r="A7" s="181" t="s">
        <v>133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8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8" ht="22.5" customHeight="1" x14ac:dyDescent="0.25">
      <c r="A9" s="993" t="s">
        <v>2</v>
      </c>
      <c r="B9" s="1075" t="s">
        <v>3</v>
      </c>
      <c r="C9" s="1092"/>
      <c r="D9" s="1093"/>
      <c r="E9" s="1061" t="s">
        <v>4</v>
      </c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4"/>
      <c r="W9" s="1064"/>
      <c r="X9" s="1064"/>
      <c r="Y9" s="1064"/>
      <c r="Z9" s="1064"/>
      <c r="AA9" s="1064"/>
      <c r="AB9" s="1064"/>
      <c r="AC9" s="1064"/>
      <c r="AD9" s="1064"/>
      <c r="AE9" s="1064"/>
      <c r="AF9" s="1064"/>
      <c r="AG9" s="1064"/>
      <c r="AH9" s="1064"/>
      <c r="AI9" s="1064"/>
      <c r="AJ9" s="1064"/>
      <c r="AK9" s="1064"/>
      <c r="AL9" s="1060"/>
      <c r="AM9" s="995" t="s">
        <v>6</v>
      </c>
      <c r="AN9" s="1061" t="s">
        <v>7</v>
      </c>
      <c r="AO9" s="1064"/>
      <c r="AP9" s="1064"/>
      <c r="AQ9" s="1060"/>
      <c r="AR9" s="995" t="s">
        <v>8</v>
      </c>
      <c r="AS9" s="179"/>
    </row>
    <row r="10" spans="1:88" ht="31.5" customHeight="1" x14ac:dyDescent="0.25">
      <c r="A10" s="997"/>
      <c r="B10" s="1076"/>
      <c r="C10" s="1094"/>
      <c r="D10" s="1095"/>
      <c r="E10" s="1061" t="s">
        <v>9</v>
      </c>
      <c r="F10" s="1060"/>
      <c r="G10" s="1096" t="s">
        <v>10</v>
      </c>
      <c r="H10" s="1097"/>
      <c r="I10" s="1061" t="s">
        <v>11</v>
      </c>
      <c r="J10" s="1060"/>
      <c r="K10" s="1061" t="s">
        <v>12</v>
      </c>
      <c r="L10" s="1060"/>
      <c r="M10" s="1061" t="s">
        <v>13</v>
      </c>
      <c r="N10" s="1060"/>
      <c r="O10" s="1063" t="s">
        <v>14</v>
      </c>
      <c r="P10" s="1062"/>
      <c r="Q10" s="1063" t="s">
        <v>15</v>
      </c>
      <c r="R10" s="1062"/>
      <c r="S10" s="1063" t="s">
        <v>16</v>
      </c>
      <c r="T10" s="1062"/>
      <c r="U10" s="1063" t="s">
        <v>17</v>
      </c>
      <c r="V10" s="1062"/>
      <c r="W10" s="1063" t="s">
        <v>18</v>
      </c>
      <c r="X10" s="1062"/>
      <c r="Y10" s="1063" t="s">
        <v>19</v>
      </c>
      <c r="Z10" s="1062"/>
      <c r="AA10" s="1063" t="s">
        <v>20</v>
      </c>
      <c r="AB10" s="1062"/>
      <c r="AC10" s="1063" t="s">
        <v>21</v>
      </c>
      <c r="AD10" s="1062"/>
      <c r="AE10" s="1063" t="s">
        <v>22</v>
      </c>
      <c r="AF10" s="1062"/>
      <c r="AG10" s="1084" t="s">
        <v>23</v>
      </c>
      <c r="AH10" s="1084"/>
      <c r="AI10" s="1063" t="s">
        <v>24</v>
      </c>
      <c r="AJ10" s="1062"/>
      <c r="AK10" s="1084" t="s">
        <v>25</v>
      </c>
      <c r="AL10" s="1062"/>
      <c r="AM10" s="1042"/>
      <c r="AN10" s="1102" t="s">
        <v>28</v>
      </c>
      <c r="AO10" s="1104" t="s">
        <v>29</v>
      </c>
      <c r="AP10" s="1104" t="s">
        <v>135</v>
      </c>
      <c r="AQ10" s="1106" t="s">
        <v>30</v>
      </c>
      <c r="AR10" s="1042"/>
      <c r="AS10" s="179"/>
    </row>
    <row r="11" spans="1:88" x14ac:dyDescent="0.25">
      <c r="A11" s="994"/>
      <c r="B11" s="458" t="s">
        <v>136</v>
      </c>
      <c r="C11" s="458" t="s">
        <v>26</v>
      </c>
      <c r="D11" s="455" t="s">
        <v>27</v>
      </c>
      <c r="E11" s="466" t="s">
        <v>26</v>
      </c>
      <c r="F11" s="449" t="s">
        <v>27</v>
      </c>
      <c r="G11" s="466" t="s">
        <v>26</v>
      </c>
      <c r="H11" s="449" t="s">
        <v>27</v>
      </c>
      <c r="I11" s="466" t="s">
        <v>26</v>
      </c>
      <c r="J11" s="449" t="s">
        <v>27</v>
      </c>
      <c r="K11" s="466" t="s">
        <v>26</v>
      </c>
      <c r="L11" s="449" t="s">
        <v>27</v>
      </c>
      <c r="M11" s="466" t="s">
        <v>26</v>
      </c>
      <c r="N11" s="449" t="s">
        <v>27</v>
      </c>
      <c r="O11" s="466" t="s">
        <v>26</v>
      </c>
      <c r="P11" s="449" t="s">
        <v>27</v>
      </c>
      <c r="Q11" s="466" t="s">
        <v>26</v>
      </c>
      <c r="R11" s="449" t="s">
        <v>27</v>
      </c>
      <c r="S11" s="466" t="s">
        <v>26</v>
      </c>
      <c r="T11" s="449" t="s">
        <v>27</v>
      </c>
      <c r="U11" s="466" t="s">
        <v>26</v>
      </c>
      <c r="V11" s="449" t="s">
        <v>27</v>
      </c>
      <c r="W11" s="466" t="s">
        <v>26</v>
      </c>
      <c r="X11" s="449" t="s">
        <v>27</v>
      </c>
      <c r="Y11" s="466" t="s">
        <v>26</v>
      </c>
      <c r="Z11" s="449" t="s">
        <v>27</v>
      </c>
      <c r="AA11" s="466" t="s">
        <v>26</v>
      </c>
      <c r="AB11" s="449" t="s">
        <v>27</v>
      </c>
      <c r="AC11" s="466" t="s">
        <v>26</v>
      </c>
      <c r="AD11" s="449" t="s">
        <v>27</v>
      </c>
      <c r="AE11" s="466" t="s">
        <v>26</v>
      </c>
      <c r="AF11" s="449" t="s">
        <v>27</v>
      </c>
      <c r="AG11" s="38" t="s">
        <v>26</v>
      </c>
      <c r="AH11" s="451" t="s">
        <v>27</v>
      </c>
      <c r="AI11" s="466" t="s">
        <v>26</v>
      </c>
      <c r="AJ11" s="449" t="s">
        <v>27</v>
      </c>
      <c r="AK11" s="38" t="s">
        <v>26</v>
      </c>
      <c r="AL11" s="449" t="s">
        <v>27</v>
      </c>
      <c r="AM11" s="996"/>
      <c r="AN11" s="1103"/>
      <c r="AO11" s="1105"/>
      <c r="AP11" s="1105"/>
      <c r="AQ11" s="1107"/>
      <c r="AR11" s="996"/>
      <c r="AS11" s="179"/>
    </row>
    <row r="12" spans="1:88" x14ac:dyDescent="0.25">
      <c r="A12" s="39" t="s">
        <v>31</v>
      </c>
      <c r="B12" s="475">
        <f>SUM(C12+D12)</f>
        <v>4432</v>
      </c>
      <c r="C12" s="475">
        <f t="shared" ref="C12:D14" si="0">SUM(E12+G12+I12+K12+M12+O12+Q12+S12+U12+W12+Y12+AA12+AC12+AE12+AG12+AI12+AK12)</f>
        <v>2295</v>
      </c>
      <c r="D12" s="475">
        <f t="shared" si="0"/>
        <v>2137</v>
      </c>
      <c r="E12" s="82">
        <v>465</v>
      </c>
      <c r="F12" s="183">
        <v>417</v>
      </c>
      <c r="G12" s="82">
        <v>222</v>
      </c>
      <c r="H12" s="183">
        <v>193</v>
      </c>
      <c r="I12" s="82">
        <v>172</v>
      </c>
      <c r="J12" s="94">
        <v>170</v>
      </c>
      <c r="K12" s="82">
        <v>115</v>
      </c>
      <c r="L12" s="94">
        <v>116</v>
      </c>
      <c r="M12" s="82">
        <v>130</v>
      </c>
      <c r="N12" s="94">
        <v>105</v>
      </c>
      <c r="O12" s="82">
        <v>116</v>
      </c>
      <c r="P12" s="94">
        <v>98</v>
      </c>
      <c r="Q12" s="82">
        <v>85</v>
      </c>
      <c r="R12" s="94">
        <v>83</v>
      </c>
      <c r="S12" s="82">
        <v>98</v>
      </c>
      <c r="T12" s="94">
        <v>78</v>
      </c>
      <c r="U12" s="82">
        <v>96</v>
      </c>
      <c r="V12" s="94">
        <v>93</v>
      </c>
      <c r="W12" s="82">
        <v>107</v>
      </c>
      <c r="X12" s="94">
        <v>90</v>
      </c>
      <c r="Y12" s="82">
        <v>119</v>
      </c>
      <c r="Z12" s="94">
        <v>100</v>
      </c>
      <c r="AA12" s="82">
        <v>127</v>
      </c>
      <c r="AB12" s="94">
        <v>88</v>
      </c>
      <c r="AC12" s="82">
        <v>89</v>
      </c>
      <c r="AD12" s="94">
        <v>86</v>
      </c>
      <c r="AE12" s="82">
        <v>82</v>
      </c>
      <c r="AF12" s="94">
        <v>119</v>
      </c>
      <c r="AG12" s="98">
        <v>67</v>
      </c>
      <c r="AH12" s="87">
        <v>72</v>
      </c>
      <c r="AI12" s="82">
        <v>84</v>
      </c>
      <c r="AJ12" s="94">
        <v>86</v>
      </c>
      <c r="AK12" s="104">
        <v>121</v>
      </c>
      <c r="AL12" s="94">
        <v>143</v>
      </c>
      <c r="AM12" s="104">
        <v>4215</v>
      </c>
      <c r="AN12" s="82">
        <v>248</v>
      </c>
      <c r="AO12" s="83"/>
      <c r="AP12" s="83">
        <v>267</v>
      </c>
      <c r="AQ12" s="94">
        <v>548</v>
      </c>
      <c r="AR12" s="94"/>
      <c r="AS12" s="184" t="s">
        <v>233</v>
      </c>
      <c r="CG12" s="179">
        <v>0</v>
      </c>
      <c r="CH12" s="179">
        <v>0</v>
      </c>
      <c r="CI12" s="179">
        <v>0</v>
      </c>
      <c r="CJ12" s="179">
        <v>0</v>
      </c>
    </row>
    <row r="13" spans="1:88" ht="18" customHeight="1" x14ac:dyDescent="0.25">
      <c r="A13" s="23" t="s">
        <v>32</v>
      </c>
      <c r="B13" s="476">
        <f>SUM(C13+D13)</f>
        <v>492</v>
      </c>
      <c r="C13" s="476">
        <f t="shared" si="0"/>
        <v>0</v>
      </c>
      <c r="D13" s="477">
        <f t="shared" si="0"/>
        <v>492</v>
      </c>
      <c r="E13" s="71"/>
      <c r="F13" s="67"/>
      <c r="G13" s="105"/>
      <c r="H13" s="108"/>
      <c r="I13" s="105"/>
      <c r="J13" s="67">
        <v>7</v>
      </c>
      <c r="K13" s="71"/>
      <c r="L13" s="67">
        <v>51</v>
      </c>
      <c r="M13" s="71"/>
      <c r="N13" s="67">
        <v>109</v>
      </c>
      <c r="O13" s="71"/>
      <c r="P13" s="67">
        <v>113</v>
      </c>
      <c r="Q13" s="71"/>
      <c r="R13" s="67">
        <v>86</v>
      </c>
      <c r="S13" s="71"/>
      <c r="T13" s="67">
        <v>58</v>
      </c>
      <c r="U13" s="71"/>
      <c r="V13" s="67">
        <v>30</v>
      </c>
      <c r="W13" s="71"/>
      <c r="X13" s="67">
        <v>15</v>
      </c>
      <c r="Y13" s="71"/>
      <c r="Z13" s="67">
        <v>10</v>
      </c>
      <c r="AA13" s="71"/>
      <c r="AB13" s="67">
        <v>3</v>
      </c>
      <c r="AC13" s="71"/>
      <c r="AD13" s="67">
        <v>1</v>
      </c>
      <c r="AE13" s="71"/>
      <c r="AF13" s="67">
        <v>3</v>
      </c>
      <c r="AG13" s="99"/>
      <c r="AH13" s="73">
        <v>2</v>
      </c>
      <c r="AI13" s="71"/>
      <c r="AJ13" s="67">
        <v>1</v>
      </c>
      <c r="AK13" s="187"/>
      <c r="AL13" s="67">
        <v>3</v>
      </c>
      <c r="AM13" s="187">
        <v>485</v>
      </c>
      <c r="AN13" s="71">
        <v>13</v>
      </c>
      <c r="AO13" s="72"/>
      <c r="AP13" s="72">
        <v>7</v>
      </c>
      <c r="AQ13" s="67">
        <v>60</v>
      </c>
      <c r="AR13" s="67"/>
      <c r="AS13" s="184" t="s">
        <v>233</v>
      </c>
      <c r="CG13" s="179">
        <v>0</v>
      </c>
      <c r="CH13" s="179">
        <v>0</v>
      </c>
      <c r="CI13" s="179">
        <v>0</v>
      </c>
      <c r="CJ13" s="179">
        <v>0</v>
      </c>
    </row>
    <row r="14" spans="1:88" x14ac:dyDescent="0.25">
      <c r="A14" s="16" t="s">
        <v>33</v>
      </c>
      <c r="B14" s="478">
        <f>SUM(C14+D14)</f>
        <v>218</v>
      </c>
      <c r="C14" s="478">
        <f t="shared" si="0"/>
        <v>1</v>
      </c>
      <c r="D14" s="47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15</v>
      </c>
      <c r="M14" s="74"/>
      <c r="N14" s="77">
        <v>48</v>
      </c>
      <c r="O14" s="74"/>
      <c r="P14" s="77">
        <v>62</v>
      </c>
      <c r="Q14" s="74"/>
      <c r="R14" s="77">
        <v>30</v>
      </c>
      <c r="S14" s="74"/>
      <c r="T14" s="77">
        <v>31</v>
      </c>
      <c r="U14" s="74"/>
      <c r="V14" s="77">
        <v>11</v>
      </c>
      <c r="W14" s="74"/>
      <c r="X14" s="77">
        <v>1</v>
      </c>
      <c r="Y14" s="74"/>
      <c r="Z14" s="77">
        <v>7</v>
      </c>
      <c r="AA14" s="74"/>
      <c r="AB14" s="77">
        <v>5</v>
      </c>
      <c r="AC14" s="74"/>
      <c r="AD14" s="77">
        <v>4</v>
      </c>
      <c r="AE14" s="74"/>
      <c r="AF14" s="77">
        <v>2</v>
      </c>
      <c r="AG14" s="100"/>
      <c r="AH14" s="76">
        <v>1</v>
      </c>
      <c r="AI14" s="74"/>
      <c r="AJ14" s="77"/>
      <c r="AK14" s="107">
        <v>1</v>
      </c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8" x14ac:dyDescent="0.25">
      <c r="A15" s="1134" t="s">
        <v>138</v>
      </c>
      <c r="B15" s="1134"/>
      <c r="C15" s="1134"/>
      <c r="D15" s="1134"/>
      <c r="E15" s="1134"/>
      <c r="F15" s="1134"/>
      <c r="G15" s="1134"/>
      <c r="H15" s="1134"/>
      <c r="I15" s="1134"/>
      <c r="J15" s="1134"/>
      <c r="K15" s="1134"/>
      <c r="L15" s="1134"/>
      <c r="M15" s="1134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8" ht="15" customHeight="1" x14ac:dyDescent="0.25">
      <c r="A16" s="993" t="s">
        <v>42</v>
      </c>
      <c r="B16" s="1075" t="s">
        <v>3</v>
      </c>
      <c r="C16" s="1092"/>
      <c r="D16" s="1093"/>
      <c r="E16" s="1061" t="s">
        <v>4</v>
      </c>
      <c r="F16" s="1064"/>
      <c r="G16" s="1064"/>
      <c r="H16" s="1064"/>
      <c r="I16" s="1064"/>
      <c r="J16" s="1064"/>
      <c r="K16" s="1064"/>
      <c r="L16" s="1064"/>
      <c r="M16" s="1064"/>
      <c r="N16" s="1064"/>
      <c r="O16" s="1064"/>
      <c r="P16" s="1064"/>
      <c r="Q16" s="1064"/>
      <c r="R16" s="1064"/>
      <c r="S16" s="1064"/>
      <c r="T16" s="1064"/>
      <c r="U16" s="1064"/>
      <c r="V16" s="1064"/>
      <c r="W16" s="1064"/>
      <c r="X16" s="1064"/>
      <c r="Y16" s="1064"/>
      <c r="Z16" s="1064"/>
      <c r="AA16" s="1064"/>
      <c r="AB16" s="1064"/>
      <c r="AC16" s="1064"/>
      <c r="AD16" s="1064"/>
      <c r="AE16" s="1064"/>
      <c r="AF16" s="1064"/>
      <c r="AG16" s="1064"/>
      <c r="AH16" s="1064"/>
      <c r="AI16" s="1064"/>
      <c r="AJ16" s="1064"/>
      <c r="AK16" s="1064"/>
      <c r="AL16" s="1060"/>
      <c r="AM16" s="995" t="s">
        <v>6</v>
      </c>
    </row>
    <row r="17" spans="1:86" x14ac:dyDescent="0.25">
      <c r="A17" s="997"/>
      <c r="B17" s="1076"/>
      <c r="C17" s="1094"/>
      <c r="D17" s="1095"/>
      <c r="E17" s="1061" t="s">
        <v>9</v>
      </c>
      <c r="F17" s="1060"/>
      <c r="G17" s="1096" t="s">
        <v>10</v>
      </c>
      <c r="H17" s="1097"/>
      <c r="I17" s="1061" t="s">
        <v>11</v>
      </c>
      <c r="J17" s="1060"/>
      <c r="K17" s="1061" t="s">
        <v>12</v>
      </c>
      <c r="L17" s="1060"/>
      <c r="M17" s="1061" t="s">
        <v>13</v>
      </c>
      <c r="N17" s="1060"/>
      <c r="O17" s="1063" t="s">
        <v>14</v>
      </c>
      <c r="P17" s="1062"/>
      <c r="Q17" s="1063" t="s">
        <v>15</v>
      </c>
      <c r="R17" s="1062"/>
      <c r="S17" s="1063" t="s">
        <v>16</v>
      </c>
      <c r="T17" s="1062"/>
      <c r="U17" s="1063" t="s">
        <v>17</v>
      </c>
      <c r="V17" s="1062"/>
      <c r="W17" s="1063" t="s">
        <v>18</v>
      </c>
      <c r="X17" s="1062"/>
      <c r="Y17" s="1063" t="s">
        <v>19</v>
      </c>
      <c r="Z17" s="1062"/>
      <c r="AA17" s="1063" t="s">
        <v>20</v>
      </c>
      <c r="AB17" s="1062"/>
      <c r="AC17" s="1063" t="s">
        <v>21</v>
      </c>
      <c r="AD17" s="1062"/>
      <c r="AE17" s="1063" t="s">
        <v>22</v>
      </c>
      <c r="AF17" s="1062"/>
      <c r="AG17" s="1063" t="s">
        <v>23</v>
      </c>
      <c r="AH17" s="1062"/>
      <c r="AI17" s="1063" t="s">
        <v>24</v>
      </c>
      <c r="AJ17" s="1062"/>
      <c r="AK17" s="1063" t="s">
        <v>25</v>
      </c>
      <c r="AL17" s="1062"/>
      <c r="AM17" s="1042"/>
    </row>
    <row r="18" spans="1:86" x14ac:dyDescent="0.25">
      <c r="A18" s="994"/>
      <c r="B18" s="471" t="s">
        <v>136</v>
      </c>
      <c r="C18" s="463" t="s">
        <v>98</v>
      </c>
      <c r="D18" s="469" t="s">
        <v>27</v>
      </c>
      <c r="E18" s="8" t="s">
        <v>98</v>
      </c>
      <c r="F18" s="454" t="s">
        <v>27</v>
      </c>
      <c r="G18" s="8" t="s">
        <v>98</v>
      </c>
      <c r="H18" s="454" t="s">
        <v>27</v>
      </c>
      <c r="I18" s="8" t="s">
        <v>98</v>
      </c>
      <c r="J18" s="454" t="s">
        <v>27</v>
      </c>
      <c r="K18" s="8" t="s">
        <v>98</v>
      </c>
      <c r="L18" s="454" t="s">
        <v>27</v>
      </c>
      <c r="M18" s="8" t="s">
        <v>98</v>
      </c>
      <c r="N18" s="454" t="s">
        <v>27</v>
      </c>
      <c r="O18" s="8" t="s">
        <v>98</v>
      </c>
      <c r="P18" s="454" t="s">
        <v>27</v>
      </c>
      <c r="Q18" s="8" t="s">
        <v>98</v>
      </c>
      <c r="R18" s="454" t="s">
        <v>27</v>
      </c>
      <c r="S18" s="8" t="s">
        <v>98</v>
      </c>
      <c r="T18" s="454" t="s">
        <v>27</v>
      </c>
      <c r="U18" s="8" t="s">
        <v>98</v>
      </c>
      <c r="V18" s="454" t="s">
        <v>27</v>
      </c>
      <c r="W18" s="8" t="s">
        <v>98</v>
      </c>
      <c r="X18" s="454" t="s">
        <v>27</v>
      </c>
      <c r="Y18" s="8" t="s">
        <v>98</v>
      </c>
      <c r="Z18" s="454" t="s">
        <v>27</v>
      </c>
      <c r="AA18" s="8" t="s">
        <v>98</v>
      </c>
      <c r="AB18" s="454" t="s">
        <v>27</v>
      </c>
      <c r="AC18" s="8" t="s">
        <v>98</v>
      </c>
      <c r="AD18" s="454" t="s">
        <v>27</v>
      </c>
      <c r="AE18" s="8" t="s">
        <v>98</v>
      </c>
      <c r="AF18" s="454" t="s">
        <v>27</v>
      </c>
      <c r="AG18" s="8" t="s">
        <v>98</v>
      </c>
      <c r="AH18" s="454" t="s">
        <v>27</v>
      </c>
      <c r="AI18" s="8" t="s">
        <v>98</v>
      </c>
      <c r="AJ18" s="454" t="s">
        <v>27</v>
      </c>
      <c r="AK18" s="8" t="s">
        <v>98</v>
      </c>
      <c r="AL18" s="454" t="s">
        <v>27</v>
      </c>
      <c r="AM18" s="996"/>
      <c r="AN18" s="191"/>
    </row>
    <row r="19" spans="1:86" x14ac:dyDescent="0.25">
      <c r="A19" s="470" t="s">
        <v>43</v>
      </c>
      <c r="B19" s="480">
        <f>SUM(C19+D19)</f>
        <v>0</v>
      </c>
      <c r="C19" s="480">
        <f t="shared" ref="C19:D22" si="1">SUM(E19+G19+I19+K19+M19+O19+Q19+S19+U19+W19+Y19+AA19+AC19+AE19+AG19+AI19+AK19)</f>
        <v>0</v>
      </c>
      <c r="D19" s="481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480">
        <f>SUM(C20+D20)</f>
        <v>0</v>
      </c>
      <c r="C20" s="480">
        <f t="shared" si="1"/>
        <v>0</v>
      </c>
      <c r="D20" s="482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480">
        <f>SUM(C21+D21)</f>
        <v>0</v>
      </c>
      <c r="C21" s="480">
        <f t="shared" si="1"/>
        <v>0</v>
      </c>
      <c r="D21" s="482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483">
        <f>SUM(C22+D22)</f>
        <v>0</v>
      </c>
      <c r="C22" s="483">
        <f t="shared" si="1"/>
        <v>0</v>
      </c>
      <c r="D22" s="47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998" t="s">
        <v>42</v>
      </c>
      <c r="B24" s="1075" t="s">
        <v>3</v>
      </c>
      <c r="C24" s="1092"/>
      <c r="D24" s="1093"/>
      <c r="E24" s="1061" t="s">
        <v>4</v>
      </c>
      <c r="F24" s="1064"/>
      <c r="G24" s="1064"/>
      <c r="H24" s="1064"/>
      <c r="I24" s="1064"/>
      <c r="J24" s="1064"/>
      <c r="K24" s="1064"/>
      <c r="L24" s="1064"/>
      <c r="M24" s="1064"/>
      <c r="N24" s="1064"/>
      <c r="O24" s="1064"/>
      <c r="P24" s="1064"/>
      <c r="Q24" s="1064"/>
      <c r="R24" s="1064"/>
      <c r="S24" s="1064"/>
      <c r="T24" s="1064"/>
      <c r="U24" s="1064"/>
      <c r="V24" s="1064"/>
      <c r="W24" s="1064"/>
      <c r="X24" s="1064"/>
      <c r="Y24" s="1064"/>
      <c r="Z24" s="1064"/>
      <c r="AA24" s="1064"/>
      <c r="AB24" s="1064"/>
      <c r="AC24" s="1064"/>
      <c r="AD24" s="1064"/>
      <c r="AE24" s="1064"/>
      <c r="AF24" s="1064"/>
      <c r="AG24" s="1064"/>
      <c r="AH24" s="1064"/>
      <c r="AI24" s="1064"/>
      <c r="AJ24" s="1064"/>
      <c r="AK24" s="1064"/>
      <c r="AL24" s="1060"/>
      <c r="AM24" s="995" t="s">
        <v>6</v>
      </c>
    </row>
    <row r="25" spans="1:86" x14ac:dyDescent="0.25">
      <c r="A25" s="1034"/>
      <c r="B25" s="1076"/>
      <c r="C25" s="1094"/>
      <c r="D25" s="1095"/>
      <c r="E25" s="1061" t="s">
        <v>9</v>
      </c>
      <c r="F25" s="1060"/>
      <c r="G25" s="1096" t="s">
        <v>10</v>
      </c>
      <c r="H25" s="1097"/>
      <c r="I25" s="1061" t="s">
        <v>11</v>
      </c>
      <c r="J25" s="1060"/>
      <c r="K25" s="1061" t="s">
        <v>12</v>
      </c>
      <c r="L25" s="1060"/>
      <c r="M25" s="1061" t="s">
        <v>13</v>
      </c>
      <c r="N25" s="1060"/>
      <c r="O25" s="1063" t="s">
        <v>14</v>
      </c>
      <c r="P25" s="1062"/>
      <c r="Q25" s="1063" t="s">
        <v>15</v>
      </c>
      <c r="R25" s="1062"/>
      <c r="S25" s="1063" t="s">
        <v>16</v>
      </c>
      <c r="T25" s="1062"/>
      <c r="U25" s="1063" t="s">
        <v>17</v>
      </c>
      <c r="V25" s="1062"/>
      <c r="W25" s="1063" t="s">
        <v>18</v>
      </c>
      <c r="X25" s="1062"/>
      <c r="Y25" s="1063" t="s">
        <v>19</v>
      </c>
      <c r="Z25" s="1062"/>
      <c r="AA25" s="1063" t="s">
        <v>20</v>
      </c>
      <c r="AB25" s="1062"/>
      <c r="AC25" s="1063" t="s">
        <v>21</v>
      </c>
      <c r="AD25" s="1062"/>
      <c r="AE25" s="1063" t="s">
        <v>22</v>
      </c>
      <c r="AF25" s="1062"/>
      <c r="AG25" s="1063" t="s">
        <v>23</v>
      </c>
      <c r="AH25" s="1062"/>
      <c r="AI25" s="1063" t="s">
        <v>24</v>
      </c>
      <c r="AJ25" s="1062"/>
      <c r="AK25" s="1063" t="s">
        <v>25</v>
      </c>
      <c r="AL25" s="1062"/>
      <c r="AM25" s="1042"/>
    </row>
    <row r="26" spans="1:86" x14ac:dyDescent="0.25">
      <c r="A26" s="1001"/>
      <c r="B26" s="471" t="s">
        <v>136</v>
      </c>
      <c r="C26" s="457" t="s">
        <v>98</v>
      </c>
      <c r="D26" s="450" t="s">
        <v>27</v>
      </c>
      <c r="E26" s="448" t="s">
        <v>98</v>
      </c>
      <c r="F26" s="449" t="s">
        <v>27</v>
      </c>
      <c r="G26" s="448" t="s">
        <v>98</v>
      </c>
      <c r="H26" s="449" t="s">
        <v>27</v>
      </c>
      <c r="I26" s="448" t="s">
        <v>98</v>
      </c>
      <c r="J26" s="449" t="s">
        <v>27</v>
      </c>
      <c r="K26" s="448" t="s">
        <v>98</v>
      </c>
      <c r="L26" s="449" t="s">
        <v>27</v>
      </c>
      <c r="M26" s="448" t="s">
        <v>98</v>
      </c>
      <c r="N26" s="449" t="s">
        <v>27</v>
      </c>
      <c r="O26" s="448" t="s">
        <v>98</v>
      </c>
      <c r="P26" s="449" t="s">
        <v>27</v>
      </c>
      <c r="Q26" s="448" t="s">
        <v>98</v>
      </c>
      <c r="R26" s="449" t="s">
        <v>27</v>
      </c>
      <c r="S26" s="448" t="s">
        <v>98</v>
      </c>
      <c r="T26" s="449" t="s">
        <v>27</v>
      </c>
      <c r="U26" s="448" t="s">
        <v>98</v>
      </c>
      <c r="V26" s="449" t="s">
        <v>27</v>
      </c>
      <c r="W26" s="448" t="s">
        <v>98</v>
      </c>
      <c r="X26" s="449" t="s">
        <v>27</v>
      </c>
      <c r="Y26" s="448" t="s">
        <v>98</v>
      </c>
      <c r="Z26" s="449" t="s">
        <v>27</v>
      </c>
      <c r="AA26" s="448" t="s">
        <v>98</v>
      </c>
      <c r="AB26" s="449" t="s">
        <v>27</v>
      </c>
      <c r="AC26" s="448" t="s">
        <v>98</v>
      </c>
      <c r="AD26" s="449" t="s">
        <v>27</v>
      </c>
      <c r="AE26" s="448" t="s">
        <v>98</v>
      </c>
      <c r="AF26" s="449" t="s">
        <v>27</v>
      </c>
      <c r="AG26" s="448" t="s">
        <v>98</v>
      </c>
      <c r="AH26" s="449" t="s">
        <v>27</v>
      </c>
      <c r="AI26" s="448" t="s">
        <v>98</v>
      </c>
      <c r="AJ26" s="449" t="s">
        <v>27</v>
      </c>
      <c r="AK26" s="448" t="s">
        <v>98</v>
      </c>
      <c r="AL26" s="449" t="s">
        <v>27</v>
      </c>
      <c r="AM26" s="996"/>
      <c r="AN26" s="203"/>
    </row>
    <row r="27" spans="1:86" x14ac:dyDescent="0.25">
      <c r="A27" s="22" t="s">
        <v>43</v>
      </c>
      <c r="B27" s="484">
        <f t="shared" ref="B27:B32" si="2">SUM(C27+D27)</f>
        <v>0</v>
      </c>
      <c r="C27" s="485">
        <f t="shared" ref="C27:D32" si="3">SUM(E27+G27+I27+K27+M27+O27+Q27+S27+U27+W27+Y27+AA27+AC27+AE27+AG27+AI27+AK27)</f>
        <v>0</v>
      </c>
      <c r="D27" s="48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480">
        <f t="shared" si="2"/>
        <v>0</v>
      </c>
      <c r="C28" s="487">
        <f t="shared" si="3"/>
        <v>0</v>
      </c>
      <c r="D28" s="488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480">
        <f t="shared" si="2"/>
        <v>0</v>
      </c>
      <c r="C29" s="487">
        <f t="shared" si="3"/>
        <v>0</v>
      </c>
      <c r="D29" s="488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480">
        <f t="shared" si="2"/>
        <v>0</v>
      </c>
      <c r="C30" s="487">
        <f t="shared" si="3"/>
        <v>0</v>
      </c>
      <c r="D30" s="488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480">
        <f t="shared" si="2"/>
        <v>0</v>
      </c>
      <c r="C31" s="487">
        <f t="shared" si="3"/>
        <v>0</v>
      </c>
      <c r="D31" s="488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483">
        <f t="shared" si="2"/>
        <v>0</v>
      </c>
      <c r="C32" s="489">
        <f t="shared" si="3"/>
        <v>0</v>
      </c>
      <c r="D32" s="490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998" t="s">
        <v>42</v>
      </c>
      <c r="B34" s="1075" t="s">
        <v>3</v>
      </c>
      <c r="C34" s="1092"/>
      <c r="D34" s="1093"/>
      <c r="E34" s="1061" t="s">
        <v>4</v>
      </c>
      <c r="F34" s="1064"/>
      <c r="G34" s="1064"/>
      <c r="H34" s="1064"/>
      <c r="I34" s="1064"/>
      <c r="J34" s="1064"/>
      <c r="K34" s="1064"/>
      <c r="L34" s="1064"/>
      <c r="M34" s="1064"/>
      <c r="N34" s="1064"/>
      <c r="O34" s="1064"/>
      <c r="P34" s="1064"/>
      <c r="Q34" s="1064"/>
      <c r="R34" s="1064"/>
      <c r="S34" s="1064"/>
      <c r="T34" s="1064"/>
      <c r="U34" s="1064"/>
      <c r="V34" s="1064"/>
      <c r="W34" s="1064"/>
      <c r="X34" s="1064"/>
      <c r="Y34" s="1064"/>
      <c r="Z34" s="1064"/>
      <c r="AA34" s="1064"/>
      <c r="AB34" s="1064"/>
      <c r="AC34" s="1064"/>
      <c r="AD34" s="1064"/>
      <c r="AE34" s="1064"/>
      <c r="AF34" s="1064"/>
      <c r="AG34" s="1064"/>
      <c r="AH34" s="1064"/>
      <c r="AI34" s="1064"/>
      <c r="AJ34" s="1064"/>
      <c r="AK34" s="1064"/>
      <c r="AL34" s="1060"/>
      <c r="AM34" s="995" t="s">
        <v>6</v>
      </c>
    </row>
    <row r="35" spans="1:86" x14ac:dyDescent="0.25">
      <c r="A35" s="1034"/>
      <c r="B35" s="1076"/>
      <c r="C35" s="1094"/>
      <c r="D35" s="1095"/>
      <c r="E35" s="1061" t="s">
        <v>9</v>
      </c>
      <c r="F35" s="1060"/>
      <c r="G35" s="1096" t="s">
        <v>10</v>
      </c>
      <c r="H35" s="1097"/>
      <c r="I35" s="1061" t="s">
        <v>11</v>
      </c>
      <c r="J35" s="1060"/>
      <c r="K35" s="1061" t="s">
        <v>12</v>
      </c>
      <c r="L35" s="1060"/>
      <c r="M35" s="1061" t="s">
        <v>13</v>
      </c>
      <c r="N35" s="1060"/>
      <c r="O35" s="1063" t="s">
        <v>14</v>
      </c>
      <c r="P35" s="1062"/>
      <c r="Q35" s="1063" t="s">
        <v>15</v>
      </c>
      <c r="R35" s="1062"/>
      <c r="S35" s="1063" t="s">
        <v>16</v>
      </c>
      <c r="T35" s="1062"/>
      <c r="U35" s="1063" t="s">
        <v>17</v>
      </c>
      <c r="V35" s="1062"/>
      <c r="W35" s="1063" t="s">
        <v>18</v>
      </c>
      <c r="X35" s="1062"/>
      <c r="Y35" s="1063" t="s">
        <v>19</v>
      </c>
      <c r="Z35" s="1062"/>
      <c r="AA35" s="1063" t="s">
        <v>20</v>
      </c>
      <c r="AB35" s="1062"/>
      <c r="AC35" s="1063" t="s">
        <v>21</v>
      </c>
      <c r="AD35" s="1062"/>
      <c r="AE35" s="1063" t="s">
        <v>22</v>
      </c>
      <c r="AF35" s="1062"/>
      <c r="AG35" s="1063" t="s">
        <v>23</v>
      </c>
      <c r="AH35" s="1062"/>
      <c r="AI35" s="1063" t="s">
        <v>24</v>
      </c>
      <c r="AJ35" s="1062"/>
      <c r="AK35" s="1063" t="s">
        <v>25</v>
      </c>
      <c r="AL35" s="1062"/>
      <c r="AM35" s="1042"/>
    </row>
    <row r="36" spans="1:86" x14ac:dyDescent="0.25">
      <c r="A36" s="1001"/>
      <c r="B36" s="471" t="s">
        <v>136</v>
      </c>
      <c r="C36" s="457" t="s">
        <v>98</v>
      </c>
      <c r="D36" s="450" t="s">
        <v>27</v>
      </c>
      <c r="E36" s="452" t="s">
        <v>98</v>
      </c>
      <c r="F36" s="454" t="s">
        <v>27</v>
      </c>
      <c r="G36" s="452" t="s">
        <v>98</v>
      </c>
      <c r="H36" s="454" t="s">
        <v>27</v>
      </c>
      <c r="I36" s="452" t="s">
        <v>98</v>
      </c>
      <c r="J36" s="454" t="s">
        <v>27</v>
      </c>
      <c r="K36" s="452" t="s">
        <v>98</v>
      </c>
      <c r="L36" s="454" t="s">
        <v>27</v>
      </c>
      <c r="M36" s="452" t="s">
        <v>98</v>
      </c>
      <c r="N36" s="454" t="s">
        <v>27</v>
      </c>
      <c r="O36" s="452" t="s">
        <v>98</v>
      </c>
      <c r="P36" s="454" t="s">
        <v>27</v>
      </c>
      <c r="Q36" s="452" t="s">
        <v>98</v>
      </c>
      <c r="R36" s="454" t="s">
        <v>27</v>
      </c>
      <c r="S36" s="452" t="s">
        <v>98</v>
      </c>
      <c r="T36" s="454" t="s">
        <v>27</v>
      </c>
      <c r="U36" s="452" t="s">
        <v>98</v>
      </c>
      <c r="V36" s="454" t="s">
        <v>27</v>
      </c>
      <c r="W36" s="452" t="s">
        <v>98</v>
      </c>
      <c r="X36" s="454" t="s">
        <v>27</v>
      </c>
      <c r="Y36" s="452" t="s">
        <v>98</v>
      </c>
      <c r="Z36" s="454" t="s">
        <v>27</v>
      </c>
      <c r="AA36" s="452" t="s">
        <v>98</v>
      </c>
      <c r="AB36" s="454" t="s">
        <v>27</v>
      </c>
      <c r="AC36" s="452" t="s">
        <v>98</v>
      </c>
      <c r="AD36" s="454" t="s">
        <v>27</v>
      </c>
      <c r="AE36" s="452" t="s">
        <v>98</v>
      </c>
      <c r="AF36" s="454" t="s">
        <v>27</v>
      </c>
      <c r="AG36" s="452" t="s">
        <v>98</v>
      </c>
      <c r="AH36" s="454" t="s">
        <v>27</v>
      </c>
      <c r="AI36" s="452" t="s">
        <v>98</v>
      </c>
      <c r="AJ36" s="454" t="s">
        <v>27</v>
      </c>
      <c r="AK36" s="452" t="s">
        <v>98</v>
      </c>
      <c r="AL36" s="454" t="s">
        <v>27</v>
      </c>
      <c r="AM36" s="996"/>
    </row>
    <row r="37" spans="1:86" x14ac:dyDescent="0.25">
      <c r="A37" s="22" t="s">
        <v>43</v>
      </c>
      <c r="B37" s="485">
        <f t="shared" ref="B37:B42" si="4">SUM(C37+D37)</f>
        <v>0</v>
      </c>
      <c r="C37" s="485">
        <f t="shared" ref="C37:D42" si="5">SUM(E37+G37+I37+K37+M37+O37+Q37+S37+U37+W37+Y37+AA37+AC37+AE37+AG37+AI37+AK37)</f>
        <v>0</v>
      </c>
      <c r="D37" s="486">
        <f t="shared" si="5"/>
        <v>0</v>
      </c>
      <c r="E37" s="194"/>
      <c r="F37" s="195"/>
      <c r="G37" s="194"/>
      <c r="H37" s="195"/>
      <c r="I37" s="194"/>
      <c r="J37" s="196"/>
      <c r="K37" s="194"/>
      <c r="L37" s="196"/>
      <c r="M37" s="194"/>
      <c r="N37" s="196"/>
      <c r="O37" s="197"/>
      <c r="P37" s="196"/>
      <c r="Q37" s="197"/>
      <c r="R37" s="196"/>
      <c r="S37" s="197"/>
      <c r="T37" s="196"/>
      <c r="U37" s="197"/>
      <c r="V37" s="196"/>
      <c r="W37" s="197"/>
      <c r="X37" s="196"/>
      <c r="Y37" s="197"/>
      <c r="Z37" s="196"/>
      <c r="AA37" s="197"/>
      <c r="AB37" s="196"/>
      <c r="AC37" s="197"/>
      <c r="AD37" s="196"/>
      <c r="AE37" s="197"/>
      <c r="AF37" s="196"/>
      <c r="AG37" s="197"/>
      <c r="AH37" s="196"/>
      <c r="AI37" s="197"/>
      <c r="AJ37" s="196"/>
      <c r="AK37" s="197"/>
      <c r="AL37" s="196"/>
      <c r="AM37" s="64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487">
        <f t="shared" si="4"/>
        <v>0</v>
      </c>
      <c r="C38" s="487">
        <f t="shared" si="5"/>
        <v>0</v>
      </c>
      <c r="D38" s="488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487">
        <f t="shared" si="4"/>
        <v>0</v>
      </c>
      <c r="C39" s="487">
        <f t="shared" si="5"/>
        <v>0</v>
      </c>
      <c r="D39" s="488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487">
        <f t="shared" si="4"/>
        <v>0</v>
      </c>
      <c r="C40" s="487">
        <f t="shared" si="5"/>
        <v>0</v>
      </c>
      <c r="D40" s="488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487">
        <f t="shared" si="4"/>
        <v>0</v>
      </c>
      <c r="C41" s="487">
        <f t="shared" si="5"/>
        <v>0</v>
      </c>
      <c r="D41" s="488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489">
        <f t="shared" si="4"/>
        <v>0</v>
      </c>
      <c r="C42" s="489">
        <f t="shared" si="5"/>
        <v>0</v>
      </c>
      <c r="D42" s="490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998" t="s">
        <v>42</v>
      </c>
      <c r="B44" s="1075" t="s">
        <v>3</v>
      </c>
      <c r="C44" s="1092"/>
      <c r="D44" s="1093"/>
      <c r="E44" s="1061" t="s">
        <v>4</v>
      </c>
      <c r="F44" s="1064"/>
      <c r="G44" s="1064"/>
      <c r="H44" s="1064"/>
      <c r="I44" s="1064"/>
      <c r="J44" s="1064"/>
      <c r="K44" s="1064"/>
      <c r="L44" s="1064"/>
      <c r="M44" s="1064"/>
      <c r="N44" s="1064"/>
      <c r="O44" s="1064"/>
      <c r="P44" s="1064"/>
      <c r="Q44" s="1064"/>
      <c r="R44" s="1064"/>
      <c r="S44" s="1064"/>
      <c r="T44" s="1064"/>
      <c r="U44" s="1064"/>
      <c r="V44" s="1064"/>
      <c r="W44" s="1064"/>
      <c r="X44" s="1064"/>
      <c r="Y44" s="1064"/>
      <c r="Z44" s="1064"/>
      <c r="AA44" s="1064"/>
      <c r="AB44" s="1064"/>
      <c r="AC44" s="1064"/>
      <c r="AD44" s="1064"/>
      <c r="AE44" s="1064"/>
      <c r="AF44" s="1064"/>
      <c r="AG44" s="1064"/>
      <c r="AH44" s="1064"/>
      <c r="AI44" s="1064"/>
      <c r="AJ44" s="1064"/>
      <c r="AK44" s="1064"/>
      <c r="AL44" s="1060"/>
      <c r="AM44" s="995" t="s">
        <v>6</v>
      </c>
    </row>
    <row r="45" spans="1:86" x14ac:dyDescent="0.25">
      <c r="A45" s="1034"/>
      <c r="B45" s="1076"/>
      <c r="C45" s="1094"/>
      <c r="D45" s="1095"/>
      <c r="E45" s="1061" t="s">
        <v>9</v>
      </c>
      <c r="F45" s="1060"/>
      <c r="G45" s="1096" t="s">
        <v>10</v>
      </c>
      <c r="H45" s="1097"/>
      <c r="I45" s="1061" t="s">
        <v>11</v>
      </c>
      <c r="J45" s="1060"/>
      <c r="K45" s="1061" t="s">
        <v>12</v>
      </c>
      <c r="L45" s="1060"/>
      <c r="M45" s="1061" t="s">
        <v>13</v>
      </c>
      <c r="N45" s="1060"/>
      <c r="O45" s="1063" t="s">
        <v>14</v>
      </c>
      <c r="P45" s="1062"/>
      <c r="Q45" s="1063" t="s">
        <v>15</v>
      </c>
      <c r="R45" s="1062"/>
      <c r="S45" s="1063" t="s">
        <v>16</v>
      </c>
      <c r="T45" s="1062"/>
      <c r="U45" s="1063" t="s">
        <v>17</v>
      </c>
      <c r="V45" s="1062"/>
      <c r="W45" s="1063" t="s">
        <v>18</v>
      </c>
      <c r="X45" s="1062"/>
      <c r="Y45" s="1063" t="s">
        <v>19</v>
      </c>
      <c r="Z45" s="1062"/>
      <c r="AA45" s="1063" t="s">
        <v>20</v>
      </c>
      <c r="AB45" s="1062"/>
      <c r="AC45" s="1063" t="s">
        <v>21</v>
      </c>
      <c r="AD45" s="1062"/>
      <c r="AE45" s="1063" t="s">
        <v>22</v>
      </c>
      <c r="AF45" s="1062"/>
      <c r="AG45" s="1063" t="s">
        <v>23</v>
      </c>
      <c r="AH45" s="1062"/>
      <c r="AI45" s="1063" t="s">
        <v>24</v>
      </c>
      <c r="AJ45" s="1062"/>
      <c r="AK45" s="1063" t="s">
        <v>25</v>
      </c>
      <c r="AL45" s="1062"/>
      <c r="AM45" s="1042"/>
    </row>
    <row r="46" spans="1:86" x14ac:dyDescent="0.25">
      <c r="A46" s="1001"/>
      <c r="B46" s="471" t="s">
        <v>136</v>
      </c>
      <c r="C46" s="457" t="s">
        <v>98</v>
      </c>
      <c r="D46" s="450" t="s">
        <v>27</v>
      </c>
      <c r="E46" s="448" t="s">
        <v>98</v>
      </c>
      <c r="F46" s="449" t="s">
        <v>27</v>
      </c>
      <c r="G46" s="448" t="s">
        <v>98</v>
      </c>
      <c r="H46" s="449" t="s">
        <v>27</v>
      </c>
      <c r="I46" s="448" t="s">
        <v>98</v>
      </c>
      <c r="J46" s="449" t="s">
        <v>27</v>
      </c>
      <c r="K46" s="448" t="s">
        <v>98</v>
      </c>
      <c r="L46" s="449" t="s">
        <v>27</v>
      </c>
      <c r="M46" s="448" t="s">
        <v>98</v>
      </c>
      <c r="N46" s="449" t="s">
        <v>27</v>
      </c>
      <c r="O46" s="448" t="s">
        <v>98</v>
      </c>
      <c r="P46" s="449" t="s">
        <v>27</v>
      </c>
      <c r="Q46" s="448" t="s">
        <v>98</v>
      </c>
      <c r="R46" s="449" t="s">
        <v>27</v>
      </c>
      <c r="S46" s="448" t="s">
        <v>98</v>
      </c>
      <c r="T46" s="449" t="s">
        <v>27</v>
      </c>
      <c r="U46" s="448" t="s">
        <v>98</v>
      </c>
      <c r="V46" s="449" t="s">
        <v>27</v>
      </c>
      <c r="W46" s="448" t="s">
        <v>98</v>
      </c>
      <c r="X46" s="449" t="s">
        <v>27</v>
      </c>
      <c r="Y46" s="448" t="s">
        <v>98</v>
      </c>
      <c r="Z46" s="449" t="s">
        <v>27</v>
      </c>
      <c r="AA46" s="448" t="s">
        <v>98</v>
      </c>
      <c r="AB46" s="449" t="s">
        <v>27</v>
      </c>
      <c r="AC46" s="448" t="s">
        <v>98</v>
      </c>
      <c r="AD46" s="449" t="s">
        <v>27</v>
      </c>
      <c r="AE46" s="448" t="s">
        <v>98</v>
      </c>
      <c r="AF46" s="449" t="s">
        <v>27</v>
      </c>
      <c r="AG46" s="448" t="s">
        <v>98</v>
      </c>
      <c r="AH46" s="449" t="s">
        <v>27</v>
      </c>
      <c r="AI46" s="448" t="s">
        <v>98</v>
      </c>
      <c r="AJ46" s="449" t="s">
        <v>27</v>
      </c>
      <c r="AK46" s="448" t="s">
        <v>98</v>
      </c>
      <c r="AL46" s="449" t="s">
        <v>27</v>
      </c>
      <c r="AM46" s="996"/>
    </row>
    <row r="47" spans="1:86" x14ac:dyDescent="0.25">
      <c r="A47" s="22" t="s">
        <v>43</v>
      </c>
      <c r="B47" s="484">
        <f t="shared" ref="B47:B52" si="6">SUM(C47+D47)</f>
        <v>0</v>
      </c>
      <c r="C47" s="485">
        <f t="shared" ref="C47:D52" si="7">SUM(E47+G47+I47+K47+M47+O47+Q47+S47+U47+W47+Y47+AA47+AC47+AE47+AG47+AI47+AK47)</f>
        <v>0</v>
      </c>
      <c r="D47" s="48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480">
        <f t="shared" si="6"/>
        <v>0</v>
      </c>
      <c r="C48" s="487">
        <f t="shared" si="7"/>
        <v>0</v>
      </c>
      <c r="D48" s="488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480">
        <f t="shared" si="6"/>
        <v>0</v>
      </c>
      <c r="C49" s="487">
        <f t="shared" si="7"/>
        <v>0</v>
      </c>
      <c r="D49" s="488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480">
        <f t="shared" si="6"/>
        <v>0</v>
      </c>
      <c r="C50" s="487">
        <f t="shared" si="7"/>
        <v>0</v>
      </c>
      <c r="D50" s="488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480">
        <f t="shared" si="6"/>
        <v>0</v>
      </c>
      <c r="C51" s="487">
        <f t="shared" si="7"/>
        <v>0</v>
      </c>
      <c r="D51" s="488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483">
        <f t="shared" si="6"/>
        <v>0</v>
      </c>
      <c r="C52" s="489">
        <f t="shared" si="7"/>
        <v>0</v>
      </c>
      <c r="D52" s="490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16" t="s">
        <v>34</v>
      </c>
      <c r="B54" s="1119" t="s">
        <v>41</v>
      </c>
      <c r="C54" s="1120"/>
      <c r="D54" s="1121"/>
      <c r="E54" s="1125" t="s">
        <v>4</v>
      </c>
      <c r="F54" s="1126"/>
      <c r="G54" s="1126"/>
      <c r="H54" s="1126"/>
      <c r="I54" s="1126"/>
      <c r="J54" s="1126"/>
      <c r="K54" s="1126"/>
      <c r="L54" s="1126"/>
      <c r="M54" s="1126"/>
      <c r="N54" s="1126"/>
      <c r="O54" s="1126"/>
      <c r="P54" s="1126"/>
      <c r="Q54" s="1126"/>
      <c r="R54" s="1126"/>
      <c r="S54" s="1126"/>
      <c r="T54" s="1126"/>
      <c r="U54" s="1126"/>
      <c r="V54" s="1126"/>
      <c r="W54" s="1126"/>
      <c r="X54" s="1126"/>
      <c r="Y54" s="1126"/>
      <c r="Z54" s="1126"/>
      <c r="AA54" s="1126"/>
      <c r="AB54" s="1126"/>
      <c r="AC54" s="1126"/>
      <c r="AD54" s="1126"/>
      <c r="AE54" s="1126"/>
      <c r="AF54" s="1126"/>
      <c r="AG54" s="1126"/>
      <c r="AH54" s="1126"/>
      <c r="AI54" s="1126"/>
      <c r="AJ54" s="1126"/>
      <c r="AK54" s="1126"/>
      <c r="AL54" s="1127"/>
      <c r="AM54" s="2"/>
      <c r="AN54" s="2"/>
      <c r="AO54" s="2"/>
      <c r="AP54" s="2"/>
      <c r="AQ54" s="2"/>
      <c r="AR54" s="2"/>
    </row>
    <row r="55" spans="1:231" x14ac:dyDescent="0.25">
      <c r="A55" s="1117"/>
      <c r="B55" s="1122"/>
      <c r="C55" s="1123"/>
      <c r="D55" s="1124"/>
      <c r="E55" s="1061" t="s">
        <v>9</v>
      </c>
      <c r="F55" s="1060"/>
      <c r="G55" s="1096" t="s">
        <v>10</v>
      </c>
      <c r="H55" s="1097"/>
      <c r="I55" s="1061" t="s">
        <v>11</v>
      </c>
      <c r="J55" s="1060"/>
      <c r="K55" s="1061" t="s">
        <v>12</v>
      </c>
      <c r="L55" s="1060"/>
      <c r="M55" s="1061" t="s">
        <v>13</v>
      </c>
      <c r="N55" s="1060"/>
      <c r="O55" s="1063" t="s">
        <v>14</v>
      </c>
      <c r="P55" s="1062"/>
      <c r="Q55" s="1063" t="s">
        <v>15</v>
      </c>
      <c r="R55" s="1062"/>
      <c r="S55" s="1063" t="s">
        <v>16</v>
      </c>
      <c r="T55" s="1062"/>
      <c r="U55" s="1063" t="s">
        <v>17</v>
      </c>
      <c r="V55" s="1084"/>
      <c r="W55" s="1063" t="s">
        <v>18</v>
      </c>
      <c r="X55" s="1062"/>
      <c r="Y55" s="1063" t="s">
        <v>19</v>
      </c>
      <c r="Z55" s="1062"/>
      <c r="AA55" s="1063" t="s">
        <v>20</v>
      </c>
      <c r="AB55" s="1062"/>
      <c r="AC55" s="1063" t="s">
        <v>21</v>
      </c>
      <c r="AD55" s="1062"/>
      <c r="AE55" s="1063" t="s">
        <v>22</v>
      </c>
      <c r="AF55" s="1062"/>
      <c r="AG55" s="1063" t="s">
        <v>23</v>
      </c>
      <c r="AH55" s="1062"/>
      <c r="AI55" s="1063" t="s">
        <v>24</v>
      </c>
      <c r="AJ55" s="1062"/>
      <c r="AK55" s="1063" t="s">
        <v>25</v>
      </c>
      <c r="AL55" s="1062"/>
      <c r="AM55" s="2"/>
      <c r="AN55" s="2"/>
      <c r="AO55" s="2"/>
      <c r="AP55" s="2"/>
      <c r="AQ55" s="2"/>
      <c r="AR55" s="2"/>
    </row>
    <row r="56" spans="1:231" x14ac:dyDescent="0.25">
      <c r="A56" s="1118"/>
      <c r="B56" s="33" t="s">
        <v>136</v>
      </c>
      <c r="C56" s="33" t="s">
        <v>26</v>
      </c>
      <c r="D56" s="469" t="s">
        <v>27</v>
      </c>
      <c r="E56" s="33" t="s">
        <v>26</v>
      </c>
      <c r="F56" s="469" t="s">
        <v>27</v>
      </c>
      <c r="G56" s="33" t="s">
        <v>26</v>
      </c>
      <c r="H56" s="469" t="s">
        <v>27</v>
      </c>
      <c r="I56" s="33" t="s">
        <v>26</v>
      </c>
      <c r="J56" s="469" t="s">
        <v>27</v>
      </c>
      <c r="K56" s="33" t="s">
        <v>26</v>
      </c>
      <c r="L56" s="469" t="s">
        <v>27</v>
      </c>
      <c r="M56" s="33" t="s">
        <v>26</v>
      </c>
      <c r="N56" s="469" t="s">
        <v>27</v>
      </c>
      <c r="O56" s="33" t="s">
        <v>26</v>
      </c>
      <c r="P56" s="469" t="s">
        <v>27</v>
      </c>
      <c r="Q56" s="33" t="s">
        <v>26</v>
      </c>
      <c r="R56" s="469" t="s">
        <v>27</v>
      </c>
      <c r="S56" s="33" t="s">
        <v>26</v>
      </c>
      <c r="T56" s="469" t="s">
        <v>27</v>
      </c>
      <c r="U56" s="33" t="s">
        <v>26</v>
      </c>
      <c r="V56" s="452" t="s">
        <v>27</v>
      </c>
      <c r="W56" s="33" t="s">
        <v>26</v>
      </c>
      <c r="X56" s="469" t="s">
        <v>27</v>
      </c>
      <c r="Y56" s="33" t="s">
        <v>26</v>
      </c>
      <c r="Z56" s="469" t="s">
        <v>27</v>
      </c>
      <c r="AA56" s="33" t="s">
        <v>26</v>
      </c>
      <c r="AB56" s="469" t="s">
        <v>27</v>
      </c>
      <c r="AC56" s="33" t="s">
        <v>26</v>
      </c>
      <c r="AD56" s="469" t="s">
        <v>27</v>
      </c>
      <c r="AE56" s="33" t="s">
        <v>26</v>
      </c>
      <c r="AF56" s="469" t="s">
        <v>27</v>
      </c>
      <c r="AG56" s="33" t="s">
        <v>26</v>
      </c>
      <c r="AH56" s="469" t="s">
        <v>27</v>
      </c>
      <c r="AI56" s="33" t="s">
        <v>26</v>
      </c>
      <c r="AJ56" s="469" t="s">
        <v>27</v>
      </c>
      <c r="AK56" s="33" t="s">
        <v>26</v>
      </c>
      <c r="AL56" s="469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491">
        <f t="shared" ref="B57:B62" si="8">SUM(C57+D57)</f>
        <v>9</v>
      </c>
      <c r="C57" s="491">
        <f t="shared" ref="C57:D62" si="9">SUM(E57+G57+I57+K57+M57+O57+Q57+S57+U57+W57+Y57+AA57+AC57+AE57+AG57+AI57+AK57)</f>
        <v>3</v>
      </c>
      <c r="D57" s="475">
        <f t="shared" si="9"/>
        <v>6</v>
      </c>
      <c r="E57" s="82"/>
      <c r="F57" s="183"/>
      <c r="G57" s="82"/>
      <c r="H57" s="94">
        <v>1</v>
      </c>
      <c r="I57" s="82"/>
      <c r="J57" s="94"/>
      <c r="K57" s="82"/>
      <c r="L57" s="94"/>
      <c r="M57" s="82"/>
      <c r="N57" s="94">
        <v>1</v>
      </c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/>
      <c r="Y57" s="82">
        <v>1</v>
      </c>
      <c r="Z57" s="94"/>
      <c r="AA57" s="82"/>
      <c r="AB57" s="94">
        <v>1</v>
      </c>
      <c r="AC57" s="82"/>
      <c r="AD57" s="94"/>
      <c r="AE57" s="82">
        <v>1</v>
      </c>
      <c r="AF57" s="94">
        <v>1</v>
      </c>
      <c r="AG57" s="82"/>
      <c r="AH57" s="94"/>
      <c r="AI57" s="82"/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492">
        <f t="shared" si="8"/>
        <v>91</v>
      </c>
      <c r="C58" s="492">
        <f t="shared" si="9"/>
        <v>54</v>
      </c>
      <c r="D58" s="482">
        <f t="shared" si="9"/>
        <v>37</v>
      </c>
      <c r="E58" s="71">
        <v>4</v>
      </c>
      <c r="F58" s="84">
        <v>1</v>
      </c>
      <c r="G58" s="71">
        <v>1</v>
      </c>
      <c r="H58" s="67"/>
      <c r="I58" s="71"/>
      <c r="J58" s="67"/>
      <c r="K58" s="71"/>
      <c r="L58" s="67"/>
      <c r="M58" s="71">
        <v>1</v>
      </c>
      <c r="N58" s="67">
        <v>3</v>
      </c>
      <c r="O58" s="71">
        <v>1</v>
      </c>
      <c r="P58" s="67">
        <v>1</v>
      </c>
      <c r="Q58" s="71">
        <v>3</v>
      </c>
      <c r="R58" s="67">
        <v>2</v>
      </c>
      <c r="S58" s="71">
        <v>2</v>
      </c>
      <c r="T58" s="67">
        <v>2</v>
      </c>
      <c r="U58" s="71">
        <v>3</v>
      </c>
      <c r="V58" s="73">
        <v>1</v>
      </c>
      <c r="W58" s="71">
        <v>1</v>
      </c>
      <c r="X58" s="67">
        <v>1</v>
      </c>
      <c r="Y58" s="71">
        <v>7</v>
      </c>
      <c r="Z58" s="67">
        <v>2</v>
      </c>
      <c r="AA58" s="71">
        <v>1</v>
      </c>
      <c r="AB58" s="67">
        <v>1</v>
      </c>
      <c r="AC58" s="71">
        <v>1</v>
      </c>
      <c r="AD58" s="67">
        <v>3</v>
      </c>
      <c r="AE58" s="71">
        <v>4</v>
      </c>
      <c r="AF58" s="67">
        <v>8</v>
      </c>
      <c r="AG58" s="71">
        <v>4</v>
      </c>
      <c r="AH58" s="67">
        <v>1</v>
      </c>
      <c r="AI58" s="71">
        <v>7</v>
      </c>
      <c r="AJ58" s="67"/>
      <c r="AK58" s="200">
        <v>14</v>
      </c>
      <c r="AL58" s="67">
        <v>11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492">
        <f t="shared" si="8"/>
        <v>2947</v>
      </c>
      <c r="C59" s="492">
        <f t="shared" si="9"/>
        <v>1592</v>
      </c>
      <c r="D59" s="482">
        <f t="shared" si="9"/>
        <v>1355</v>
      </c>
      <c r="E59" s="71">
        <v>254</v>
      </c>
      <c r="F59" s="84">
        <v>205</v>
      </c>
      <c r="G59" s="71">
        <v>98</v>
      </c>
      <c r="H59" s="67">
        <v>75</v>
      </c>
      <c r="I59" s="71">
        <v>61</v>
      </c>
      <c r="J59" s="67">
        <v>56</v>
      </c>
      <c r="K59" s="71">
        <v>81</v>
      </c>
      <c r="L59" s="67">
        <v>74</v>
      </c>
      <c r="M59" s="71">
        <v>108</v>
      </c>
      <c r="N59" s="67">
        <v>69</v>
      </c>
      <c r="O59" s="71">
        <v>85</v>
      </c>
      <c r="P59" s="67">
        <v>70</v>
      </c>
      <c r="Q59" s="71">
        <v>65</v>
      </c>
      <c r="R59" s="67">
        <v>53</v>
      </c>
      <c r="S59" s="71">
        <v>81</v>
      </c>
      <c r="T59" s="67">
        <v>52</v>
      </c>
      <c r="U59" s="71">
        <v>73</v>
      </c>
      <c r="V59" s="73">
        <v>64</v>
      </c>
      <c r="W59" s="71">
        <v>93</v>
      </c>
      <c r="X59" s="67">
        <v>63</v>
      </c>
      <c r="Y59" s="71">
        <v>97</v>
      </c>
      <c r="Z59" s="67">
        <v>74</v>
      </c>
      <c r="AA59" s="71">
        <v>114</v>
      </c>
      <c r="AB59" s="67">
        <v>74</v>
      </c>
      <c r="AC59" s="71">
        <v>82</v>
      </c>
      <c r="AD59" s="67">
        <v>65</v>
      </c>
      <c r="AE59" s="71">
        <v>67</v>
      </c>
      <c r="AF59" s="67">
        <v>93</v>
      </c>
      <c r="AG59" s="71">
        <v>54</v>
      </c>
      <c r="AH59" s="67">
        <v>61</v>
      </c>
      <c r="AI59" s="71">
        <v>73</v>
      </c>
      <c r="AJ59" s="67">
        <v>79</v>
      </c>
      <c r="AK59" s="200">
        <v>106</v>
      </c>
      <c r="AL59" s="67">
        <v>128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492">
        <f t="shared" si="8"/>
        <v>1298</v>
      </c>
      <c r="C60" s="492">
        <f t="shared" si="9"/>
        <v>604</v>
      </c>
      <c r="D60" s="482">
        <f t="shared" si="9"/>
        <v>694</v>
      </c>
      <c r="E60" s="71">
        <v>199</v>
      </c>
      <c r="F60" s="84">
        <v>200</v>
      </c>
      <c r="G60" s="71">
        <v>117</v>
      </c>
      <c r="H60" s="67">
        <v>113</v>
      </c>
      <c r="I60" s="71">
        <v>101</v>
      </c>
      <c r="J60" s="67">
        <v>105</v>
      </c>
      <c r="K60" s="71">
        <v>33</v>
      </c>
      <c r="L60" s="67">
        <v>41</v>
      </c>
      <c r="M60" s="71">
        <v>20</v>
      </c>
      <c r="N60" s="67">
        <v>28</v>
      </c>
      <c r="O60" s="71">
        <v>29</v>
      </c>
      <c r="P60" s="67">
        <v>25</v>
      </c>
      <c r="Q60" s="71">
        <v>15</v>
      </c>
      <c r="R60" s="67">
        <v>25</v>
      </c>
      <c r="S60" s="71">
        <v>13</v>
      </c>
      <c r="T60" s="67">
        <v>23</v>
      </c>
      <c r="U60" s="71">
        <v>17</v>
      </c>
      <c r="V60" s="73">
        <v>26</v>
      </c>
      <c r="W60" s="71">
        <v>9</v>
      </c>
      <c r="X60" s="67">
        <v>25</v>
      </c>
      <c r="Y60" s="71">
        <v>13</v>
      </c>
      <c r="Z60" s="67">
        <v>21</v>
      </c>
      <c r="AA60" s="71">
        <v>11</v>
      </c>
      <c r="AB60" s="67">
        <v>12</v>
      </c>
      <c r="AC60" s="71">
        <v>5</v>
      </c>
      <c r="AD60" s="67">
        <v>17</v>
      </c>
      <c r="AE60" s="71">
        <v>10</v>
      </c>
      <c r="AF60" s="67">
        <v>14</v>
      </c>
      <c r="AG60" s="71">
        <v>8</v>
      </c>
      <c r="AH60" s="67">
        <v>10</v>
      </c>
      <c r="AI60" s="71">
        <v>3</v>
      </c>
      <c r="AJ60" s="67">
        <v>6</v>
      </c>
      <c r="AK60" s="200">
        <v>1</v>
      </c>
      <c r="AL60" s="67">
        <v>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493">
        <f t="shared" si="8"/>
        <v>87</v>
      </c>
      <c r="C61" s="493">
        <f t="shared" si="9"/>
        <v>42</v>
      </c>
      <c r="D61" s="494">
        <f t="shared" si="9"/>
        <v>45</v>
      </c>
      <c r="E61" s="85">
        <v>8</v>
      </c>
      <c r="F61" s="226">
        <v>11</v>
      </c>
      <c r="G61" s="85">
        <v>6</v>
      </c>
      <c r="H61" s="68">
        <v>4</v>
      </c>
      <c r="I61" s="85">
        <v>10</v>
      </c>
      <c r="J61" s="68">
        <v>9</v>
      </c>
      <c r="K61" s="85">
        <v>1</v>
      </c>
      <c r="L61" s="68">
        <v>1</v>
      </c>
      <c r="M61" s="85">
        <v>1</v>
      </c>
      <c r="N61" s="68">
        <v>4</v>
      </c>
      <c r="O61" s="85">
        <v>1</v>
      </c>
      <c r="P61" s="68">
        <v>2</v>
      </c>
      <c r="Q61" s="85">
        <v>2</v>
      </c>
      <c r="R61" s="68">
        <v>3</v>
      </c>
      <c r="S61" s="85">
        <v>2</v>
      </c>
      <c r="T61" s="68">
        <v>1</v>
      </c>
      <c r="U61" s="85">
        <v>3</v>
      </c>
      <c r="V61" s="86">
        <v>2</v>
      </c>
      <c r="W61" s="85">
        <v>3</v>
      </c>
      <c r="X61" s="68">
        <v>1</v>
      </c>
      <c r="Y61" s="85">
        <v>1</v>
      </c>
      <c r="Z61" s="68">
        <v>3</v>
      </c>
      <c r="AA61" s="85">
        <v>1</v>
      </c>
      <c r="AB61" s="68"/>
      <c r="AC61" s="85">
        <v>1</v>
      </c>
      <c r="AD61" s="68">
        <v>1</v>
      </c>
      <c r="AE61" s="85"/>
      <c r="AF61" s="68">
        <v>3</v>
      </c>
      <c r="AG61" s="85">
        <v>1</v>
      </c>
      <c r="AH61" s="68"/>
      <c r="AI61" s="85">
        <v>1</v>
      </c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495">
        <f t="shared" si="8"/>
        <v>0</v>
      </c>
      <c r="C62" s="495">
        <f t="shared" si="9"/>
        <v>0</v>
      </c>
      <c r="D62" s="47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67" t="s">
        <v>41</v>
      </c>
      <c r="B63" s="496">
        <f t="shared" ref="B63:AL63" si="10">SUM(B57:B62)</f>
        <v>4432</v>
      </c>
      <c r="C63" s="496">
        <f t="shared" si="10"/>
        <v>2295</v>
      </c>
      <c r="D63" s="497">
        <f t="shared" si="10"/>
        <v>2137</v>
      </c>
      <c r="E63" s="92">
        <f t="shared" si="10"/>
        <v>465</v>
      </c>
      <c r="F63" s="498">
        <f t="shared" si="10"/>
        <v>417</v>
      </c>
      <c r="G63" s="92">
        <f t="shared" si="10"/>
        <v>222</v>
      </c>
      <c r="H63" s="93">
        <f t="shared" si="10"/>
        <v>193</v>
      </c>
      <c r="I63" s="92">
        <f t="shared" si="10"/>
        <v>172</v>
      </c>
      <c r="J63" s="93">
        <f t="shared" si="10"/>
        <v>170</v>
      </c>
      <c r="K63" s="92">
        <f t="shared" si="10"/>
        <v>115</v>
      </c>
      <c r="L63" s="93">
        <f t="shared" si="10"/>
        <v>116</v>
      </c>
      <c r="M63" s="92">
        <f t="shared" si="10"/>
        <v>130</v>
      </c>
      <c r="N63" s="93">
        <f t="shared" si="10"/>
        <v>105</v>
      </c>
      <c r="O63" s="92">
        <f t="shared" si="10"/>
        <v>116</v>
      </c>
      <c r="P63" s="93">
        <f t="shared" si="10"/>
        <v>98</v>
      </c>
      <c r="Q63" s="92">
        <f t="shared" si="10"/>
        <v>85</v>
      </c>
      <c r="R63" s="93">
        <f t="shared" si="10"/>
        <v>83</v>
      </c>
      <c r="S63" s="92">
        <f t="shared" si="10"/>
        <v>98</v>
      </c>
      <c r="T63" s="93">
        <f t="shared" si="10"/>
        <v>78</v>
      </c>
      <c r="U63" s="499">
        <f t="shared" si="10"/>
        <v>96</v>
      </c>
      <c r="V63" s="500">
        <f t="shared" si="10"/>
        <v>93</v>
      </c>
      <c r="W63" s="92">
        <f t="shared" si="10"/>
        <v>107</v>
      </c>
      <c r="X63" s="93">
        <f t="shared" si="10"/>
        <v>90</v>
      </c>
      <c r="Y63" s="92">
        <f t="shared" si="10"/>
        <v>119</v>
      </c>
      <c r="Z63" s="93">
        <f t="shared" si="10"/>
        <v>100</v>
      </c>
      <c r="AA63" s="92">
        <f t="shared" si="10"/>
        <v>127</v>
      </c>
      <c r="AB63" s="93">
        <f t="shared" si="10"/>
        <v>88</v>
      </c>
      <c r="AC63" s="92">
        <f t="shared" si="10"/>
        <v>89</v>
      </c>
      <c r="AD63" s="93">
        <f t="shared" si="10"/>
        <v>86</v>
      </c>
      <c r="AE63" s="92">
        <f t="shared" si="10"/>
        <v>82</v>
      </c>
      <c r="AF63" s="93">
        <f t="shared" si="10"/>
        <v>119</v>
      </c>
      <c r="AG63" s="92">
        <f t="shared" si="10"/>
        <v>67</v>
      </c>
      <c r="AH63" s="93">
        <f t="shared" si="10"/>
        <v>72</v>
      </c>
      <c r="AI63" s="92">
        <f t="shared" si="10"/>
        <v>84</v>
      </c>
      <c r="AJ63" s="93">
        <f t="shared" si="10"/>
        <v>86</v>
      </c>
      <c r="AK63" s="501">
        <f t="shared" si="10"/>
        <v>121</v>
      </c>
      <c r="AL63" s="93">
        <f t="shared" si="10"/>
        <v>143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72"/>
      <c r="J64" s="472"/>
      <c r="K64" s="472"/>
      <c r="L64" s="472"/>
      <c r="M64" s="472"/>
      <c r="N64" s="472"/>
      <c r="O64" s="472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69" t="s">
        <v>3</v>
      </c>
      <c r="C65" s="469" t="s">
        <v>47</v>
      </c>
      <c r="D65" s="469" t="s">
        <v>48</v>
      </c>
      <c r="E65" s="469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101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7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7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70">
        <f t="shared" si="11"/>
        <v>465</v>
      </c>
      <c r="C69" s="64">
        <v>465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7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7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70">
        <f t="shared" si="11"/>
        <v>77</v>
      </c>
      <c r="C72" s="64">
        <v>77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7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7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7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7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7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7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7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70">
        <f t="shared" si="11"/>
        <v>1</v>
      </c>
      <c r="C80" s="64">
        <v>1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70">
        <f t="shared" si="11"/>
        <v>0</v>
      </c>
      <c r="C81" s="64"/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7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7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502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67" t="s">
        <v>41</v>
      </c>
      <c r="B85" s="91">
        <f>SUM(B66:B84)</f>
        <v>545</v>
      </c>
      <c r="C85" s="91">
        <f>SUM(C66:C84)</f>
        <v>545</v>
      </c>
      <c r="D85" s="91">
        <f>SUM(D66:D84)</f>
        <v>0</v>
      </c>
      <c r="E85" s="91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5" t="s">
        <v>66</v>
      </c>
      <c r="B87" s="1093"/>
      <c r="C87" s="1075" t="s">
        <v>3</v>
      </c>
      <c r="D87" s="1092"/>
      <c r="E87" s="1093"/>
      <c r="F87" s="1061" t="s">
        <v>4</v>
      </c>
      <c r="G87" s="1064"/>
      <c r="H87" s="1064"/>
      <c r="I87" s="1064"/>
      <c r="J87" s="1064"/>
      <c r="K87" s="1064"/>
      <c r="L87" s="1064"/>
      <c r="M87" s="1064"/>
      <c r="N87" s="1064"/>
      <c r="O87" s="1064"/>
      <c r="P87" s="1064"/>
      <c r="Q87" s="1064"/>
      <c r="R87" s="1064"/>
      <c r="S87" s="1064"/>
      <c r="T87" s="1064"/>
      <c r="U87" s="1064"/>
      <c r="V87" s="1064"/>
      <c r="W87" s="1064"/>
      <c r="X87" s="1064"/>
      <c r="Y87" s="1064"/>
      <c r="Z87" s="1064"/>
      <c r="AA87" s="1064"/>
      <c r="AB87" s="1064"/>
      <c r="AC87" s="1064"/>
      <c r="AD87" s="1064"/>
      <c r="AE87" s="1064"/>
      <c r="AF87" s="1064"/>
      <c r="AG87" s="1064"/>
      <c r="AH87" s="1064"/>
      <c r="AI87" s="1064"/>
      <c r="AJ87" s="1064"/>
      <c r="AK87" s="1064"/>
      <c r="AL87" s="1064"/>
      <c r="AM87" s="1060"/>
      <c r="AN87" s="995" t="s">
        <v>6</v>
      </c>
    </row>
    <row r="88" spans="1:86" x14ac:dyDescent="0.25">
      <c r="A88" s="1128"/>
      <c r="B88" s="1129"/>
      <c r="C88" s="1076"/>
      <c r="D88" s="1094"/>
      <c r="E88" s="1095"/>
      <c r="F88" s="1061" t="s">
        <v>9</v>
      </c>
      <c r="G88" s="1060"/>
      <c r="H88" s="1098" t="s">
        <v>10</v>
      </c>
      <c r="I88" s="1098"/>
      <c r="J88" s="1061" t="s">
        <v>11</v>
      </c>
      <c r="K88" s="1060"/>
      <c r="L88" s="1064" t="s">
        <v>12</v>
      </c>
      <c r="M88" s="1064"/>
      <c r="N88" s="1061" t="s">
        <v>13</v>
      </c>
      <c r="O88" s="1060"/>
      <c r="P88" s="1099" t="s">
        <v>14</v>
      </c>
      <c r="Q88" s="1099"/>
      <c r="R88" s="1100" t="s">
        <v>15</v>
      </c>
      <c r="S88" s="1101"/>
      <c r="T88" s="1099" t="s">
        <v>16</v>
      </c>
      <c r="U88" s="1099"/>
      <c r="V88" s="1100" t="s">
        <v>17</v>
      </c>
      <c r="W88" s="1101"/>
      <c r="X88" s="1099" t="s">
        <v>18</v>
      </c>
      <c r="Y88" s="1101"/>
      <c r="Z88" s="1100" t="s">
        <v>19</v>
      </c>
      <c r="AA88" s="1099"/>
      <c r="AB88" s="1100" t="s">
        <v>20</v>
      </c>
      <c r="AC88" s="1101"/>
      <c r="AD88" s="1099" t="s">
        <v>21</v>
      </c>
      <c r="AE88" s="1099"/>
      <c r="AF88" s="1100" t="s">
        <v>22</v>
      </c>
      <c r="AG88" s="1101"/>
      <c r="AH88" s="1099" t="s">
        <v>23</v>
      </c>
      <c r="AI88" s="1099"/>
      <c r="AJ88" s="1100" t="s">
        <v>24</v>
      </c>
      <c r="AK88" s="1101"/>
      <c r="AL88" s="1099" t="s">
        <v>25</v>
      </c>
      <c r="AM88" s="1101"/>
      <c r="AN88" s="1042"/>
    </row>
    <row r="89" spans="1:86" x14ac:dyDescent="0.25">
      <c r="A89" s="1076"/>
      <c r="B89" s="1094"/>
      <c r="C89" s="469" t="s">
        <v>136</v>
      </c>
      <c r="D89" s="469" t="s">
        <v>98</v>
      </c>
      <c r="E89" s="469" t="s">
        <v>27</v>
      </c>
      <c r="F89" s="452" t="s">
        <v>98</v>
      </c>
      <c r="G89" s="454" t="s">
        <v>27</v>
      </c>
      <c r="H89" s="453" t="s">
        <v>98</v>
      </c>
      <c r="I89" s="453" t="s">
        <v>27</v>
      </c>
      <c r="J89" s="452" t="s">
        <v>98</v>
      </c>
      <c r="K89" s="454" t="s">
        <v>27</v>
      </c>
      <c r="L89" s="453" t="s">
        <v>98</v>
      </c>
      <c r="M89" s="453" t="s">
        <v>27</v>
      </c>
      <c r="N89" s="452" t="s">
        <v>98</v>
      </c>
      <c r="O89" s="454" t="s">
        <v>27</v>
      </c>
      <c r="P89" s="453" t="s">
        <v>98</v>
      </c>
      <c r="Q89" s="453" t="s">
        <v>27</v>
      </c>
      <c r="R89" s="452" t="s">
        <v>98</v>
      </c>
      <c r="S89" s="454" t="s">
        <v>27</v>
      </c>
      <c r="T89" s="453" t="s">
        <v>98</v>
      </c>
      <c r="U89" s="453" t="s">
        <v>27</v>
      </c>
      <c r="V89" s="452" t="s">
        <v>98</v>
      </c>
      <c r="W89" s="454" t="s">
        <v>27</v>
      </c>
      <c r="X89" s="453" t="s">
        <v>98</v>
      </c>
      <c r="Y89" s="454" t="s">
        <v>27</v>
      </c>
      <c r="Z89" s="452" t="s">
        <v>98</v>
      </c>
      <c r="AA89" s="453" t="s">
        <v>27</v>
      </c>
      <c r="AB89" s="452" t="s">
        <v>98</v>
      </c>
      <c r="AC89" s="454" t="s">
        <v>27</v>
      </c>
      <c r="AD89" s="453" t="s">
        <v>98</v>
      </c>
      <c r="AE89" s="453" t="s">
        <v>27</v>
      </c>
      <c r="AF89" s="452" t="s">
        <v>98</v>
      </c>
      <c r="AG89" s="454" t="s">
        <v>27</v>
      </c>
      <c r="AH89" s="453" t="s">
        <v>98</v>
      </c>
      <c r="AI89" s="453" t="s">
        <v>27</v>
      </c>
      <c r="AJ89" s="452" t="s">
        <v>98</v>
      </c>
      <c r="AK89" s="454" t="s">
        <v>27</v>
      </c>
      <c r="AL89" s="453" t="s">
        <v>98</v>
      </c>
      <c r="AM89" s="454" t="s">
        <v>27</v>
      </c>
      <c r="AN89" s="996"/>
    </row>
    <row r="90" spans="1:86" x14ac:dyDescent="0.25">
      <c r="A90" s="1061" t="s">
        <v>67</v>
      </c>
      <c r="B90" s="1060"/>
      <c r="C90" s="491">
        <f t="shared" ref="C90:AN90" si="12">SUM(C91:C97)</f>
        <v>870</v>
      </c>
      <c r="D90" s="491">
        <f t="shared" si="12"/>
        <v>340</v>
      </c>
      <c r="E90" s="475">
        <f t="shared" si="12"/>
        <v>530</v>
      </c>
      <c r="F90" s="491">
        <f t="shared" si="12"/>
        <v>21</v>
      </c>
      <c r="G90" s="491">
        <f t="shared" si="12"/>
        <v>18</v>
      </c>
      <c r="H90" s="491">
        <f t="shared" si="12"/>
        <v>19</v>
      </c>
      <c r="I90" s="491">
        <f t="shared" si="12"/>
        <v>8</v>
      </c>
      <c r="J90" s="491">
        <f t="shared" si="12"/>
        <v>15</v>
      </c>
      <c r="K90" s="491">
        <f t="shared" si="12"/>
        <v>9</v>
      </c>
      <c r="L90" s="491">
        <f t="shared" si="12"/>
        <v>14</v>
      </c>
      <c r="M90" s="491">
        <f t="shared" si="12"/>
        <v>16</v>
      </c>
      <c r="N90" s="491">
        <f t="shared" si="12"/>
        <v>16</v>
      </c>
      <c r="O90" s="491">
        <f t="shared" si="12"/>
        <v>62</v>
      </c>
      <c r="P90" s="491">
        <f t="shared" si="12"/>
        <v>10</v>
      </c>
      <c r="Q90" s="491">
        <f t="shared" si="12"/>
        <v>68</v>
      </c>
      <c r="R90" s="491">
        <f t="shared" si="12"/>
        <v>7</v>
      </c>
      <c r="S90" s="491">
        <f t="shared" si="12"/>
        <v>60</v>
      </c>
      <c r="T90" s="491">
        <f t="shared" si="12"/>
        <v>11</v>
      </c>
      <c r="U90" s="491">
        <f t="shared" si="12"/>
        <v>33</v>
      </c>
      <c r="V90" s="491">
        <f t="shared" si="12"/>
        <v>14</v>
      </c>
      <c r="W90" s="491">
        <f t="shared" si="12"/>
        <v>36</v>
      </c>
      <c r="X90" s="491">
        <f t="shared" si="12"/>
        <v>19</v>
      </c>
      <c r="Y90" s="491">
        <f t="shared" si="12"/>
        <v>18</v>
      </c>
      <c r="Z90" s="491">
        <f t="shared" si="12"/>
        <v>22</v>
      </c>
      <c r="AA90" s="491">
        <f t="shared" si="12"/>
        <v>16</v>
      </c>
      <c r="AB90" s="491">
        <f t="shared" si="12"/>
        <v>28</v>
      </c>
      <c r="AC90" s="491">
        <f t="shared" si="12"/>
        <v>29</v>
      </c>
      <c r="AD90" s="491">
        <f t="shared" si="12"/>
        <v>21</v>
      </c>
      <c r="AE90" s="491">
        <f t="shared" si="12"/>
        <v>17</v>
      </c>
      <c r="AF90" s="491">
        <f t="shared" si="12"/>
        <v>16</v>
      </c>
      <c r="AG90" s="491">
        <f t="shared" si="12"/>
        <v>40</v>
      </c>
      <c r="AH90" s="491">
        <f t="shared" si="12"/>
        <v>20</v>
      </c>
      <c r="AI90" s="491">
        <f t="shared" si="12"/>
        <v>21</v>
      </c>
      <c r="AJ90" s="491">
        <f t="shared" si="12"/>
        <v>35</v>
      </c>
      <c r="AK90" s="491">
        <f t="shared" si="12"/>
        <v>19</v>
      </c>
      <c r="AL90" s="491">
        <f t="shared" si="12"/>
        <v>52</v>
      </c>
      <c r="AM90" s="491">
        <f t="shared" si="12"/>
        <v>60</v>
      </c>
      <c r="AN90" s="503">
        <f t="shared" si="12"/>
        <v>870</v>
      </c>
      <c r="AO90" s="244"/>
    </row>
    <row r="91" spans="1:86" x14ac:dyDescent="0.25">
      <c r="A91" s="1042" t="s">
        <v>68</v>
      </c>
      <c r="B91" s="245" t="s">
        <v>69</v>
      </c>
      <c r="C91" s="491">
        <f t="shared" ref="C91:C97" si="13">SUM(D91+E91)</f>
        <v>706</v>
      </c>
      <c r="D91" s="491">
        <f t="shared" ref="D91:E97" si="14">SUM(F91+H91+J91+L91+N91+P91+R91+T91+V91+X91+Z91+AB91+AD91+AF91+AH91+AJ91+AL91)</f>
        <v>255</v>
      </c>
      <c r="E91" s="475">
        <f t="shared" si="14"/>
        <v>451</v>
      </c>
      <c r="F91" s="114">
        <v>20</v>
      </c>
      <c r="G91" s="123">
        <v>18</v>
      </c>
      <c r="H91" s="132">
        <v>18</v>
      </c>
      <c r="I91" s="116">
        <v>8</v>
      </c>
      <c r="J91" s="132">
        <v>15</v>
      </c>
      <c r="K91" s="116">
        <v>9</v>
      </c>
      <c r="L91" s="114">
        <v>13</v>
      </c>
      <c r="M91" s="123">
        <v>16</v>
      </c>
      <c r="N91" s="132">
        <v>11</v>
      </c>
      <c r="O91" s="116">
        <v>60</v>
      </c>
      <c r="P91" s="132">
        <v>7</v>
      </c>
      <c r="Q91" s="116">
        <v>68</v>
      </c>
      <c r="R91" s="132">
        <v>6</v>
      </c>
      <c r="S91" s="116">
        <v>58</v>
      </c>
      <c r="T91" s="132">
        <v>5</v>
      </c>
      <c r="U91" s="116">
        <v>31</v>
      </c>
      <c r="V91" s="132">
        <v>11</v>
      </c>
      <c r="W91" s="116">
        <v>31</v>
      </c>
      <c r="X91" s="132">
        <v>14</v>
      </c>
      <c r="Y91" s="116">
        <v>12</v>
      </c>
      <c r="Z91" s="132">
        <v>14</v>
      </c>
      <c r="AA91" s="116">
        <v>14</v>
      </c>
      <c r="AB91" s="132">
        <v>24</v>
      </c>
      <c r="AC91" s="116">
        <v>19</v>
      </c>
      <c r="AD91" s="132">
        <v>15</v>
      </c>
      <c r="AE91" s="116">
        <v>13</v>
      </c>
      <c r="AF91" s="132">
        <v>8</v>
      </c>
      <c r="AG91" s="116">
        <v>29</v>
      </c>
      <c r="AH91" s="132">
        <v>12</v>
      </c>
      <c r="AI91" s="116">
        <v>13</v>
      </c>
      <c r="AJ91" s="132">
        <v>27</v>
      </c>
      <c r="AK91" s="116">
        <v>13</v>
      </c>
      <c r="AL91" s="132">
        <v>35</v>
      </c>
      <c r="AM91" s="116">
        <v>39</v>
      </c>
      <c r="AN91" s="140">
        <v>706</v>
      </c>
      <c r="AO91" s="246" t="s">
        <v>50</v>
      </c>
      <c r="CA91" s="179" t="str">
        <f>IF(C91=0,"",IF(AN91="",IF(C91="",""," No olvide escribir la columna Beneficiarios.-"),""))</f>
        <v/>
      </c>
      <c r="CB91" s="179" t="str">
        <f t="shared" ref="CB91:CB97" si="15">IF(C91&lt;AN91," El número de Beneficiarios NO puede ser mayor que el Total.-","")</f>
        <v/>
      </c>
      <c r="CG91" s="179">
        <f t="shared" ref="CG91:CG97" si="16">IF(C91&lt;AN91,1,0)</f>
        <v>0</v>
      </c>
      <c r="CH91" s="179">
        <f t="shared" ref="CH91:CH97" si="17">IF(C91=0,"",IF(AN91="",IF(C91="","",1),0))</f>
        <v>0</v>
      </c>
    </row>
    <row r="92" spans="1:86" x14ac:dyDescent="0.25">
      <c r="A92" s="1042"/>
      <c r="B92" s="247" t="s">
        <v>70</v>
      </c>
      <c r="C92" s="504">
        <f t="shared" si="13"/>
        <v>52</v>
      </c>
      <c r="D92" s="476">
        <f t="shared" si="14"/>
        <v>26</v>
      </c>
      <c r="E92" s="505">
        <f t="shared" si="14"/>
        <v>26</v>
      </c>
      <c r="F92" s="250"/>
      <c r="G92" s="251"/>
      <c r="H92" s="252"/>
      <c r="I92" s="253"/>
      <c r="J92" s="250"/>
      <c r="K92" s="254"/>
      <c r="L92" s="252">
        <v>1</v>
      </c>
      <c r="M92" s="255"/>
      <c r="N92" s="250">
        <v>1</v>
      </c>
      <c r="O92" s="254">
        <v>1</v>
      </c>
      <c r="P92" s="253">
        <v>1</v>
      </c>
      <c r="Q92" s="255"/>
      <c r="R92" s="256"/>
      <c r="S92" s="254">
        <v>1</v>
      </c>
      <c r="T92" s="253">
        <v>2</v>
      </c>
      <c r="U92" s="255"/>
      <c r="V92" s="256">
        <v>2</v>
      </c>
      <c r="W92" s="254">
        <v>2</v>
      </c>
      <c r="X92" s="253">
        <v>2</v>
      </c>
      <c r="Y92" s="254">
        <v>1</v>
      </c>
      <c r="Z92" s="256">
        <v>2</v>
      </c>
      <c r="AA92" s="255">
        <v>1</v>
      </c>
      <c r="AB92" s="256"/>
      <c r="AC92" s="254">
        <v>2</v>
      </c>
      <c r="AD92" s="253">
        <v>2</v>
      </c>
      <c r="AE92" s="255">
        <v>1</v>
      </c>
      <c r="AF92" s="256">
        <v>2</v>
      </c>
      <c r="AG92" s="254">
        <v>5</v>
      </c>
      <c r="AH92" s="253">
        <v>3</v>
      </c>
      <c r="AI92" s="255"/>
      <c r="AJ92" s="256">
        <v>3</v>
      </c>
      <c r="AK92" s="254"/>
      <c r="AL92" s="253">
        <v>5</v>
      </c>
      <c r="AM92" s="254">
        <v>12</v>
      </c>
      <c r="AN92" s="138">
        <v>52</v>
      </c>
      <c r="AO92" s="246" t="s">
        <v>50</v>
      </c>
      <c r="CA92" s="179" t="str">
        <f t="shared" ref="CA92" si="18">IF(C92=0,"",IF(AN92="",IF(C92="",""," No olvide escribir la columna Beneficiarios.-"),""))</f>
        <v/>
      </c>
      <c r="CB92" s="179" t="str">
        <f t="shared" si="15"/>
        <v/>
      </c>
      <c r="CG92" s="179">
        <f t="shared" si="16"/>
        <v>0</v>
      </c>
      <c r="CH92" s="179">
        <f t="shared" si="17"/>
        <v>0</v>
      </c>
    </row>
    <row r="93" spans="1:86" ht="15.75" thickBot="1" x14ac:dyDescent="0.3">
      <c r="A93" s="1131"/>
      <c r="B93" s="257" t="s">
        <v>71</v>
      </c>
      <c r="C93" s="506">
        <f t="shared" si="13"/>
        <v>44</v>
      </c>
      <c r="D93" s="506">
        <f t="shared" si="14"/>
        <v>24</v>
      </c>
      <c r="E93" s="507">
        <f t="shared" si="14"/>
        <v>20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>
        <v>2</v>
      </c>
      <c r="Q93" s="265"/>
      <c r="R93" s="266"/>
      <c r="S93" s="264">
        <v>1</v>
      </c>
      <c r="T93" s="263">
        <v>2</v>
      </c>
      <c r="U93" s="265"/>
      <c r="V93" s="266"/>
      <c r="W93" s="264">
        <v>2</v>
      </c>
      <c r="X93" s="263">
        <v>1</v>
      </c>
      <c r="Y93" s="264">
        <v>2</v>
      </c>
      <c r="Z93" s="266">
        <v>2</v>
      </c>
      <c r="AA93" s="265">
        <v>1</v>
      </c>
      <c r="AB93" s="266">
        <v>2</v>
      </c>
      <c r="AC93" s="264">
        <v>5</v>
      </c>
      <c r="AD93" s="263">
        <v>3</v>
      </c>
      <c r="AE93" s="265"/>
      <c r="AF93" s="266">
        <v>2</v>
      </c>
      <c r="AG93" s="264">
        <v>3</v>
      </c>
      <c r="AH93" s="263">
        <v>1</v>
      </c>
      <c r="AI93" s="265">
        <v>3</v>
      </c>
      <c r="AJ93" s="266">
        <v>2</v>
      </c>
      <c r="AK93" s="264">
        <v>1</v>
      </c>
      <c r="AL93" s="263">
        <v>7</v>
      </c>
      <c r="AM93" s="264">
        <v>2</v>
      </c>
      <c r="AN93" s="267">
        <v>44</v>
      </c>
      <c r="AO93" s="246" t="s">
        <v>50</v>
      </c>
      <c r="CA93" s="179" t="str">
        <f>IF(C93=0,"",IF(AN93="",IF(C93="",""," No olvide escribir la columna Beneficiarios.-"),""))</f>
        <v/>
      </c>
      <c r="CB93" s="179" t="str">
        <f t="shared" si="15"/>
        <v/>
      </c>
      <c r="CG93" s="179">
        <f t="shared" si="16"/>
        <v>0</v>
      </c>
      <c r="CH93" s="179">
        <f t="shared" si="17"/>
        <v>0</v>
      </c>
    </row>
    <row r="94" spans="1:86" ht="15.75" thickTop="1" x14ac:dyDescent="0.25">
      <c r="A94" s="268" t="s">
        <v>72</v>
      </c>
      <c r="B94" s="269"/>
      <c r="C94" s="508">
        <f t="shared" si="13"/>
        <v>14</v>
      </c>
      <c r="D94" s="509">
        <f t="shared" si="14"/>
        <v>8</v>
      </c>
      <c r="E94" s="510">
        <f t="shared" si="14"/>
        <v>6</v>
      </c>
      <c r="F94" s="273">
        <v>1</v>
      </c>
      <c r="G94" s="274"/>
      <c r="H94" s="275"/>
      <c r="I94" s="276"/>
      <c r="J94" s="277"/>
      <c r="K94" s="274"/>
      <c r="L94" s="275"/>
      <c r="M94" s="278"/>
      <c r="N94" s="277">
        <v>2</v>
      </c>
      <c r="O94" s="274"/>
      <c r="P94" s="276"/>
      <c r="Q94" s="278"/>
      <c r="R94" s="279"/>
      <c r="S94" s="274"/>
      <c r="T94" s="276">
        <v>1</v>
      </c>
      <c r="U94" s="278">
        <v>2</v>
      </c>
      <c r="V94" s="279">
        <v>1</v>
      </c>
      <c r="W94" s="274">
        <v>1</v>
      </c>
      <c r="X94" s="276"/>
      <c r="Y94" s="274">
        <v>1</v>
      </c>
      <c r="Z94" s="279">
        <v>1</v>
      </c>
      <c r="AA94" s="278"/>
      <c r="AB94" s="279">
        <v>1</v>
      </c>
      <c r="AC94" s="274">
        <v>1</v>
      </c>
      <c r="AD94" s="276"/>
      <c r="AE94" s="278"/>
      <c r="AF94" s="279"/>
      <c r="AG94" s="274"/>
      <c r="AH94" s="276">
        <v>1</v>
      </c>
      <c r="AI94" s="278"/>
      <c r="AJ94" s="279"/>
      <c r="AK94" s="274"/>
      <c r="AL94" s="276"/>
      <c r="AM94" s="274">
        <v>1</v>
      </c>
      <c r="AN94" s="280">
        <v>14</v>
      </c>
      <c r="AO94" s="246" t="s">
        <v>50</v>
      </c>
      <c r="CA94" s="179" t="str">
        <f>IF(C94=0,"",IF(AN94="",IF(C94="",""," No olvide escribir la columna Beneficiarios.-"),""))</f>
        <v/>
      </c>
      <c r="CB94" s="179" t="str">
        <f t="shared" si="15"/>
        <v/>
      </c>
      <c r="CG94" s="179">
        <f t="shared" si="16"/>
        <v>0</v>
      </c>
      <c r="CH94" s="179">
        <f t="shared" si="17"/>
        <v>0</v>
      </c>
    </row>
    <row r="95" spans="1:86" x14ac:dyDescent="0.25">
      <c r="A95" s="456" t="s">
        <v>73</v>
      </c>
      <c r="B95" s="281"/>
      <c r="C95" s="476">
        <f t="shared" si="13"/>
        <v>11</v>
      </c>
      <c r="D95" s="487">
        <f t="shared" si="14"/>
        <v>7</v>
      </c>
      <c r="E95" s="511">
        <f t="shared" si="14"/>
        <v>4</v>
      </c>
      <c r="F95" s="283"/>
      <c r="G95" s="284"/>
      <c r="H95" s="285"/>
      <c r="I95" s="286"/>
      <c r="J95" s="273"/>
      <c r="K95" s="287"/>
      <c r="L95" s="285"/>
      <c r="M95" s="288"/>
      <c r="N95" s="273">
        <v>1</v>
      </c>
      <c r="O95" s="287"/>
      <c r="P95" s="286"/>
      <c r="Q95" s="288"/>
      <c r="R95" s="289">
        <v>1</v>
      </c>
      <c r="S95" s="287"/>
      <c r="T95" s="286"/>
      <c r="U95" s="288"/>
      <c r="V95" s="289"/>
      <c r="W95" s="287"/>
      <c r="X95" s="286">
        <v>1</v>
      </c>
      <c r="Y95" s="287"/>
      <c r="Z95" s="289">
        <v>1</v>
      </c>
      <c r="AA95" s="288"/>
      <c r="AB95" s="289"/>
      <c r="AC95" s="287"/>
      <c r="AD95" s="286">
        <v>1</v>
      </c>
      <c r="AE95" s="288">
        <v>3</v>
      </c>
      <c r="AF95" s="289"/>
      <c r="AG95" s="287"/>
      <c r="AH95" s="286"/>
      <c r="AI95" s="288"/>
      <c r="AJ95" s="289"/>
      <c r="AK95" s="287"/>
      <c r="AL95" s="286">
        <v>2</v>
      </c>
      <c r="AM95" s="287">
        <v>1</v>
      </c>
      <c r="AN95" s="290">
        <v>11</v>
      </c>
      <c r="AO95" s="246" t="s">
        <v>50</v>
      </c>
      <c r="CA95" s="179" t="str">
        <f>IF(C95=0,"",IF(AN95="",IF(C95="",""," No olvide escribir la columna Beneficiarios.-"),""))</f>
        <v/>
      </c>
      <c r="CB95" s="179" t="str">
        <f t="shared" si="15"/>
        <v/>
      </c>
      <c r="CG95" s="179">
        <f t="shared" si="16"/>
        <v>0</v>
      </c>
      <c r="CH95" s="179">
        <f t="shared" si="17"/>
        <v>0</v>
      </c>
    </row>
    <row r="96" spans="1:86" x14ac:dyDescent="0.25">
      <c r="A96" s="1132" t="s">
        <v>74</v>
      </c>
      <c r="B96" s="1133"/>
      <c r="C96" s="504">
        <f t="shared" si="13"/>
        <v>43</v>
      </c>
      <c r="D96" s="476">
        <f t="shared" si="14"/>
        <v>20</v>
      </c>
      <c r="E96" s="512">
        <f t="shared" si="14"/>
        <v>23</v>
      </c>
      <c r="F96" s="250"/>
      <c r="G96" s="251"/>
      <c r="H96" s="252">
        <v>1</v>
      </c>
      <c r="I96" s="253"/>
      <c r="J96" s="250"/>
      <c r="K96" s="254"/>
      <c r="L96" s="252"/>
      <c r="M96" s="255"/>
      <c r="N96" s="250">
        <v>1</v>
      </c>
      <c r="O96" s="254">
        <v>1</v>
      </c>
      <c r="P96" s="253"/>
      <c r="Q96" s="255"/>
      <c r="R96" s="256"/>
      <c r="S96" s="254"/>
      <c r="T96" s="253">
        <v>1</v>
      </c>
      <c r="U96" s="255"/>
      <c r="V96" s="256"/>
      <c r="W96" s="254"/>
      <c r="X96" s="253">
        <v>1</v>
      </c>
      <c r="Y96" s="254">
        <v>2</v>
      </c>
      <c r="Z96" s="256">
        <v>2</v>
      </c>
      <c r="AA96" s="255"/>
      <c r="AB96" s="256">
        <v>1</v>
      </c>
      <c r="AC96" s="254">
        <v>2</v>
      </c>
      <c r="AD96" s="253"/>
      <c r="AE96" s="255"/>
      <c r="AF96" s="256">
        <v>4</v>
      </c>
      <c r="AG96" s="254">
        <v>3</v>
      </c>
      <c r="AH96" s="253">
        <v>3</v>
      </c>
      <c r="AI96" s="255">
        <v>5</v>
      </c>
      <c r="AJ96" s="256">
        <v>3</v>
      </c>
      <c r="AK96" s="254">
        <v>5</v>
      </c>
      <c r="AL96" s="253">
        <v>3</v>
      </c>
      <c r="AM96" s="254">
        <v>5</v>
      </c>
      <c r="AN96" s="138">
        <v>43</v>
      </c>
      <c r="AO96" s="246" t="s">
        <v>50</v>
      </c>
      <c r="CA96" s="179" t="str">
        <f>IF(C96=0,"",IF(AN96="",IF(C96="",""," No olvide escribir la columna Beneficiarios.-"),""))</f>
        <v/>
      </c>
      <c r="CB96" s="179" t="str">
        <f t="shared" si="15"/>
        <v/>
      </c>
      <c r="CG96" s="179">
        <f t="shared" si="16"/>
        <v>0</v>
      </c>
      <c r="CH96" s="179">
        <f t="shared" si="17"/>
        <v>0</v>
      </c>
    </row>
    <row r="97" spans="1:86" x14ac:dyDescent="0.25">
      <c r="A97" s="1047" t="s">
        <v>153</v>
      </c>
      <c r="B97" s="1048"/>
      <c r="C97" s="489">
        <f t="shared" si="13"/>
        <v>0</v>
      </c>
      <c r="D97" s="489">
        <f t="shared" si="14"/>
        <v>0</v>
      </c>
      <c r="E97" s="483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/>
      <c r="AO97" s="300" t="s">
        <v>50</v>
      </c>
      <c r="CA97" s="179" t="str">
        <f>IF(C97=0,"",IF(AN97="",IF(C97="",""," No olvide escribir la columna Beneficiarios.-"),""))</f>
        <v/>
      </c>
      <c r="CB97" s="179" t="str">
        <f t="shared" si="15"/>
        <v/>
      </c>
      <c r="CG97" s="179">
        <f t="shared" si="16"/>
        <v>0</v>
      </c>
      <c r="CH97" s="179" t="str">
        <f t="shared" si="17"/>
        <v/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61" t="s">
        <v>155</v>
      </c>
      <c r="B99" s="1064"/>
      <c r="C99" s="1060"/>
      <c r="D99" s="469" t="s">
        <v>41</v>
      </c>
    </row>
    <row r="100" spans="1:86" ht="21" x14ac:dyDescent="0.25">
      <c r="A100" s="1075" t="s">
        <v>156</v>
      </c>
      <c r="B100" s="1093"/>
      <c r="C100" s="460" t="s">
        <v>95</v>
      </c>
      <c r="D100" s="137"/>
      <c r="E100" s="301"/>
    </row>
    <row r="101" spans="1:86" x14ac:dyDescent="0.25">
      <c r="A101" s="1128"/>
      <c r="B101" s="1129"/>
      <c r="C101" s="461" t="s">
        <v>96</v>
      </c>
      <c r="D101" s="138"/>
      <c r="E101" s="301"/>
    </row>
    <row r="102" spans="1:86" ht="21" x14ac:dyDescent="0.25">
      <c r="A102" s="1076"/>
      <c r="B102" s="1095"/>
      <c r="C102" s="462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998" t="s">
        <v>66</v>
      </c>
      <c r="B104" s="1000"/>
      <c r="C104" s="1075" t="s">
        <v>3</v>
      </c>
      <c r="D104" s="1092"/>
      <c r="E104" s="1093"/>
      <c r="F104" s="1061" t="s">
        <v>4</v>
      </c>
      <c r="G104" s="1064"/>
      <c r="H104" s="1064"/>
      <c r="I104" s="1064"/>
      <c r="J104" s="1064"/>
      <c r="K104" s="1064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1064"/>
      <c r="W104" s="1064"/>
      <c r="X104" s="1064"/>
      <c r="Y104" s="1064"/>
      <c r="Z104" s="1064"/>
      <c r="AA104" s="1064"/>
      <c r="AB104" s="1064"/>
      <c r="AC104" s="1064"/>
      <c r="AD104" s="1064"/>
      <c r="AE104" s="1064"/>
      <c r="AF104" s="1064"/>
      <c r="AG104" s="1064"/>
      <c r="AH104" s="1064"/>
      <c r="AI104" s="1064"/>
      <c r="AJ104" s="1064"/>
      <c r="AK104" s="1064"/>
      <c r="AL104" s="1064"/>
      <c r="AM104" s="1060"/>
      <c r="AN104" s="995" t="s">
        <v>6</v>
      </c>
      <c r="AO104" s="319"/>
    </row>
    <row r="105" spans="1:86" x14ac:dyDescent="0.25">
      <c r="A105" s="1034"/>
      <c r="B105" s="1036"/>
      <c r="C105" s="1076"/>
      <c r="D105" s="1094"/>
      <c r="E105" s="1095"/>
      <c r="F105" s="1061" t="s">
        <v>9</v>
      </c>
      <c r="G105" s="1060"/>
      <c r="H105" s="1096" t="s">
        <v>10</v>
      </c>
      <c r="I105" s="1097"/>
      <c r="J105" s="1061" t="s">
        <v>11</v>
      </c>
      <c r="K105" s="1060"/>
      <c r="L105" s="1061" t="s">
        <v>12</v>
      </c>
      <c r="M105" s="1060"/>
      <c r="N105" s="1061" t="s">
        <v>13</v>
      </c>
      <c r="O105" s="1060"/>
      <c r="P105" s="1063" t="s">
        <v>14</v>
      </c>
      <c r="Q105" s="1062"/>
      <c r="R105" s="1063" t="s">
        <v>15</v>
      </c>
      <c r="S105" s="1062"/>
      <c r="T105" s="1063" t="s">
        <v>16</v>
      </c>
      <c r="U105" s="1062"/>
      <c r="V105" s="1063" t="s">
        <v>17</v>
      </c>
      <c r="W105" s="1062"/>
      <c r="X105" s="1063" t="s">
        <v>18</v>
      </c>
      <c r="Y105" s="1062"/>
      <c r="Z105" s="1063" t="s">
        <v>19</v>
      </c>
      <c r="AA105" s="1062"/>
      <c r="AB105" s="1063" t="s">
        <v>20</v>
      </c>
      <c r="AC105" s="1062"/>
      <c r="AD105" s="1084" t="s">
        <v>21</v>
      </c>
      <c r="AE105" s="1084"/>
      <c r="AF105" s="1063" t="s">
        <v>22</v>
      </c>
      <c r="AG105" s="1062"/>
      <c r="AH105" s="1084" t="s">
        <v>23</v>
      </c>
      <c r="AI105" s="1084"/>
      <c r="AJ105" s="1063" t="s">
        <v>24</v>
      </c>
      <c r="AK105" s="1062"/>
      <c r="AL105" s="1084" t="s">
        <v>25</v>
      </c>
      <c r="AM105" s="1062"/>
      <c r="AN105" s="1042"/>
    </row>
    <row r="106" spans="1:86" x14ac:dyDescent="0.25">
      <c r="A106" s="1001"/>
      <c r="B106" s="1003"/>
      <c r="C106" s="471" t="s">
        <v>136</v>
      </c>
      <c r="D106" s="471" t="s">
        <v>98</v>
      </c>
      <c r="E106" s="454" t="s">
        <v>27</v>
      </c>
      <c r="F106" s="452" t="s">
        <v>98</v>
      </c>
      <c r="G106" s="454" t="s">
        <v>27</v>
      </c>
      <c r="H106" s="452" t="s">
        <v>98</v>
      </c>
      <c r="I106" s="454" t="s">
        <v>27</v>
      </c>
      <c r="J106" s="452" t="s">
        <v>98</v>
      </c>
      <c r="K106" s="454" t="s">
        <v>27</v>
      </c>
      <c r="L106" s="452" t="s">
        <v>98</v>
      </c>
      <c r="M106" s="454" t="s">
        <v>27</v>
      </c>
      <c r="N106" s="452" t="s">
        <v>98</v>
      </c>
      <c r="O106" s="454" t="s">
        <v>27</v>
      </c>
      <c r="P106" s="452" t="s">
        <v>98</v>
      </c>
      <c r="Q106" s="454" t="s">
        <v>27</v>
      </c>
      <c r="R106" s="452" t="s">
        <v>98</v>
      </c>
      <c r="S106" s="454" t="s">
        <v>27</v>
      </c>
      <c r="T106" s="452" t="s">
        <v>98</v>
      </c>
      <c r="U106" s="454" t="s">
        <v>27</v>
      </c>
      <c r="V106" s="452" t="s">
        <v>98</v>
      </c>
      <c r="W106" s="454" t="s">
        <v>27</v>
      </c>
      <c r="X106" s="452" t="s">
        <v>98</v>
      </c>
      <c r="Y106" s="454" t="s">
        <v>27</v>
      </c>
      <c r="Z106" s="452" t="s">
        <v>98</v>
      </c>
      <c r="AA106" s="454" t="s">
        <v>27</v>
      </c>
      <c r="AB106" s="452" t="s">
        <v>98</v>
      </c>
      <c r="AC106" s="454" t="s">
        <v>27</v>
      </c>
      <c r="AD106" s="453" t="s">
        <v>98</v>
      </c>
      <c r="AE106" s="453" t="s">
        <v>27</v>
      </c>
      <c r="AF106" s="452" t="s">
        <v>98</v>
      </c>
      <c r="AG106" s="454" t="s">
        <v>27</v>
      </c>
      <c r="AH106" s="453" t="s">
        <v>98</v>
      </c>
      <c r="AI106" s="453" t="s">
        <v>27</v>
      </c>
      <c r="AJ106" s="452" t="s">
        <v>98</v>
      </c>
      <c r="AK106" s="454" t="s">
        <v>27</v>
      </c>
      <c r="AL106" s="453" t="s">
        <v>98</v>
      </c>
      <c r="AM106" s="454" t="s">
        <v>27</v>
      </c>
      <c r="AN106" s="996"/>
      <c r="AO106" s="320"/>
    </row>
    <row r="107" spans="1:86" ht="21" customHeight="1" x14ac:dyDescent="0.25">
      <c r="A107" s="1087" t="s">
        <v>158</v>
      </c>
      <c r="B107" s="1088"/>
      <c r="C107" s="510">
        <f>SUM(D107+E107)</f>
        <v>0</v>
      </c>
      <c r="D107" s="508">
        <f t="shared" ref="D107:E109" si="19">SUM(F107+H107+J107+L107+N107+P107+R107+T107+V107+X107+Z107+AB107+AD107+AF107+AH107+AJ107+AL107)</f>
        <v>0</v>
      </c>
      <c r="E107" s="513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45" t="s">
        <v>159</v>
      </c>
      <c r="B108" s="1046"/>
      <c r="C108" s="480">
        <f>SUM(D108+E108)</f>
        <v>0</v>
      </c>
      <c r="D108" s="487">
        <f t="shared" si="19"/>
        <v>0</v>
      </c>
      <c r="E108" s="488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89" t="s">
        <v>160</v>
      </c>
      <c r="B109" s="1090"/>
      <c r="C109" s="489">
        <f>SUM(D109+E109)</f>
        <v>1</v>
      </c>
      <c r="D109" s="489">
        <f t="shared" si="19"/>
        <v>0</v>
      </c>
      <c r="E109" s="490">
        <f t="shared" si="19"/>
        <v>1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>
        <v>1</v>
      </c>
      <c r="AF109" s="329"/>
      <c r="AG109" s="119"/>
      <c r="AH109" s="124"/>
      <c r="AI109" s="96"/>
      <c r="AJ109" s="329"/>
      <c r="AK109" s="119"/>
      <c r="AL109" s="124"/>
      <c r="AM109" s="119"/>
      <c r="AN109" s="330">
        <v>1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998" t="s">
        <v>75</v>
      </c>
      <c r="B111" s="1000"/>
      <c r="C111" s="998" t="s">
        <v>41</v>
      </c>
      <c r="D111" s="999"/>
      <c r="E111" s="1000"/>
      <c r="F111" s="1061" t="s">
        <v>100</v>
      </c>
      <c r="G111" s="1060"/>
      <c r="H111" s="1091" t="s">
        <v>101</v>
      </c>
      <c r="I111" s="1060"/>
      <c r="J111" s="1061" t="s">
        <v>102</v>
      </c>
      <c r="K111" s="1060"/>
      <c r="L111" s="1061" t="s">
        <v>103</v>
      </c>
      <c r="M111" s="1060"/>
      <c r="N111" s="1061" t="s">
        <v>104</v>
      </c>
      <c r="O111" s="1060"/>
      <c r="P111" s="1063" t="s">
        <v>105</v>
      </c>
      <c r="Q111" s="1062"/>
      <c r="R111" s="1063" t="s">
        <v>106</v>
      </c>
      <c r="S111" s="1062"/>
      <c r="T111" s="1063" t="s">
        <v>107</v>
      </c>
      <c r="U111" s="1084"/>
      <c r="V111" s="1063" t="s">
        <v>108</v>
      </c>
      <c r="W111" s="1084"/>
      <c r="X111" s="1077" t="s">
        <v>109</v>
      </c>
      <c r="Y111" s="1085" t="s">
        <v>162</v>
      </c>
      <c r="Z111" s="1084"/>
      <c r="AA111" s="1084"/>
      <c r="AB111" s="1062"/>
      <c r="AC111" s="1016" t="s">
        <v>163</v>
      </c>
      <c r="AD111" s="1086"/>
      <c r="AE111" s="1084" t="s">
        <v>164</v>
      </c>
      <c r="AF111" s="1084"/>
      <c r="AG111" s="1084"/>
      <c r="AH111" s="1062"/>
      <c r="AI111" s="1077" t="s">
        <v>165</v>
      </c>
    </row>
    <row r="112" spans="1:86" ht="21" x14ac:dyDescent="0.25">
      <c r="A112" s="1001"/>
      <c r="B112" s="1003"/>
      <c r="C112" s="471" t="s">
        <v>136</v>
      </c>
      <c r="D112" s="463" t="s">
        <v>26</v>
      </c>
      <c r="E112" s="471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78"/>
      <c r="Y112" s="128" t="s">
        <v>111</v>
      </c>
      <c r="Z112" s="129" t="s">
        <v>112</v>
      </c>
      <c r="AA112" s="465" t="s">
        <v>113</v>
      </c>
      <c r="AB112" s="469" t="s">
        <v>166</v>
      </c>
      <c r="AC112" s="331" t="s">
        <v>167</v>
      </c>
      <c r="AD112" s="332" t="s">
        <v>168</v>
      </c>
      <c r="AE112" s="514" t="s">
        <v>169</v>
      </c>
      <c r="AF112" s="469" t="s">
        <v>114</v>
      </c>
      <c r="AG112" s="515" t="s">
        <v>170</v>
      </c>
      <c r="AH112" s="469" t="s">
        <v>115</v>
      </c>
      <c r="AI112" s="1078"/>
    </row>
    <row r="113" spans="1:87" x14ac:dyDescent="0.25">
      <c r="A113" s="1079" t="s">
        <v>116</v>
      </c>
      <c r="B113" s="1080"/>
      <c r="C113" s="516">
        <f>SUM(D113+E113)</f>
        <v>2</v>
      </c>
      <c r="D113" s="516">
        <f>SUM(F113+H113+J113+L113+N113+P113+R113+T113+V113)</f>
        <v>1</v>
      </c>
      <c r="E113" s="475">
        <f>SUM(G113+I113+K113+M113+O113+Q113+S113+U113+W113)</f>
        <v>1</v>
      </c>
      <c r="F113" s="123"/>
      <c r="G113" s="117"/>
      <c r="H113" s="114">
        <v>1</v>
      </c>
      <c r="I113" s="116"/>
      <c r="J113" s="123"/>
      <c r="K113" s="117"/>
      <c r="L113" s="114"/>
      <c r="M113" s="116"/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/>
      <c r="X113" s="132"/>
      <c r="Y113" s="517">
        <v>1</v>
      </c>
      <c r="Z113" s="120">
        <v>1</v>
      </c>
      <c r="AA113" s="335"/>
      <c r="AB113" s="336"/>
      <c r="AC113" s="131"/>
      <c r="AD113" s="337">
        <v>2</v>
      </c>
      <c r="AE113" s="517">
        <v>1</v>
      </c>
      <c r="AF113" s="140">
        <v>1</v>
      </c>
      <c r="AG113" s="140"/>
      <c r="AH113" s="140"/>
      <c r="AI113" s="337"/>
      <c r="AJ113" s="338" t="s">
        <v>137</v>
      </c>
      <c r="CA113" s="179" t="str">
        <f>IF(C113&lt;&gt;SUM(Y113+Z113),"El nº de atenciones por violencia intrafamiliar  debe ser igual a la sumatoria de Pareja/Ex Pareja y Familiar","")</f>
        <v/>
      </c>
      <c r="CC113" s="179" t="str">
        <f>IF(X113&gt;E113,"El número de embarazadas no puede ser mayor al total de mujeres","")</f>
        <v/>
      </c>
      <c r="CG113" s="179">
        <f>IF(C113&lt;&gt;SUM(Y113+Z113),1,0)</f>
        <v>0</v>
      </c>
      <c r="CH113" s="179">
        <v>0</v>
      </c>
      <c r="CI113" s="179">
        <f>IF(X113&gt;E113,1,0)</f>
        <v>0</v>
      </c>
    </row>
    <row r="114" spans="1:87" x14ac:dyDescent="0.25">
      <c r="A114" s="1081" t="s">
        <v>117</v>
      </c>
      <c r="B114" s="1082"/>
      <c r="C114" s="518">
        <f>SUM(D114+E114)</f>
        <v>55</v>
      </c>
      <c r="D114" s="518">
        <f>SUM(F114+H114+J114+L114+N114+P114+R114+T114+V114)</f>
        <v>36</v>
      </c>
      <c r="E114" s="497">
        <f>SUM(G114+I114+K114+M114+O114+Q114+S114+U114+W114)</f>
        <v>19</v>
      </c>
      <c r="F114" s="126">
        <v>2</v>
      </c>
      <c r="G114" s="127">
        <v>1</v>
      </c>
      <c r="H114" s="120"/>
      <c r="I114" s="122">
        <v>5</v>
      </c>
      <c r="J114" s="126">
        <v>8</v>
      </c>
      <c r="K114" s="127">
        <v>6</v>
      </c>
      <c r="L114" s="120">
        <v>5</v>
      </c>
      <c r="M114" s="122">
        <v>1</v>
      </c>
      <c r="N114" s="126">
        <v>13</v>
      </c>
      <c r="O114" s="127">
        <v>2</v>
      </c>
      <c r="P114" s="120">
        <v>8</v>
      </c>
      <c r="Q114" s="122">
        <v>1</v>
      </c>
      <c r="R114" s="126"/>
      <c r="S114" s="127">
        <v>2</v>
      </c>
      <c r="T114" s="120"/>
      <c r="U114" s="122">
        <v>1</v>
      </c>
      <c r="V114" s="126"/>
      <c r="W114" s="134"/>
      <c r="X114" s="135">
        <v>1</v>
      </c>
      <c r="Y114" s="340"/>
      <c r="Z114" s="341"/>
      <c r="AA114" s="342">
        <v>30</v>
      </c>
      <c r="AB114" s="342">
        <v>25</v>
      </c>
      <c r="AC114" s="135">
        <v>15</v>
      </c>
      <c r="AD114" s="344">
        <v>40</v>
      </c>
      <c r="AE114" s="517"/>
      <c r="AF114" s="152">
        <v>8</v>
      </c>
      <c r="AG114" s="152"/>
      <c r="AH114" s="152"/>
      <c r="AI114" s="344"/>
      <c r="AJ114" s="338" t="s">
        <v>137</v>
      </c>
      <c r="CA114" s="179" t="str">
        <f>IF(C114&lt;&gt;SUM(AA114+AB114),"El nº de atenciones de Otras Violencias debe ser igual a la sumatoria de Conocidos y Desconocidos","")</f>
        <v/>
      </c>
      <c r="CC114" s="179" t="str">
        <f>IF(X114&gt;E114,"El número de embarazadas no puede ser mayor al total de mujeres","")</f>
        <v/>
      </c>
      <c r="CG114" s="179">
        <f>IF(C114&lt;&gt;SUM(AA114+AB114),1,0)</f>
        <v>0</v>
      </c>
      <c r="CH114" s="179">
        <v>0</v>
      </c>
      <c r="CI114" s="179">
        <f>IF(X114&gt;E114,1,0)</f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  <c r="CA115" s="179" t="str">
        <f>IF(X113&gt;=E113,"El número de embarazadas no puede ser mayor al total de mujeres","")</f>
        <v/>
      </c>
      <c r="CG115" s="179">
        <v>0</v>
      </c>
    </row>
    <row r="116" spans="1:87" x14ac:dyDescent="0.25">
      <c r="A116" s="998" t="s">
        <v>75</v>
      </c>
      <c r="B116" s="1000"/>
      <c r="C116" s="993" t="s">
        <v>41</v>
      </c>
      <c r="D116" s="1061" t="s">
        <v>4</v>
      </c>
      <c r="E116" s="1064"/>
      <c r="F116" s="1064"/>
      <c r="G116" s="1064"/>
      <c r="H116" s="1064"/>
      <c r="I116" s="1064"/>
      <c r="J116" s="1064"/>
      <c r="K116" s="1064"/>
      <c r="L116" s="1064"/>
      <c r="M116" s="1060"/>
      <c r="N116" s="1061" t="s">
        <v>5</v>
      </c>
      <c r="O116" s="1060"/>
      <c r="P116" s="995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01"/>
      <c r="B117" s="1003"/>
      <c r="C117" s="9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69" t="s">
        <v>26</v>
      </c>
      <c r="O117" s="454" t="s">
        <v>27</v>
      </c>
      <c r="P117" s="996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992" t="s">
        <v>172</v>
      </c>
      <c r="B118" s="59" t="s">
        <v>173</v>
      </c>
      <c r="C118" s="78">
        <f>SUM(F118:K118)</f>
        <v>1</v>
      </c>
      <c r="D118" s="81"/>
      <c r="E118" s="81"/>
      <c r="F118" s="83"/>
      <c r="G118" s="83"/>
      <c r="H118" s="83"/>
      <c r="I118" s="83">
        <v>1</v>
      </c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083"/>
      <c r="B119" s="60" t="s">
        <v>174</v>
      </c>
      <c r="C119" s="80">
        <f>SUM(F119:K119)</f>
        <v>1</v>
      </c>
      <c r="D119" s="89"/>
      <c r="E119" s="89"/>
      <c r="F119" s="100"/>
      <c r="G119" s="75">
        <v>1</v>
      </c>
      <c r="H119" s="75"/>
      <c r="I119" s="75"/>
      <c r="J119" s="75"/>
      <c r="K119" s="75"/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65" t="s">
        <v>81</v>
      </c>
      <c r="B121" s="1114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21"/>
      <c r="B122" s="1115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2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16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4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13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118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28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185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59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61" t="s">
        <v>83</v>
      </c>
      <c r="B137" s="1064"/>
      <c r="C137" s="1064"/>
      <c r="D137" s="1060"/>
      <c r="E137" s="469" t="s">
        <v>189</v>
      </c>
      <c r="F137" s="469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69" t="s">
        <v>84</v>
      </c>
      <c r="B138" s="1111" t="s">
        <v>191</v>
      </c>
      <c r="C138" s="1112"/>
      <c r="D138" s="1113"/>
      <c r="E138" s="102"/>
      <c r="F138" s="102"/>
      <c r="G138" s="519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CA138" s="179" t="str">
        <f>IF(E138&lt;F138," El número de llamadas válidas no puede ser mayor al total de llamadas.","")</f>
        <v/>
      </c>
      <c r="CG138" s="179">
        <f>IF(E138&lt;F138,1,0)</f>
        <v>0</v>
      </c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998" t="s">
        <v>83</v>
      </c>
      <c r="B140" s="999"/>
      <c r="C140" s="1000"/>
      <c r="D140" s="1037" t="s">
        <v>193</v>
      </c>
      <c r="E140" s="1038"/>
      <c r="F140" s="1039"/>
      <c r="G140" s="995" t="s">
        <v>194</v>
      </c>
      <c r="H140" s="1064" t="s">
        <v>195</v>
      </c>
      <c r="I140" s="1064"/>
      <c r="J140" s="1060"/>
      <c r="K140" s="1061" t="s">
        <v>196</v>
      </c>
      <c r="L140" s="1064"/>
      <c r="M140" s="1060"/>
    </row>
    <row r="141" spans="1:85" ht="21" x14ac:dyDescent="0.25">
      <c r="A141" s="1001"/>
      <c r="B141" s="1002"/>
      <c r="C141" s="1003"/>
      <c r="D141" s="457" t="s">
        <v>41</v>
      </c>
      <c r="E141" s="464" t="s">
        <v>197</v>
      </c>
      <c r="F141" s="464" t="s">
        <v>198</v>
      </c>
      <c r="G141" s="996"/>
      <c r="H141" s="449" t="s">
        <v>199</v>
      </c>
      <c r="I141" s="464" t="s">
        <v>200</v>
      </c>
      <c r="J141" s="464" t="s">
        <v>201</v>
      </c>
      <c r="K141" s="464" t="s">
        <v>199</v>
      </c>
      <c r="L141" s="464" t="s">
        <v>200</v>
      </c>
      <c r="M141" s="464" t="s">
        <v>201</v>
      </c>
      <c r="N141" s="179"/>
    </row>
    <row r="142" spans="1:85" x14ac:dyDescent="0.25">
      <c r="A142" s="1065" t="s">
        <v>202</v>
      </c>
      <c r="B142" s="356" t="s">
        <v>203</v>
      </c>
      <c r="C142" s="357"/>
      <c r="D142" s="78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21"/>
      <c r="B143" s="358" t="s">
        <v>204</v>
      </c>
      <c r="C143" s="359"/>
      <c r="D143" s="52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37" t="s">
        <v>88</v>
      </c>
      <c r="B145" s="1039"/>
      <c r="C145" s="469" t="s">
        <v>3</v>
      </c>
      <c r="D145" s="469" t="s">
        <v>6</v>
      </c>
      <c r="E145" s="469" t="s">
        <v>89</v>
      </c>
      <c r="F145" s="469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066" t="s">
        <v>90</v>
      </c>
      <c r="B146" s="470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067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68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066" t="s">
        <v>91</v>
      </c>
      <c r="B149" s="470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068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067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069" t="s">
        <v>210</v>
      </c>
      <c r="B153" s="1070"/>
      <c r="C153" s="1071"/>
      <c r="D153" s="1037" t="s">
        <v>211</v>
      </c>
      <c r="E153" s="1038"/>
      <c r="F153" s="1039"/>
      <c r="G153" s="995" t="s">
        <v>194</v>
      </c>
      <c r="H153" s="1075" t="s">
        <v>85</v>
      </c>
      <c r="I153" s="995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072"/>
      <c r="B154" s="1073"/>
      <c r="C154" s="1074"/>
      <c r="D154" s="457" t="s">
        <v>212</v>
      </c>
      <c r="E154" s="464" t="s">
        <v>90</v>
      </c>
      <c r="F154" s="464" t="s">
        <v>91</v>
      </c>
      <c r="G154" s="996"/>
      <c r="H154" s="1076"/>
      <c r="I154" s="996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08" t="s">
        <v>87</v>
      </c>
      <c r="B155" s="1043" t="s">
        <v>94</v>
      </c>
      <c r="C155" s="1044"/>
      <c r="D155" s="78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09"/>
      <c r="B156" s="1045" t="s">
        <v>92</v>
      </c>
      <c r="C156" s="1046"/>
      <c r="D156" s="79">
        <f t="shared" si="20"/>
        <v>245</v>
      </c>
      <c r="E156" s="64">
        <v>245</v>
      </c>
      <c r="F156" s="64"/>
      <c r="G156" s="64">
        <v>245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10"/>
      <c r="B157" s="1047" t="s">
        <v>93</v>
      </c>
      <c r="C157" s="1048"/>
      <c r="D157" s="80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995" t="s">
        <v>86</v>
      </c>
      <c r="B158" s="1043" t="s">
        <v>94</v>
      </c>
      <c r="C158" s="1044"/>
      <c r="D158" s="78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42"/>
      <c r="B159" s="1045" t="s">
        <v>92</v>
      </c>
      <c r="C159" s="1046"/>
      <c r="D159" s="79">
        <f t="shared" si="20"/>
        <v>163</v>
      </c>
      <c r="E159" s="64">
        <v>163</v>
      </c>
      <c r="F159" s="64"/>
      <c r="G159" s="64">
        <v>163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996"/>
      <c r="B160" s="1047" t="s">
        <v>93</v>
      </c>
      <c r="C160" s="1048"/>
      <c r="D160" s="80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8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8" x14ac:dyDescent="0.25">
      <c r="A162" s="1049" t="s">
        <v>214</v>
      </c>
      <c r="B162" s="1049"/>
      <c r="C162" s="1050" t="s">
        <v>215</v>
      </c>
      <c r="D162" s="1051"/>
      <c r="E162" s="1052"/>
      <c r="F162" s="1056" t="s">
        <v>4</v>
      </c>
      <c r="G162" s="1057"/>
      <c r="H162" s="1057"/>
      <c r="I162" s="1057"/>
      <c r="J162" s="1057"/>
      <c r="K162" s="1057"/>
      <c r="L162" s="1057"/>
      <c r="M162" s="1057"/>
      <c r="N162" s="1057"/>
      <c r="O162" s="1057"/>
      <c r="P162" s="1057"/>
      <c r="Q162" s="1057"/>
      <c r="R162" s="1057"/>
      <c r="S162" s="1057"/>
      <c r="T162" s="1057"/>
      <c r="U162" s="1057"/>
      <c r="V162" s="1057"/>
      <c r="W162" s="1057"/>
      <c r="X162" s="1057"/>
      <c r="Y162" s="1057"/>
      <c r="Z162" s="1057"/>
      <c r="AA162" s="1057"/>
      <c r="AB162" s="1057"/>
      <c r="AC162" s="1057"/>
      <c r="AD162" s="1057"/>
      <c r="AE162" s="1057"/>
      <c r="AF162" s="1057"/>
      <c r="AG162" s="1057"/>
      <c r="AH162" s="1057"/>
      <c r="AI162" s="1057"/>
      <c r="AJ162" s="1057"/>
      <c r="AK162" s="1057"/>
      <c r="AL162" s="1057"/>
      <c r="AM162" s="1058"/>
    </row>
    <row r="163" spans="1:88" x14ac:dyDescent="0.25">
      <c r="A163" s="1049"/>
      <c r="B163" s="1049"/>
      <c r="C163" s="1053"/>
      <c r="D163" s="1054"/>
      <c r="E163" s="1055"/>
      <c r="F163" s="1059" t="s">
        <v>9</v>
      </c>
      <c r="G163" s="1007"/>
      <c r="H163" s="1059" t="s">
        <v>10</v>
      </c>
      <c r="I163" s="1059"/>
      <c r="J163" s="1007" t="s">
        <v>11</v>
      </c>
      <c r="K163" s="1007"/>
      <c r="L163" s="1060" t="s">
        <v>12</v>
      </c>
      <c r="M163" s="1061"/>
      <c r="N163" s="1007" t="s">
        <v>13</v>
      </c>
      <c r="O163" s="1007"/>
      <c r="P163" s="1062" t="s">
        <v>14</v>
      </c>
      <c r="Q163" s="1063"/>
      <c r="R163" s="1009" t="s">
        <v>15</v>
      </c>
      <c r="S163" s="1009"/>
      <c r="T163" s="1062" t="s">
        <v>16</v>
      </c>
      <c r="U163" s="1063"/>
      <c r="V163" s="1009" t="s">
        <v>17</v>
      </c>
      <c r="W163" s="1009"/>
      <c r="X163" s="1062" t="s">
        <v>18</v>
      </c>
      <c r="Y163" s="1063"/>
      <c r="Z163" s="1063" t="s">
        <v>19</v>
      </c>
      <c r="AA163" s="1062"/>
      <c r="AB163" s="1009" t="s">
        <v>20</v>
      </c>
      <c r="AC163" s="1009"/>
      <c r="AD163" s="1009" t="s">
        <v>21</v>
      </c>
      <c r="AE163" s="1009"/>
      <c r="AF163" s="1009" t="s">
        <v>22</v>
      </c>
      <c r="AG163" s="1009"/>
      <c r="AH163" s="1009" t="s">
        <v>23</v>
      </c>
      <c r="AI163" s="1009"/>
      <c r="AJ163" s="1009" t="s">
        <v>24</v>
      </c>
      <c r="AK163" s="1009"/>
      <c r="AL163" s="1009" t="s">
        <v>25</v>
      </c>
      <c r="AM163" s="1009"/>
    </row>
    <row r="164" spans="1:88" x14ac:dyDescent="0.25">
      <c r="A164" s="1049"/>
      <c r="B164" s="1049"/>
      <c r="C164" s="381" t="s">
        <v>136</v>
      </c>
      <c r="D164" s="382" t="s">
        <v>26</v>
      </c>
      <c r="E164" s="383" t="s">
        <v>27</v>
      </c>
      <c r="F164" s="469" t="s">
        <v>98</v>
      </c>
      <c r="G164" s="469" t="s">
        <v>27</v>
      </c>
      <c r="H164" s="469" t="s">
        <v>98</v>
      </c>
      <c r="I164" s="469" t="s">
        <v>27</v>
      </c>
      <c r="J164" s="469" t="s">
        <v>98</v>
      </c>
      <c r="K164" s="469" t="s">
        <v>27</v>
      </c>
      <c r="L164" s="454" t="s">
        <v>98</v>
      </c>
      <c r="M164" s="452" t="s">
        <v>27</v>
      </c>
      <c r="N164" s="469" t="s">
        <v>98</v>
      </c>
      <c r="O164" s="469" t="s">
        <v>27</v>
      </c>
      <c r="P164" s="454" t="s">
        <v>98</v>
      </c>
      <c r="Q164" s="452" t="s">
        <v>27</v>
      </c>
      <c r="R164" s="469" t="s">
        <v>98</v>
      </c>
      <c r="S164" s="469" t="s">
        <v>27</v>
      </c>
      <c r="T164" s="454" t="s">
        <v>98</v>
      </c>
      <c r="U164" s="452" t="s">
        <v>27</v>
      </c>
      <c r="V164" s="469" t="s">
        <v>98</v>
      </c>
      <c r="W164" s="469" t="s">
        <v>27</v>
      </c>
      <c r="X164" s="454" t="s">
        <v>98</v>
      </c>
      <c r="Y164" s="452" t="s">
        <v>27</v>
      </c>
      <c r="Z164" s="469" t="s">
        <v>98</v>
      </c>
      <c r="AA164" s="469" t="s">
        <v>27</v>
      </c>
      <c r="AB164" s="469" t="s">
        <v>98</v>
      </c>
      <c r="AC164" s="469" t="s">
        <v>27</v>
      </c>
      <c r="AD164" s="469" t="s">
        <v>98</v>
      </c>
      <c r="AE164" s="469" t="s">
        <v>27</v>
      </c>
      <c r="AF164" s="469" t="s">
        <v>98</v>
      </c>
      <c r="AG164" s="469" t="s">
        <v>27</v>
      </c>
      <c r="AH164" s="469" t="s">
        <v>98</v>
      </c>
      <c r="AI164" s="469" t="s">
        <v>27</v>
      </c>
      <c r="AJ164" s="469" t="s">
        <v>98</v>
      </c>
      <c r="AK164" s="469" t="s">
        <v>27</v>
      </c>
      <c r="AL164" s="469" t="s">
        <v>98</v>
      </c>
      <c r="AM164" s="469" t="s">
        <v>27</v>
      </c>
    </row>
    <row r="165" spans="1:88" x14ac:dyDescent="0.25">
      <c r="A165" s="1026" t="s">
        <v>216</v>
      </c>
      <c r="B165" s="1027"/>
      <c r="C165" s="521">
        <f>SUM(D165+E165)</f>
        <v>0</v>
      </c>
      <c r="D165" s="522">
        <f>SUM(P165+R165+T165+V165+X165+Z165+AB165+AD165+AF165+AH165+AJ165+AL165)</f>
        <v>0</v>
      </c>
      <c r="E165" s="523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8" x14ac:dyDescent="0.25">
      <c r="A166" s="1028" t="s">
        <v>217</v>
      </c>
      <c r="B166" s="1029"/>
      <c r="C166" s="524">
        <f>SUM(D166+E166)</f>
        <v>0</v>
      </c>
      <c r="D166" s="525">
        <f t="shared" ref="D166:E168" si="21">SUM(F166+H166+J166+L166+N166+P166+R166+T166+V166+X166+Z166+AB166+AD166+AF166+AH166+AJ166+AL166)</f>
        <v>0</v>
      </c>
      <c r="E166" s="526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8" x14ac:dyDescent="0.25">
      <c r="A167" s="1030" t="s">
        <v>218</v>
      </c>
      <c r="B167" s="1031"/>
      <c r="C167" s="524">
        <f>SUM(D167+E167)</f>
        <v>0</v>
      </c>
      <c r="D167" s="525">
        <f t="shared" si="21"/>
        <v>0</v>
      </c>
      <c r="E167" s="526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8" x14ac:dyDescent="0.25">
      <c r="A168" s="1032" t="s">
        <v>49</v>
      </c>
      <c r="B168" s="1033"/>
      <c r="C168" s="527">
        <f>SUM(D168+E168)</f>
        <v>0</v>
      </c>
      <c r="D168" s="528">
        <f t="shared" si="21"/>
        <v>0</v>
      </c>
      <c r="E168" s="529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8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8" ht="15" customHeight="1" x14ac:dyDescent="0.25">
      <c r="A170" s="998" t="s">
        <v>75</v>
      </c>
      <c r="B170" s="999"/>
      <c r="C170" s="1000"/>
      <c r="D170" s="998" t="s">
        <v>41</v>
      </c>
      <c r="E170" s="999"/>
      <c r="F170" s="1000"/>
      <c r="G170" s="1037" t="s">
        <v>119</v>
      </c>
      <c r="H170" s="1038"/>
      <c r="I170" s="1038"/>
      <c r="J170" s="1038"/>
      <c r="K170" s="1038"/>
      <c r="L170" s="1038"/>
      <c r="M170" s="1038"/>
      <c r="N170" s="1038"/>
      <c r="O170" s="1038"/>
      <c r="P170" s="1038"/>
      <c r="Q170" s="1038"/>
      <c r="R170" s="1038"/>
      <c r="S170" s="1038"/>
      <c r="T170" s="1038"/>
      <c r="U170" s="1038"/>
      <c r="V170" s="1038"/>
      <c r="W170" s="1039"/>
      <c r="X170" s="1040" t="s">
        <v>220</v>
      </c>
      <c r="Y170" s="1041" t="s">
        <v>221</v>
      </c>
      <c r="Z170" s="1010" t="s">
        <v>222</v>
      </c>
      <c r="AA170" s="1013" t="s">
        <v>223</v>
      </c>
      <c r="AB170" s="1009" t="s">
        <v>110</v>
      </c>
      <c r="AC170" s="1009"/>
      <c r="AD170" s="1009"/>
      <c r="AE170" s="1009"/>
      <c r="AF170" s="1016" t="s">
        <v>163</v>
      </c>
      <c r="AG170" s="1017"/>
    </row>
    <row r="171" spans="1:88" x14ac:dyDescent="0.25">
      <c r="A171" s="1034"/>
      <c r="B171" s="1035"/>
      <c r="C171" s="1036"/>
      <c r="D171" s="1034"/>
      <c r="E171" s="1035"/>
      <c r="F171" s="1036"/>
      <c r="G171" s="996" t="s">
        <v>9</v>
      </c>
      <c r="H171" s="996"/>
      <c r="I171" s="1018" t="s">
        <v>10</v>
      </c>
      <c r="J171" s="1018"/>
      <c r="K171" s="996" t="s">
        <v>11</v>
      </c>
      <c r="L171" s="996"/>
      <c r="M171" s="996" t="s">
        <v>120</v>
      </c>
      <c r="N171" s="996"/>
      <c r="O171" s="996" t="s">
        <v>102</v>
      </c>
      <c r="P171" s="996"/>
      <c r="Q171" s="1019" t="s">
        <v>121</v>
      </c>
      <c r="R171" s="1019"/>
      <c r="S171" s="1019" t="s">
        <v>122</v>
      </c>
      <c r="T171" s="1019"/>
      <c r="U171" s="1019" t="s">
        <v>123</v>
      </c>
      <c r="V171" s="1019"/>
      <c r="W171" s="1020" t="s">
        <v>224</v>
      </c>
      <c r="X171" s="1040"/>
      <c r="Y171" s="1041"/>
      <c r="Z171" s="1011"/>
      <c r="AA171" s="1014"/>
      <c r="AB171" s="995" t="s">
        <v>111</v>
      </c>
      <c r="AC171" s="995" t="s">
        <v>112</v>
      </c>
      <c r="AD171" s="995" t="s">
        <v>113</v>
      </c>
      <c r="AE171" s="995" t="s">
        <v>166</v>
      </c>
      <c r="AF171" s="1022" t="s">
        <v>167</v>
      </c>
      <c r="AG171" s="1024" t="s">
        <v>168</v>
      </c>
      <c r="AH171" s="320"/>
    </row>
    <row r="172" spans="1:88" x14ac:dyDescent="0.25">
      <c r="A172" s="1001"/>
      <c r="B172" s="1002"/>
      <c r="C172" s="1003"/>
      <c r="D172" s="471" t="s">
        <v>136</v>
      </c>
      <c r="E172" s="463" t="s">
        <v>98</v>
      </c>
      <c r="F172" s="471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21"/>
      <c r="X172" s="1040"/>
      <c r="Y172" s="1041"/>
      <c r="Z172" s="1012"/>
      <c r="AA172" s="1015"/>
      <c r="AB172" s="996"/>
      <c r="AC172" s="996"/>
      <c r="AD172" s="996"/>
      <c r="AE172" s="996"/>
      <c r="AF172" s="1023"/>
      <c r="AG172" s="1025"/>
      <c r="AH172" s="320"/>
    </row>
    <row r="173" spans="1:88" x14ac:dyDescent="0.25">
      <c r="A173" s="991" t="s">
        <v>124</v>
      </c>
      <c r="B173" s="991" t="s">
        <v>225</v>
      </c>
      <c r="C173" s="410" t="s">
        <v>125</v>
      </c>
      <c r="D173" s="530">
        <f t="shared" ref="D173:D178" si="22">SUM(E173+F173)</f>
        <v>0</v>
      </c>
      <c r="E173" s="530">
        <f t="shared" ref="E173:F178" si="23">SUM(G173+I173+K173+M173+O173+Q173+S173+U173)</f>
        <v>0</v>
      </c>
      <c r="F173" s="475">
        <f t="shared" si="23"/>
        <v>0</v>
      </c>
      <c r="G173" s="114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/>
      <c r="Y173" s="115"/>
      <c r="Z173" s="115"/>
      <c r="AA173" s="116"/>
      <c r="AB173" s="114"/>
      <c r="AC173" s="116"/>
      <c r="AD173" s="117"/>
      <c r="AE173" s="116"/>
      <c r="AF173" s="116"/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D173" s="179" t="str">
        <f t="shared" ref="CD173:CD178" si="26">IF(W173&gt;F173,"El nº de Gestantes no debe ser mayor al TOTAL de mujeres atendidas","")</f>
        <v/>
      </c>
      <c r="CG173" s="179">
        <f t="shared" ref="CG173:CG178" si="27">IF(D173&lt;&gt;SUM(AB173:AE173),1,0)</f>
        <v>0</v>
      </c>
      <c r="CH173" s="179">
        <f t="shared" ref="CH173:CH178" si="28">IF(X173&gt;F173,1,0)</f>
        <v>0</v>
      </c>
      <c r="CI173" s="179">
        <v>0</v>
      </c>
      <c r="CJ173" s="179">
        <f t="shared" ref="CJ173:CJ178" si="29">IF(W173&gt;F173,1,0)</f>
        <v>0</v>
      </c>
    </row>
    <row r="174" spans="1:88" ht="22.5" x14ac:dyDescent="0.25">
      <c r="A174" s="991"/>
      <c r="B174" s="991"/>
      <c r="C174" s="412" t="s">
        <v>126</v>
      </c>
      <c r="D174" s="476">
        <f t="shared" si="22"/>
        <v>1</v>
      </c>
      <c r="E174" s="476">
        <f t="shared" si="23"/>
        <v>0</v>
      </c>
      <c r="F174" s="482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>
        <v>1</v>
      </c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>
        <v>1</v>
      </c>
      <c r="Z174" s="143"/>
      <c r="AA174" s="118"/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D174" s="179" t="str">
        <f t="shared" si="26"/>
        <v/>
      </c>
      <c r="CG174" s="179">
        <f t="shared" si="27"/>
        <v>0</v>
      </c>
      <c r="CH174" s="179">
        <f t="shared" si="28"/>
        <v>0</v>
      </c>
      <c r="CI174" s="179">
        <v>0</v>
      </c>
      <c r="CJ174" s="179">
        <f t="shared" si="29"/>
        <v>0</v>
      </c>
    </row>
    <row r="175" spans="1:88" x14ac:dyDescent="0.25">
      <c r="A175" s="991"/>
      <c r="B175" s="992"/>
      <c r="C175" s="413" t="s">
        <v>99</v>
      </c>
      <c r="D175" s="477">
        <f t="shared" si="22"/>
        <v>0</v>
      </c>
      <c r="E175" s="477">
        <f t="shared" si="23"/>
        <v>0</v>
      </c>
      <c r="F175" s="494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D175" s="179" t="str">
        <f t="shared" si="26"/>
        <v/>
      </c>
      <c r="CG175" s="179">
        <f t="shared" si="27"/>
        <v>0</v>
      </c>
      <c r="CH175" s="179">
        <f t="shared" si="28"/>
        <v>0</v>
      </c>
      <c r="CI175" s="179">
        <v>0</v>
      </c>
      <c r="CJ175" s="179">
        <f t="shared" si="29"/>
        <v>0</v>
      </c>
    </row>
    <row r="176" spans="1:88" x14ac:dyDescent="0.25">
      <c r="A176" s="991"/>
      <c r="B176" s="991" t="s">
        <v>226</v>
      </c>
      <c r="C176" s="410" t="s">
        <v>125</v>
      </c>
      <c r="D176" s="530">
        <f t="shared" si="22"/>
        <v>0</v>
      </c>
      <c r="E176" s="530">
        <f t="shared" si="23"/>
        <v>0</v>
      </c>
      <c r="F176" s="475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D176" s="179" t="str">
        <f t="shared" si="26"/>
        <v/>
      </c>
      <c r="CG176" s="179">
        <f t="shared" si="27"/>
        <v>0</v>
      </c>
      <c r="CH176" s="179">
        <f t="shared" si="28"/>
        <v>0</v>
      </c>
      <c r="CI176" s="179">
        <v>0</v>
      </c>
      <c r="CJ176" s="179">
        <f t="shared" si="29"/>
        <v>0</v>
      </c>
    </row>
    <row r="177" spans="1:88" ht="21" x14ac:dyDescent="0.25">
      <c r="A177" s="991"/>
      <c r="B177" s="991"/>
      <c r="C177" s="414" t="s">
        <v>126</v>
      </c>
      <c r="D177" s="476">
        <f t="shared" si="22"/>
        <v>1</v>
      </c>
      <c r="E177" s="476">
        <f t="shared" si="23"/>
        <v>0</v>
      </c>
      <c r="F177" s="482">
        <f t="shared" si="23"/>
        <v>1</v>
      </c>
      <c r="G177" s="142"/>
      <c r="H177" s="143"/>
      <c r="I177" s="143"/>
      <c r="J177" s="143"/>
      <c r="K177" s="143"/>
      <c r="L177" s="143">
        <v>1</v>
      </c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>
        <v>1</v>
      </c>
      <c r="AB177" s="142"/>
      <c r="AC177" s="118"/>
      <c r="AD177" s="144">
        <v>1</v>
      </c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D177" s="179" t="str">
        <f t="shared" si="26"/>
        <v/>
      </c>
      <c r="CG177" s="179">
        <f t="shared" si="27"/>
        <v>0</v>
      </c>
      <c r="CH177" s="179">
        <f t="shared" si="28"/>
        <v>0</v>
      </c>
      <c r="CI177" s="179">
        <v>0</v>
      </c>
      <c r="CJ177" s="179">
        <f t="shared" si="29"/>
        <v>0</v>
      </c>
    </row>
    <row r="178" spans="1:88" x14ac:dyDescent="0.25">
      <c r="A178" s="991"/>
      <c r="B178" s="991"/>
      <c r="C178" s="415" t="s">
        <v>99</v>
      </c>
      <c r="D178" s="531">
        <f t="shared" si="22"/>
        <v>0</v>
      </c>
      <c r="E178" s="531">
        <f t="shared" si="23"/>
        <v>0</v>
      </c>
      <c r="F178" s="47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D178" s="179" t="str">
        <f t="shared" si="26"/>
        <v/>
      </c>
      <c r="CG178" s="179">
        <f t="shared" si="27"/>
        <v>0</v>
      </c>
      <c r="CH178" s="179">
        <f t="shared" si="28"/>
        <v>0</v>
      </c>
      <c r="CI178" s="179">
        <v>0</v>
      </c>
      <c r="CJ178" s="179">
        <f t="shared" si="29"/>
        <v>0</v>
      </c>
    </row>
    <row r="179" spans="1:88" x14ac:dyDescent="0.25">
      <c r="A179" s="472" t="s">
        <v>118</v>
      </c>
      <c r="B179" s="472"/>
    </row>
    <row r="180" spans="1:88" x14ac:dyDescent="0.25">
      <c r="A180" s="993" t="s">
        <v>2</v>
      </c>
      <c r="B180" s="995" t="s">
        <v>3</v>
      </c>
    </row>
    <row r="181" spans="1:88" x14ac:dyDescent="0.25">
      <c r="A181" s="994"/>
      <c r="B181" s="996"/>
    </row>
    <row r="182" spans="1:88" x14ac:dyDescent="0.25">
      <c r="A182" s="22" t="s">
        <v>227</v>
      </c>
      <c r="B182" s="140"/>
      <c r="C182" s="301"/>
    </row>
    <row r="183" spans="1:88" ht="15" customHeight="1" x14ac:dyDescent="0.25">
      <c r="A183" s="24" t="s">
        <v>228</v>
      </c>
      <c r="B183" s="141">
        <v>2</v>
      </c>
      <c r="C183" s="417"/>
      <c r="D183" s="345"/>
      <c r="F183" s="345"/>
      <c r="G183" s="345"/>
      <c r="J183" s="345"/>
      <c r="K183" s="345"/>
      <c r="O183" s="345"/>
      <c r="V183" s="345"/>
    </row>
    <row r="184" spans="1:88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8" x14ac:dyDescent="0.25">
      <c r="A185" s="993" t="s">
        <v>75</v>
      </c>
      <c r="B185" s="998" t="s">
        <v>41</v>
      </c>
      <c r="C185" s="999"/>
      <c r="D185" s="1000"/>
      <c r="E185" s="1004" t="s">
        <v>4</v>
      </c>
      <c r="F185" s="1005"/>
      <c r="G185" s="1005"/>
      <c r="H185" s="1005"/>
      <c r="I185" s="1005"/>
      <c r="J185" s="1005"/>
      <c r="K185" s="1005"/>
      <c r="L185" s="1005"/>
      <c r="M185" s="1005"/>
      <c r="N185" s="1005"/>
      <c r="O185" s="1005"/>
      <c r="P185" s="1005"/>
      <c r="Q185" s="1005"/>
      <c r="R185" s="1005"/>
      <c r="S185" s="1005"/>
      <c r="T185" s="1005"/>
      <c r="U185" s="1005"/>
      <c r="V185" s="1006"/>
    </row>
    <row r="186" spans="1:88" x14ac:dyDescent="0.25">
      <c r="A186" s="997"/>
      <c r="B186" s="1001"/>
      <c r="C186" s="1002"/>
      <c r="D186" s="1003"/>
      <c r="E186" s="1007" t="s">
        <v>100</v>
      </c>
      <c r="F186" s="1007"/>
      <c r="G186" s="1008" t="s">
        <v>127</v>
      </c>
      <c r="H186" s="1007"/>
      <c r="I186" s="1007" t="s">
        <v>13</v>
      </c>
      <c r="J186" s="1007"/>
      <c r="K186" s="1007" t="s">
        <v>128</v>
      </c>
      <c r="L186" s="1007"/>
      <c r="M186" s="1007" t="s">
        <v>105</v>
      </c>
      <c r="N186" s="1007"/>
      <c r="O186" s="1009" t="s">
        <v>106</v>
      </c>
      <c r="P186" s="1009"/>
      <c r="Q186" s="1009" t="s">
        <v>129</v>
      </c>
      <c r="R186" s="1009"/>
      <c r="S186" s="1009" t="s">
        <v>130</v>
      </c>
      <c r="T186" s="1009"/>
      <c r="U186" s="1009" t="s">
        <v>131</v>
      </c>
      <c r="V186" s="1009"/>
      <c r="W186" s="179"/>
    </row>
    <row r="187" spans="1:88" x14ac:dyDescent="0.25">
      <c r="A187" s="994"/>
      <c r="B187" s="458" t="s">
        <v>136</v>
      </c>
      <c r="C187" s="458" t="s">
        <v>26</v>
      </c>
      <c r="D187" s="458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8" x14ac:dyDescent="0.25">
      <c r="A188" s="471" t="s">
        <v>132</v>
      </c>
      <c r="B188" s="497">
        <f>SUM(C188+D188)</f>
        <v>7</v>
      </c>
      <c r="C188" s="497">
        <f>SUM(E188+G188+I188+K188+M188+O188+Q188+S188+U188)</f>
        <v>1</v>
      </c>
      <c r="D188" s="497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12523</v>
      </c>
      <c r="B215" s="474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S55:T55"/>
    <mergeCell ref="U55:V5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24:A26"/>
    <mergeCell ref="B24:D25"/>
    <mergeCell ref="E24:AL24"/>
    <mergeCell ref="A155:A157"/>
    <mergeCell ref="B155:C155"/>
    <mergeCell ref="B156:C156"/>
    <mergeCell ref="B157:C157"/>
    <mergeCell ref="A107:B107"/>
    <mergeCell ref="A108:B108"/>
    <mergeCell ref="A109:B109"/>
    <mergeCell ref="A111:B112"/>
    <mergeCell ref="C111:E111"/>
    <mergeCell ref="AK45:AL4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34:A36"/>
    <mergeCell ref="B34:D35"/>
    <mergeCell ref="E34:AL34"/>
    <mergeCell ref="A6:O6"/>
    <mergeCell ref="A9:A11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",[5]NOMBRE!B2," - ","( ",[5]NOMBRE!C2,[5]NOMBRE!D2,[5]NOMBRE!E2,[5]NOMBRE!F2,[5]NOMBRE!G2," )")</f>
        <v>COMUNA: Linares - ( 07401 )</v>
      </c>
    </row>
    <row r="3" spans="1:88" ht="14.25" customHeight="1" x14ac:dyDescent="0.25">
      <c r="A3" s="5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",[5]NOMBRE!B6," - ","( ",[5]NOMBRE!C6,[5]NOMBRE!D6," )")</f>
        <v>MES: MAYO - ( 05 )</v>
      </c>
    </row>
    <row r="5" spans="1:88" ht="14.25" customHeight="1" x14ac:dyDescent="0.25">
      <c r="A5" s="532" t="str">
        <f>CONCATENATE("AÑO: ",[5]NOMBRE!B7)</f>
        <v>AÑO: 2017</v>
      </c>
      <c r="AP5" s="535"/>
    </row>
    <row r="6" spans="1:88" x14ac:dyDescent="0.25">
      <c r="A6" s="1180" t="s">
        <v>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81" t="s">
        <v>2</v>
      </c>
      <c r="B9" s="1158" t="s">
        <v>3</v>
      </c>
      <c r="C9" s="1161"/>
      <c r="D9" s="1162"/>
      <c r="E9" s="1165" t="s">
        <v>4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6"/>
      <c r="AB9" s="1166"/>
      <c r="AC9" s="1166"/>
      <c r="AD9" s="1166"/>
      <c r="AE9" s="1166"/>
      <c r="AF9" s="1166"/>
      <c r="AG9" s="1166"/>
      <c r="AH9" s="1166"/>
      <c r="AI9" s="1166"/>
      <c r="AJ9" s="1166"/>
      <c r="AK9" s="1166"/>
      <c r="AL9" s="1167"/>
      <c r="AM9" s="1135" t="s">
        <v>6</v>
      </c>
      <c r="AN9" s="1165" t="s">
        <v>7</v>
      </c>
      <c r="AO9" s="1166"/>
      <c r="AP9" s="1166"/>
      <c r="AQ9" s="1167"/>
      <c r="AR9" s="1135" t="s">
        <v>8</v>
      </c>
      <c r="AS9" s="534"/>
    </row>
    <row r="10" spans="1:88" ht="31.5" customHeight="1" x14ac:dyDescent="0.25">
      <c r="A10" s="1182"/>
      <c r="B10" s="1159"/>
      <c r="C10" s="1163"/>
      <c r="D10" s="1164"/>
      <c r="E10" s="1165" t="s">
        <v>9</v>
      </c>
      <c r="F10" s="1167"/>
      <c r="G10" s="1165" t="s">
        <v>10</v>
      </c>
      <c r="H10" s="1167"/>
      <c r="I10" s="1165" t="s">
        <v>11</v>
      </c>
      <c r="J10" s="1167"/>
      <c r="K10" s="1165" t="s">
        <v>12</v>
      </c>
      <c r="L10" s="1167"/>
      <c r="M10" s="1165" t="s">
        <v>13</v>
      </c>
      <c r="N10" s="1167"/>
      <c r="O10" s="1143" t="s">
        <v>14</v>
      </c>
      <c r="P10" s="1144"/>
      <c r="Q10" s="1143" t="s">
        <v>15</v>
      </c>
      <c r="R10" s="1144"/>
      <c r="S10" s="1143" t="s">
        <v>16</v>
      </c>
      <c r="T10" s="1144"/>
      <c r="U10" s="1143" t="s">
        <v>17</v>
      </c>
      <c r="V10" s="1144"/>
      <c r="W10" s="1143" t="s">
        <v>18</v>
      </c>
      <c r="X10" s="1144"/>
      <c r="Y10" s="1143" t="s">
        <v>19</v>
      </c>
      <c r="Z10" s="1144"/>
      <c r="AA10" s="1143" t="s">
        <v>20</v>
      </c>
      <c r="AB10" s="1144"/>
      <c r="AC10" s="1143" t="s">
        <v>21</v>
      </c>
      <c r="AD10" s="1144"/>
      <c r="AE10" s="1143" t="s">
        <v>22</v>
      </c>
      <c r="AF10" s="1144"/>
      <c r="AG10" s="1157" t="s">
        <v>23</v>
      </c>
      <c r="AH10" s="1157"/>
      <c r="AI10" s="1143" t="s">
        <v>24</v>
      </c>
      <c r="AJ10" s="1144"/>
      <c r="AK10" s="1157" t="s">
        <v>25</v>
      </c>
      <c r="AL10" s="1144"/>
      <c r="AM10" s="1185"/>
      <c r="AN10" s="1186" t="s">
        <v>28</v>
      </c>
      <c r="AO10" s="1188" t="s">
        <v>29</v>
      </c>
      <c r="AP10" s="1188" t="s">
        <v>135</v>
      </c>
      <c r="AQ10" s="1190" t="s">
        <v>30</v>
      </c>
      <c r="AR10" s="1185"/>
      <c r="AS10" s="534"/>
    </row>
    <row r="11" spans="1:88" x14ac:dyDescent="0.25">
      <c r="A11" s="1183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136"/>
      <c r="AN11" s="1187"/>
      <c r="AO11" s="1189"/>
      <c r="AP11" s="1189"/>
      <c r="AQ11" s="1191"/>
      <c r="AR11" s="1136"/>
      <c r="AS11" s="534"/>
    </row>
    <row r="12" spans="1:88" x14ac:dyDescent="0.25">
      <c r="A12" s="550" t="s">
        <v>31</v>
      </c>
      <c r="B12" s="551">
        <f>SUM(C12+D12)</f>
        <v>5069</v>
      </c>
      <c r="C12" s="551">
        <f t="shared" ref="C12:D14" si="0">SUM(E12+G12+I12+K12+M12+O12+Q12+S12+U12+W12+Y12+AA12+AC12+AE12+AG12+AI12+AK12)</f>
        <v>2642</v>
      </c>
      <c r="D12" s="551">
        <f t="shared" si="0"/>
        <v>2427</v>
      </c>
      <c r="E12" s="552">
        <v>578</v>
      </c>
      <c r="F12" s="553">
        <v>508</v>
      </c>
      <c r="G12" s="552">
        <v>258</v>
      </c>
      <c r="H12" s="553">
        <v>240</v>
      </c>
      <c r="I12" s="552">
        <v>249</v>
      </c>
      <c r="J12" s="554">
        <v>226</v>
      </c>
      <c r="K12" s="552">
        <v>184</v>
      </c>
      <c r="L12" s="554">
        <v>174</v>
      </c>
      <c r="M12" s="552">
        <v>126</v>
      </c>
      <c r="N12" s="554">
        <v>97</v>
      </c>
      <c r="O12" s="552">
        <v>134</v>
      </c>
      <c r="P12" s="554">
        <v>88</v>
      </c>
      <c r="Q12" s="552">
        <v>109</v>
      </c>
      <c r="R12" s="554">
        <v>74</v>
      </c>
      <c r="S12" s="552">
        <v>91</v>
      </c>
      <c r="T12" s="554">
        <v>83</v>
      </c>
      <c r="U12" s="552">
        <v>85</v>
      </c>
      <c r="V12" s="554">
        <v>108</v>
      </c>
      <c r="W12" s="552">
        <v>102</v>
      </c>
      <c r="X12" s="554">
        <v>98</v>
      </c>
      <c r="Y12" s="552">
        <v>107</v>
      </c>
      <c r="Z12" s="554">
        <v>127</v>
      </c>
      <c r="AA12" s="552">
        <v>97</v>
      </c>
      <c r="AB12" s="554">
        <v>96</v>
      </c>
      <c r="AC12" s="552">
        <v>128</v>
      </c>
      <c r="AD12" s="554">
        <v>78</v>
      </c>
      <c r="AE12" s="552">
        <v>108</v>
      </c>
      <c r="AF12" s="554">
        <v>91</v>
      </c>
      <c r="AG12" s="555">
        <v>103</v>
      </c>
      <c r="AH12" s="556">
        <v>74</v>
      </c>
      <c r="AI12" s="552">
        <v>77</v>
      </c>
      <c r="AJ12" s="554">
        <v>93</v>
      </c>
      <c r="AK12" s="557">
        <v>106</v>
      </c>
      <c r="AL12" s="554">
        <v>172</v>
      </c>
      <c r="AM12" s="557">
        <v>4838</v>
      </c>
      <c r="AN12" s="552">
        <v>227</v>
      </c>
      <c r="AO12" s="558"/>
      <c r="AP12" s="558">
        <v>232</v>
      </c>
      <c r="AQ12" s="554">
        <v>549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463</v>
      </c>
      <c r="C13" s="561">
        <f t="shared" si="0"/>
        <v>0</v>
      </c>
      <c r="D13" s="562">
        <f t="shared" si="0"/>
        <v>463</v>
      </c>
      <c r="E13" s="563"/>
      <c r="F13" s="564"/>
      <c r="G13" s="565"/>
      <c r="H13" s="566"/>
      <c r="I13" s="565"/>
      <c r="J13" s="564">
        <v>3</v>
      </c>
      <c r="K13" s="563"/>
      <c r="L13" s="564">
        <v>57</v>
      </c>
      <c r="M13" s="563"/>
      <c r="N13" s="564">
        <v>102</v>
      </c>
      <c r="O13" s="563"/>
      <c r="P13" s="564">
        <v>128</v>
      </c>
      <c r="Q13" s="563"/>
      <c r="R13" s="564">
        <v>70</v>
      </c>
      <c r="S13" s="563"/>
      <c r="T13" s="564">
        <v>47</v>
      </c>
      <c r="U13" s="563"/>
      <c r="V13" s="564">
        <v>23</v>
      </c>
      <c r="W13" s="563"/>
      <c r="X13" s="564">
        <v>15</v>
      </c>
      <c r="Y13" s="563"/>
      <c r="Z13" s="564">
        <v>9</v>
      </c>
      <c r="AA13" s="563"/>
      <c r="AB13" s="564">
        <v>6</v>
      </c>
      <c r="AC13" s="563"/>
      <c r="AD13" s="564">
        <v>2</v>
      </c>
      <c r="AE13" s="563"/>
      <c r="AF13" s="564">
        <v>1</v>
      </c>
      <c r="AG13" s="567"/>
      <c r="AH13" s="568"/>
      <c r="AI13" s="563"/>
      <c r="AJ13" s="564"/>
      <c r="AK13" s="569"/>
      <c r="AL13" s="564"/>
      <c r="AM13" s="569">
        <v>456</v>
      </c>
      <c r="AN13" s="563">
        <v>18</v>
      </c>
      <c r="AO13" s="570"/>
      <c r="AP13" s="570">
        <v>5</v>
      </c>
      <c r="AQ13" s="564">
        <v>62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220</v>
      </c>
      <c r="C14" s="572">
        <f t="shared" si="0"/>
        <v>0</v>
      </c>
      <c r="D14" s="573">
        <f t="shared" si="0"/>
        <v>220</v>
      </c>
      <c r="E14" s="574"/>
      <c r="F14" s="575"/>
      <c r="G14" s="574"/>
      <c r="H14" s="575"/>
      <c r="I14" s="574"/>
      <c r="J14" s="576"/>
      <c r="K14" s="574"/>
      <c r="L14" s="576">
        <v>25</v>
      </c>
      <c r="M14" s="574"/>
      <c r="N14" s="576">
        <v>37</v>
      </c>
      <c r="O14" s="574"/>
      <c r="P14" s="576">
        <v>57</v>
      </c>
      <c r="Q14" s="574"/>
      <c r="R14" s="576">
        <v>35</v>
      </c>
      <c r="S14" s="574"/>
      <c r="T14" s="576">
        <v>22</v>
      </c>
      <c r="U14" s="574"/>
      <c r="V14" s="576">
        <v>19</v>
      </c>
      <c r="W14" s="574"/>
      <c r="X14" s="576">
        <v>9</v>
      </c>
      <c r="Y14" s="574"/>
      <c r="Z14" s="576">
        <v>8</v>
      </c>
      <c r="AA14" s="574"/>
      <c r="AB14" s="576">
        <v>2</v>
      </c>
      <c r="AC14" s="574"/>
      <c r="AD14" s="576">
        <v>3</v>
      </c>
      <c r="AE14" s="574"/>
      <c r="AF14" s="576">
        <v>2</v>
      </c>
      <c r="AG14" s="577"/>
      <c r="AH14" s="578">
        <v>1</v>
      </c>
      <c r="AI14" s="574"/>
      <c r="AJ14" s="576"/>
      <c r="AK14" s="579"/>
      <c r="AL14" s="576"/>
      <c r="AM14" s="579">
        <v>218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184" t="s">
        <v>138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81" t="s">
        <v>42</v>
      </c>
      <c r="B16" s="1158" t="s">
        <v>3</v>
      </c>
      <c r="C16" s="1161"/>
      <c r="D16" s="1162"/>
      <c r="E16" s="1165" t="s">
        <v>4</v>
      </c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7"/>
      <c r="AM16" s="1135" t="s">
        <v>6</v>
      </c>
    </row>
    <row r="17" spans="1:86" x14ac:dyDescent="0.25">
      <c r="A17" s="1182"/>
      <c r="B17" s="1159"/>
      <c r="C17" s="1163"/>
      <c r="D17" s="1164"/>
      <c r="E17" s="1165" t="s">
        <v>9</v>
      </c>
      <c r="F17" s="1167"/>
      <c r="G17" s="1165" t="s">
        <v>10</v>
      </c>
      <c r="H17" s="1167"/>
      <c r="I17" s="1165" t="s">
        <v>11</v>
      </c>
      <c r="J17" s="1167"/>
      <c r="K17" s="1165" t="s">
        <v>12</v>
      </c>
      <c r="L17" s="1167"/>
      <c r="M17" s="1165" t="s">
        <v>13</v>
      </c>
      <c r="N17" s="1167"/>
      <c r="O17" s="1143" t="s">
        <v>14</v>
      </c>
      <c r="P17" s="1144"/>
      <c r="Q17" s="1143" t="s">
        <v>15</v>
      </c>
      <c r="R17" s="1144"/>
      <c r="S17" s="1143" t="s">
        <v>16</v>
      </c>
      <c r="T17" s="1144"/>
      <c r="U17" s="1143" t="s">
        <v>17</v>
      </c>
      <c r="V17" s="1144"/>
      <c r="W17" s="1143" t="s">
        <v>18</v>
      </c>
      <c r="X17" s="1144"/>
      <c r="Y17" s="1143" t="s">
        <v>19</v>
      </c>
      <c r="Z17" s="1144"/>
      <c r="AA17" s="1143" t="s">
        <v>20</v>
      </c>
      <c r="AB17" s="1144"/>
      <c r="AC17" s="1143" t="s">
        <v>21</v>
      </c>
      <c r="AD17" s="1144"/>
      <c r="AE17" s="1143" t="s">
        <v>22</v>
      </c>
      <c r="AF17" s="1144"/>
      <c r="AG17" s="1143" t="s">
        <v>23</v>
      </c>
      <c r="AH17" s="1144"/>
      <c r="AI17" s="1143" t="s">
        <v>24</v>
      </c>
      <c r="AJ17" s="1144"/>
      <c r="AK17" s="1143" t="s">
        <v>25</v>
      </c>
      <c r="AL17" s="1144"/>
      <c r="AM17" s="1185"/>
    </row>
    <row r="18" spans="1:86" x14ac:dyDescent="0.25">
      <c r="A18" s="1183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136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51" t="s">
        <v>42</v>
      </c>
      <c r="B24" s="1158" t="s">
        <v>3</v>
      </c>
      <c r="C24" s="1161"/>
      <c r="D24" s="1162"/>
      <c r="E24" s="1165" t="s">
        <v>4</v>
      </c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1135" t="s">
        <v>6</v>
      </c>
    </row>
    <row r="25" spans="1:86" x14ac:dyDescent="0.25">
      <c r="A25" s="1160"/>
      <c r="B25" s="1159"/>
      <c r="C25" s="1163"/>
      <c r="D25" s="1164"/>
      <c r="E25" s="1165" t="s">
        <v>9</v>
      </c>
      <c r="F25" s="1167"/>
      <c r="G25" s="1165" t="s">
        <v>10</v>
      </c>
      <c r="H25" s="1167"/>
      <c r="I25" s="1165" t="s">
        <v>11</v>
      </c>
      <c r="J25" s="1167"/>
      <c r="K25" s="1165" t="s">
        <v>12</v>
      </c>
      <c r="L25" s="1167"/>
      <c r="M25" s="1165" t="s">
        <v>13</v>
      </c>
      <c r="N25" s="1167"/>
      <c r="O25" s="1143" t="s">
        <v>14</v>
      </c>
      <c r="P25" s="1144"/>
      <c r="Q25" s="1143" t="s">
        <v>15</v>
      </c>
      <c r="R25" s="1144"/>
      <c r="S25" s="1143" t="s">
        <v>16</v>
      </c>
      <c r="T25" s="1144"/>
      <c r="U25" s="1143" t="s">
        <v>17</v>
      </c>
      <c r="V25" s="1144"/>
      <c r="W25" s="1143" t="s">
        <v>18</v>
      </c>
      <c r="X25" s="1144"/>
      <c r="Y25" s="1143" t="s">
        <v>19</v>
      </c>
      <c r="Z25" s="1144"/>
      <c r="AA25" s="1143" t="s">
        <v>20</v>
      </c>
      <c r="AB25" s="1144"/>
      <c r="AC25" s="1143" t="s">
        <v>21</v>
      </c>
      <c r="AD25" s="1144"/>
      <c r="AE25" s="1143" t="s">
        <v>22</v>
      </c>
      <c r="AF25" s="1144"/>
      <c r="AG25" s="1143" t="s">
        <v>23</v>
      </c>
      <c r="AH25" s="1144"/>
      <c r="AI25" s="1143" t="s">
        <v>24</v>
      </c>
      <c r="AJ25" s="1144"/>
      <c r="AK25" s="1143" t="s">
        <v>25</v>
      </c>
      <c r="AL25" s="1144"/>
      <c r="AM25" s="1185"/>
    </row>
    <row r="26" spans="1:86" x14ac:dyDescent="0.25">
      <c r="A26" s="1154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136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51" t="s">
        <v>42</v>
      </c>
      <c r="B34" s="1158" t="s">
        <v>3</v>
      </c>
      <c r="C34" s="1161"/>
      <c r="D34" s="1162"/>
      <c r="E34" s="1165" t="s">
        <v>4</v>
      </c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66"/>
      <c r="AK34" s="1166"/>
      <c r="AL34" s="1167"/>
      <c r="AM34" s="1135" t="s">
        <v>6</v>
      </c>
    </row>
    <row r="35" spans="1:86" x14ac:dyDescent="0.25">
      <c r="A35" s="1160"/>
      <c r="B35" s="1159"/>
      <c r="C35" s="1163"/>
      <c r="D35" s="1164"/>
      <c r="E35" s="1165" t="s">
        <v>9</v>
      </c>
      <c r="F35" s="1167"/>
      <c r="G35" s="1165" t="s">
        <v>10</v>
      </c>
      <c r="H35" s="1167"/>
      <c r="I35" s="1165" t="s">
        <v>11</v>
      </c>
      <c r="J35" s="1167"/>
      <c r="K35" s="1165" t="s">
        <v>12</v>
      </c>
      <c r="L35" s="1167"/>
      <c r="M35" s="1165" t="s">
        <v>13</v>
      </c>
      <c r="N35" s="1167"/>
      <c r="O35" s="1143" t="s">
        <v>14</v>
      </c>
      <c r="P35" s="1144"/>
      <c r="Q35" s="1143" t="s">
        <v>15</v>
      </c>
      <c r="R35" s="1144"/>
      <c r="S35" s="1143" t="s">
        <v>16</v>
      </c>
      <c r="T35" s="1144"/>
      <c r="U35" s="1143" t="s">
        <v>17</v>
      </c>
      <c r="V35" s="1144"/>
      <c r="W35" s="1143" t="s">
        <v>18</v>
      </c>
      <c r="X35" s="1144"/>
      <c r="Y35" s="1143" t="s">
        <v>19</v>
      </c>
      <c r="Z35" s="1144"/>
      <c r="AA35" s="1143" t="s">
        <v>20</v>
      </c>
      <c r="AB35" s="1144"/>
      <c r="AC35" s="1143" t="s">
        <v>21</v>
      </c>
      <c r="AD35" s="1144"/>
      <c r="AE35" s="1143" t="s">
        <v>22</v>
      </c>
      <c r="AF35" s="1144"/>
      <c r="AG35" s="1143" t="s">
        <v>23</v>
      </c>
      <c r="AH35" s="1144"/>
      <c r="AI35" s="1143" t="s">
        <v>24</v>
      </c>
      <c r="AJ35" s="1144"/>
      <c r="AK35" s="1143" t="s">
        <v>25</v>
      </c>
      <c r="AL35" s="1144"/>
      <c r="AM35" s="1185"/>
    </row>
    <row r="36" spans="1:86" x14ac:dyDescent="0.25">
      <c r="A36" s="1154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136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51" t="s">
        <v>42</v>
      </c>
      <c r="B44" s="1158" t="s">
        <v>3</v>
      </c>
      <c r="C44" s="1161"/>
      <c r="D44" s="1162"/>
      <c r="E44" s="1165" t="s">
        <v>4</v>
      </c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7"/>
      <c r="AM44" s="1135" t="s">
        <v>6</v>
      </c>
    </row>
    <row r="45" spans="1:86" x14ac:dyDescent="0.25">
      <c r="A45" s="1160"/>
      <c r="B45" s="1159"/>
      <c r="C45" s="1163"/>
      <c r="D45" s="1164"/>
      <c r="E45" s="1165" t="s">
        <v>9</v>
      </c>
      <c r="F45" s="1167"/>
      <c r="G45" s="1165" t="s">
        <v>10</v>
      </c>
      <c r="H45" s="1167"/>
      <c r="I45" s="1165" t="s">
        <v>11</v>
      </c>
      <c r="J45" s="1167"/>
      <c r="K45" s="1165" t="s">
        <v>12</v>
      </c>
      <c r="L45" s="1167"/>
      <c r="M45" s="1165" t="s">
        <v>13</v>
      </c>
      <c r="N45" s="1167"/>
      <c r="O45" s="1143" t="s">
        <v>14</v>
      </c>
      <c r="P45" s="1144"/>
      <c r="Q45" s="1143" t="s">
        <v>15</v>
      </c>
      <c r="R45" s="1144"/>
      <c r="S45" s="1143" t="s">
        <v>16</v>
      </c>
      <c r="T45" s="1144"/>
      <c r="U45" s="1143" t="s">
        <v>17</v>
      </c>
      <c r="V45" s="1144"/>
      <c r="W45" s="1143" t="s">
        <v>18</v>
      </c>
      <c r="X45" s="1144"/>
      <c r="Y45" s="1143" t="s">
        <v>19</v>
      </c>
      <c r="Z45" s="1144"/>
      <c r="AA45" s="1143" t="s">
        <v>20</v>
      </c>
      <c r="AB45" s="1144"/>
      <c r="AC45" s="1143" t="s">
        <v>21</v>
      </c>
      <c r="AD45" s="1144"/>
      <c r="AE45" s="1143" t="s">
        <v>22</v>
      </c>
      <c r="AF45" s="1144"/>
      <c r="AG45" s="1143" t="s">
        <v>23</v>
      </c>
      <c r="AH45" s="1144"/>
      <c r="AI45" s="1143" t="s">
        <v>24</v>
      </c>
      <c r="AJ45" s="1144"/>
      <c r="AK45" s="1143" t="s">
        <v>25</v>
      </c>
      <c r="AL45" s="1144"/>
      <c r="AM45" s="1185"/>
    </row>
    <row r="46" spans="1:86" x14ac:dyDescent="0.25">
      <c r="A46" s="1154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136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537"/>
      <c r="AN54" s="537"/>
      <c r="AO54" s="537"/>
      <c r="AP54" s="537"/>
      <c r="AQ54" s="537"/>
      <c r="AR54" s="537"/>
    </row>
    <row r="55" spans="1:231" x14ac:dyDescent="0.25">
      <c r="A55" s="1169"/>
      <c r="B55" s="1174"/>
      <c r="C55" s="1175"/>
      <c r="D55" s="1176"/>
      <c r="E55" s="1165" t="s">
        <v>9</v>
      </c>
      <c r="F55" s="1167"/>
      <c r="G55" s="1165" t="s">
        <v>10</v>
      </c>
      <c r="H55" s="1167"/>
      <c r="I55" s="1165" t="s">
        <v>11</v>
      </c>
      <c r="J55" s="1167"/>
      <c r="K55" s="1165" t="s">
        <v>12</v>
      </c>
      <c r="L55" s="1167"/>
      <c r="M55" s="1165" t="s">
        <v>13</v>
      </c>
      <c r="N55" s="1167"/>
      <c r="O55" s="1143" t="s">
        <v>14</v>
      </c>
      <c r="P55" s="1144"/>
      <c r="Q55" s="1143" t="s">
        <v>15</v>
      </c>
      <c r="R55" s="1144"/>
      <c r="S55" s="1143" t="s">
        <v>16</v>
      </c>
      <c r="T55" s="1144"/>
      <c r="U55" s="1143" t="s">
        <v>17</v>
      </c>
      <c r="V55" s="1157"/>
      <c r="W55" s="1143" t="s">
        <v>18</v>
      </c>
      <c r="X55" s="1144"/>
      <c r="Y55" s="1143" t="s">
        <v>19</v>
      </c>
      <c r="Z55" s="1144"/>
      <c r="AA55" s="1143" t="s">
        <v>20</v>
      </c>
      <c r="AB55" s="1144"/>
      <c r="AC55" s="1143" t="s">
        <v>21</v>
      </c>
      <c r="AD55" s="1144"/>
      <c r="AE55" s="1143" t="s">
        <v>22</v>
      </c>
      <c r="AF55" s="1144"/>
      <c r="AG55" s="1143" t="s">
        <v>23</v>
      </c>
      <c r="AH55" s="1144"/>
      <c r="AI55" s="1143" t="s">
        <v>24</v>
      </c>
      <c r="AJ55" s="1144"/>
      <c r="AK55" s="1143" t="s">
        <v>25</v>
      </c>
      <c r="AL55" s="1144"/>
      <c r="AM55" s="537"/>
      <c r="AN55" s="537"/>
      <c r="AO55" s="537"/>
      <c r="AP55" s="537"/>
      <c r="AQ55" s="537"/>
      <c r="AR55" s="537"/>
    </row>
    <row r="56" spans="1:231" x14ac:dyDescent="0.25">
      <c r="A56" s="1170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5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>
        <v>1</v>
      </c>
      <c r="X57" s="554"/>
      <c r="Y57" s="552">
        <v>2</v>
      </c>
      <c r="Z57" s="554"/>
      <c r="AA57" s="552"/>
      <c r="AB57" s="554"/>
      <c r="AC57" s="552"/>
      <c r="AD57" s="554">
        <v>1</v>
      </c>
      <c r="AE57" s="552"/>
      <c r="AF57" s="554"/>
      <c r="AG57" s="552">
        <v>1</v>
      </c>
      <c r="AH57" s="554"/>
      <c r="AI57" s="552"/>
      <c r="AJ57" s="554">
        <v>1</v>
      </c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52</v>
      </c>
      <c r="D58" s="601">
        <f t="shared" si="9"/>
        <v>42</v>
      </c>
      <c r="E58" s="563">
        <v>2</v>
      </c>
      <c r="F58" s="602">
        <v>4</v>
      </c>
      <c r="G58" s="563">
        <v>1</v>
      </c>
      <c r="H58" s="564"/>
      <c r="I58" s="563">
        <v>1</v>
      </c>
      <c r="J58" s="564"/>
      <c r="K58" s="563">
        <v>1</v>
      </c>
      <c r="L58" s="564">
        <v>1</v>
      </c>
      <c r="M58" s="563">
        <v>5</v>
      </c>
      <c r="N58" s="564"/>
      <c r="O58" s="563"/>
      <c r="P58" s="564">
        <v>1</v>
      </c>
      <c r="Q58" s="563">
        <v>1</v>
      </c>
      <c r="R58" s="564"/>
      <c r="S58" s="563">
        <v>4</v>
      </c>
      <c r="T58" s="564"/>
      <c r="U58" s="563">
        <v>1</v>
      </c>
      <c r="V58" s="568">
        <v>1</v>
      </c>
      <c r="W58" s="563">
        <v>2</v>
      </c>
      <c r="X58" s="564">
        <v>2</v>
      </c>
      <c r="Y58" s="563">
        <v>2</v>
      </c>
      <c r="Z58" s="564">
        <v>2</v>
      </c>
      <c r="AA58" s="563">
        <v>3</v>
      </c>
      <c r="AB58" s="564">
        <v>3</v>
      </c>
      <c r="AC58" s="563">
        <v>8</v>
      </c>
      <c r="AD58" s="564">
        <v>7</v>
      </c>
      <c r="AE58" s="563">
        <v>10</v>
      </c>
      <c r="AF58" s="564">
        <v>2</v>
      </c>
      <c r="AG58" s="563">
        <v>2</v>
      </c>
      <c r="AH58" s="564">
        <v>3</v>
      </c>
      <c r="AI58" s="563">
        <v>2</v>
      </c>
      <c r="AJ58" s="564">
        <v>6</v>
      </c>
      <c r="AK58" s="603">
        <v>7</v>
      </c>
      <c r="AL58" s="564">
        <v>10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3284</v>
      </c>
      <c r="C59" s="640">
        <f t="shared" si="9"/>
        <v>1763</v>
      </c>
      <c r="D59" s="601">
        <f t="shared" si="9"/>
        <v>1521</v>
      </c>
      <c r="E59" s="563">
        <v>328</v>
      </c>
      <c r="F59" s="602">
        <v>291</v>
      </c>
      <c r="G59" s="563">
        <v>120</v>
      </c>
      <c r="H59" s="564">
        <v>95</v>
      </c>
      <c r="I59" s="563">
        <v>90</v>
      </c>
      <c r="J59" s="564">
        <v>76</v>
      </c>
      <c r="K59" s="563">
        <v>120</v>
      </c>
      <c r="L59" s="564">
        <v>109</v>
      </c>
      <c r="M59" s="563">
        <v>86</v>
      </c>
      <c r="N59" s="564">
        <v>62</v>
      </c>
      <c r="O59" s="563">
        <v>103</v>
      </c>
      <c r="P59" s="564">
        <v>63</v>
      </c>
      <c r="Q59" s="563">
        <v>88</v>
      </c>
      <c r="R59" s="564">
        <v>58</v>
      </c>
      <c r="S59" s="563">
        <v>72</v>
      </c>
      <c r="T59" s="564">
        <v>47</v>
      </c>
      <c r="U59" s="563">
        <v>67</v>
      </c>
      <c r="V59" s="568">
        <v>69</v>
      </c>
      <c r="W59" s="563">
        <v>80</v>
      </c>
      <c r="X59" s="564">
        <v>68</v>
      </c>
      <c r="Y59" s="563">
        <v>87</v>
      </c>
      <c r="Z59" s="564">
        <v>91</v>
      </c>
      <c r="AA59" s="563">
        <v>81</v>
      </c>
      <c r="AB59" s="564">
        <v>72</v>
      </c>
      <c r="AC59" s="563">
        <v>103</v>
      </c>
      <c r="AD59" s="564">
        <v>60</v>
      </c>
      <c r="AE59" s="563">
        <v>84</v>
      </c>
      <c r="AF59" s="564">
        <v>71</v>
      </c>
      <c r="AG59" s="563">
        <v>85</v>
      </c>
      <c r="AH59" s="564">
        <v>62</v>
      </c>
      <c r="AI59" s="563">
        <v>70</v>
      </c>
      <c r="AJ59" s="564">
        <v>74</v>
      </c>
      <c r="AK59" s="603">
        <v>99</v>
      </c>
      <c r="AL59" s="564">
        <v>153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1590</v>
      </c>
      <c r="C60" s="640">
        <f t="shared" si="9"/>
        <v>793</v>
      </c>
      <c r="D60" s="601">
        <f t="shared" si="9"/>
        <v>797</v>
      </c>
      <c r="E60" s="563">
        <v>240</v>
      </c>
      <c r="F60" s="602">
        <v>202</v>
      </c>
      <c r="G60" s="563">
        <v>134</v>
      </c>
      <c r="H60" s="564">
        <v>139</v>
      </c>
      <c r="I60" s="563">
        <v>155</v>
      </c>
      <c r="J60" s="564">
        <v>141</v>
      </c>
      <c r="K60" s="563">
        <v>61</v>
      </c>
      <c r="L60" s="564">
        <v>56</v>
      </c>
      <c r="M60" s="563">
        <v>34</v>
      </c>
      <c r="N60" s="564">
        <v>34</v>
      </c>
      <c r="O60" s="563">
        <v>26</v>
      </c>
      <c r="P60" s="564">
        <v>20</v>
      </c>
      <c r="Q60" s="563">
        <v>20</v>
      </c>
      <c r="R60" s="564">
        <v>15</v>
      </c>
      <c r="S60" s="563">
        <v>14</v>
      </c>
      <c r="T60" s="564">
        <v>34</v>
      </c>
      <c r="U60" s="563">
        <v>15</v>
      </c>
      <c r="V60" s="568">
        <v>30</v>
      </c>
      <c r="W60" s="563">
        <v>18</v>
      </c>
      <c r="X60" s="564">
        <v>25</v>
      </c>
      <c r="Y60" s="563">
        <v>15</v>
      </c>
      <c r="Z60" s="564">
        <v>29</v>
      </c>
      <c r="AA60" s="563">
        <v>13</v>
      </c>
      <c r="AB60" s="564">
        <v>19</v>
      </c>
      <c r="AC60" s="563">
        <v>14</v>
      </c>
      <c r="AD60" s="564">
        <v>10</v>
      </c>
      <c r="AE60" s="563">
        <v>14</v>
      </c>
      <c r="AF60" s="564">
        <v>17</v>
      </c>
      <c r="AG60" s="563">
        <v>15</v>
      </c>
      <c r="AH60" s="564">
        <v>9</v>
      </c>
      <c r="AI60" s="563">
        <v>5</v>
      </c>
      <c r="AJ60" s="564">
        <v>10</v>
      </c>
      <c r="AK60" s="603"/>
      <c r="AL60" s="564">
        <v>7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93</v>
      </c>
      <c r="C61" s="644">
        <f t="shared" si="9"/>
        <v>29</v>
      </c>
      <c r="D61" s="645">
        <f t="shared" si="9"/>
        <v>64</v>
      </c>
      <c r="E61" s="646">
        <v>8</v>
      </c>
      <c r="F61" s="647">
        <v>11</v>
      </c>
      <c r="G61" s="646">
        <v>3</v>
      </c>
      <c r="H61" s="648">
        <v>6</v>
      </c>
      <c r="I61" s="646">
        <v>3</v>
      </c>
      <c r="J61" s="648">
        <v>9</v>
      </c>
      <c r="K61" s="646">
        <v>2</v>
      </c>
      <c r="L61" s="648">
        <v>8</v>
      </c>
      <c r="M61" s="646">
        <v>1</v>
      </c>
      <c r="N61" s="648">
        <v>1</v>
      </c>
      <c r="O61" s="646">
        <v>5</v>
      </c>
      <c r="P61" s="648">
        <v>4</v>
      </c>
      <c r="Q61" s="646"/>
      <c r="R61" s="648">
        <v>1</v>
      </c>
      <c r="S61" s="646">
        <v>1</v>
      </c>
      <c r="T61" s="648">
        <v>2</v>
      </c>
      <c r="U61" s="646">
        <v>1</v>
      </c>
      <c r="V61" s="649">
        <v>8</v>
      </c>
      <c r="W61" s="646">
        <v>1</v>
      </c>
      <c r="X61" s="648">
        <v>3</v>
      </c>
      <c r="Y61" s="646">
        <v>1</v>
      </c>
      <c r="Z61" s="648">
        <v>5</v>
      </c>
      <c r="AA61" s="646"/>
      <c r="AB61" s="648">
        <v>2</v>
      </c>
      <c r="AC61" s="646">
        <v>3</v>
      </c>
      <c r="AD61" s="648"/>
      <c r="AE61" s="646"/>
      <c r="AF61" s="648">
        <v>1</v>
      </c>
      <c r="AG61" s="646"/>
      <c r="AH61" s="648"/>
      <c r="AI61" s="646"/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5069</v>
      </c>
      <c r="C63" s="653">
        <f t="shared" si="10"/>
        <v>2642</v>
      </c>
      <c r="D63" s="654">
        <f t="shared" si="10"/>
        <v>2427</v>
      </c>
      <c r="E63" s="655">
        <f t="shared" si="10"/>
        <v>578</v>
      </c>
      <c r="F63" s="656">
        <f t="shared" si="10"/>
        <v>508</v>
      </c>
      <c r="G63" s="655">
        <f t="shared" si="10"/>
        <v>258</v>
      </c>
      <c r="H63" s="657">
        <f t="shared" si="10"/>
        <v>240</v>
      </c>
      <c r="I63" s="655">
        <f t="shared" si="10"/>
        <v>249</v>
      </c>
      <c r="J63" s="657">
        <f t="shared" si="10"/>
        <v>226</v>
      </c>
      <c r="K63" s="655">
        <f t="shared" si="10"/>
        <v>184</v>
      </c>
      <c r="L63" s="657">
        <f t="shared" si="10"/>
        <v>174</v>
      </c>
      <c r="M63" s="655">
        <f t="shared" si="10"/>
        <v>126</v>
      </c>
      <c r="N63" s="657">
        <f t="shared" si="10"/>
        <v>97</v>
      </c>
      <c r="O63" s="655">
        <f t="shared" si="10"/>
        <v>134</v>
      </c>
      <c r="P63" s="657">
        <f t="shared" si="10"/>
        <v>88</v>
      </c>
      <c r="Q63" s="655">
        <f t="shared" si="10"/>
        <v>109</v>
      </c>
      <c r="R63" s="657">
        <f t="shared" si="10"/>
        <v>74</v>
      </c>
      <c r="S63" s="655">
        <f t="shared" si="10"/>
        <v>91</v>
      </c>
      <c r="T63" s="657">
        <f t="shared" si="10"/>
        <v>83</v>
      </c>
      <c r="U63" s="658">
        <f t="shared" si="10"/>
        <v>85</v>
      </c>
      <c r="V63" s="659">
        <f t="shared" si="10"/>
        <v>108</v>
      </c>
      <c r="W63" s="655">
        <f t="shared" si="10"/>
        <v>102</v>
      </c>
      <c r="X63" s="657">
        <f t="shared" si="10"/>
        <v>98</v>
      </c>
      <c r="Y63" s="655">
        <f t="shared" si="10"/>
        <v>107</v>
      </c>
      <c r="Z63" s="657">
        <f t="shared" si="10"/>
        <v>127</v>
      </c>
      <c r="AA63" s="655">
        <f t="shared" si="10"/>
        <v>97</v>
      </c>
      <c r="AB63" s="657">
        <f t="shared" si="10"/>
        <v>96</v>
      </c>
      <c r="AC63" s="655">
        <f t="shared" si="10"/>
        <v>128</v>
      </c>
      <c r="AD63" s="657">
        <f t="shared" si="10"/>
        <v>78</v>
      </c>
      <c r="AE63" s="655">
        <f t="shared" si="10"/>
        <v>108</v>
      </c>
      <c r="AF63" s="657">
        <f t="shared" si="10"/>
        <v>91</v>
      </c>
      <c r="AG63" s="655">
        <f t="shared" si="10"/>
        <v>103</v>
      </c>
      <c r="AH63" s="657">
        <f t="shared" si="10"/>
        <v>74</v>
      </c>
      <c r="AI63" s="655">
        <f t="shared" si="10"/>
        <v>77</v>
      </c>
      <c r="AJ63" s="657">
        <f t="shared" si="10"/>
        <v>93</v>
      </c>
      <c r="AK63" s="660">
        <f t="shared" si="10"/>
        <v>106</v>
      </c>
      <c r="AL63" s="657">
        <f t="shared" si="10"/>
        <v>172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732</v>
      </c>
      <c r="C69" s="604">
        <v>732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158</v>
      </c>
      <c r="C72" s="604">
        <v>158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26</v>
      </c>
      <c r="C73" s="604">
        <v>1</v>
      </c>
      <c r="D73" s="604">
        <v>25</v>
      </c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3</v>
      </c>
      <c r="C77" s="604"/>
      <c r="D77" s="604">
        <v>3</v>
      </c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7</v>
      </c>
      <c r="C80" s="604"/>
      <c r="D80" s="604">
        <v>7</v>
      </c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35</v>
      </c>
      <c r="C81" s="604"/>
      <c r="D81" s="604">
        <v>35</v>
      </c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961</v>
      </c>
      <c r="C85" s="678">
        <f>SUM(C66:C84)</f>
        <v>891</v>
      </c>
      <c r="D85" s="678">
        <f>SUM(D66:D84)</f>
        <v>70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158" t="s">
        <v>66</v>
      </c>
      <c r="B87" s="1162"/>
      <c r="C87" s="1158" t="s">
        <v>3</v>
      </c>
      <c r="D87" s="1161"/>
      <c r="E87" s="1162"/>
      <c r="F87" s="1165" t="s">
        <v>4</v>
      </c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1166"/>
      <c r="AI87" s="1166"/>
      <c r="AJ87" s="1166"/>
      <c r="AK87" s="1166"/>
      <c r="AL87" s="1166"/>
      <c r="AM87" s="1167"/>
      <c r="AN87" s="1135" t="s">
        <v>6</v>
      </c>
    </row>
    <row r="88" spans="1:86" x14ac:dyDescent="0.25">
      <c r="A88" s="1192"/>
      <c r="B88" s="1193"/>
      <c r="C88" s="1159"/>
      <c r="D88" s="1163"/>
      <c r="E88" s="1164"/>
      <c r="F88" s="1165" t="s">
        <v>9</v>
      </c>
      <c r="G88" s="1167"/>
      <c r="H88" s="1166" t="s">
        <v>10</v>
      </c>
      <c r="I88" s="1166"/>
      <c r="J88" s="1165" t="s">
        <v>11</v>
      </c>
      <c r="K88" s="1167"/>
      <c r="L88" s="1166" t="s">
        <v>12</v>
      </c>
      <c r="M88" s="1166"/>
      <c r="N88" s="1165" t="s">
        <v>13</v>
      </c>
      <c r="O88" s="1167"/>
      <c r="P88" s="1166" t="s">
        <v>14</v>
      </c>
      <c r="Q88" s="1166"/>
      <c r="R88" s="1165" t="s">
        <v>15</v>
      </c>
      <c r="S88" s="1167"/>
      <c r="T88" s="1166" t="s">
        <v>16</v>
      </c>
      <c r="U88" s="1166"/>
      <c r="V88" s="1165" t="s">
        <v>17</v>
      </c>
      <c r="W88" s="1167"/>
      <c r="X88" s="1166" t="s">
        <v>18</v>
      </c>
      <c r="Y88" s="1167"/>
      <c r="Z88" s="1165" t="s">
        <v>19</v>
      </c>
      <c r="AA88" s="1166"/>
      <c r="AB88" s="1165" t="s">
        <v>20</v>
      </c>
      <c r="AC88" s="1167"/>
      <c r="AD88" s="1166" t="s">
        <v>21</v>
      </c>
      <c r="AE88" s="1166"/>
      <c r="AF88" s="1165" t="s">
        <v>22</v>
      </c>
      <c r="AG88" s="1167"/>
      <c r="AH88" s="1166" t="s">
        <v>23</v>
      </c>
      <c r="AI88" s="1166"/>
      <c r="AJ88" s="1165" t="s">
        <v>24</v>
      </c>
      <c r="AK88" s="1167"/>
      <c r="AL88" s="1166" t="s">
        <v>25</v>
      </c>
      <c r="AM88" s="1167"/>
      <c r="AN88" s="1185"/>
    </row>
    <row r="89" spans="1:86" x14ac:dyDescent="0.25">
      <c r="A89" s="1159"/>
      <c r="B89" s="1163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136"/>
    </row>
    <row r="90" spans="1:86" x14ac:dyDescent="0.25">
      <c r="A90" s="1165" t="s">
        <v>67</v>
      </c>
      <c r="B90" s="1167"/>
      <c r="C90" s="637">
        <f t="shared" ref="C90:AN90" si="12">SUM(C91:C97)</f>
        <v>873</v>
      </c>
      <c r="D90" s="637">
        <f t="shared" si="12"/>
        <v>353</v>
      </c>
      <c r="E90" s="551">
        <f t="shared" si="12"/>
        <v>520</v>
      </c>
      <c r="F90" s="637">
        <f t="shared" si="12"/>
        <v>30</v>
      </c>
      <c r="G90" s="637">
        <f t="shared" si="12"/>
        <v>23</v>
      </c>
      <c r="H90" s="637">
        <f t="shared" si="12"/>
        <v>11</v>
      </c>
      <c r="I90" s="637">
        <f t="shared" si="12"/>
        <v>8</v>
      </c>
      <c r="J90" s="637">
        <f t="shared" si="12"/>
        <v>16</v>
      </c>
      <c r="K90" s="637">
        <f t="shared" si="12"/>
        <v>8</v>
      </c>
      <c r="L90" s="637">
        <f t="shared" si="12"/>
        <v>13</v>
      </c>
      <c r="M90" s="637">
        <f t="shared" si="12"/>
        <v>34</v>
      </c>
      <c r="N90" s="637">
        <f t="shared" si="12"/>
        <v>11</v>
      </c>
      <c r="O90" s="637">
        <f t="shared" si="12"/>
        <v>49</v>
      </c>
      <c r="P90" s="637">
        <f t="shared" si="12"/>
        <v>12</v>
      </c>
      <c r="Q90" s="637">
        <f t="shared" si="12"/>
        <v>72</v>
      </c>
      <c r="R90" s="637">
        <f t="shared" si="12"/>
        <v>12</v>
      </c>
      <c r="S90" s="637">
        <f t="shared" si="12"/>
        <v>46</v>
      </c>
      <c r="T90" s="637">
        <f t="shared" si="12"/>
        <v>14</v>
      </c>
      <c r="U90" s="637">
        <f t="shared" si="12"/>
        <v>39</v>
      </c>
      <c r="V90" s="637">
        <f t="shared" si="12"/>
        <v>11</v>
      </c>
      <c r="W90" s="637">
        <f t="shared" si="12"/>
        <v>30</v>
      </c>
      <c r="X90" s="637">
        <f t="shared" si="12"/>
        <v>16</v>
      </c>
      <c r="Y90" s="637">
        <f t="shared" si="12"/>
        <v>18</v>
      </c>
      <c r="Z90" s="637">
        <f t="shared" si="12"/>
        <v>19</v>
      </c>
      <c r="AA90" s="637">
        <f t="shared" si="12"/>
        <v>29</v>
      </c>
      <c r="AB90" s="637">
        <f t="shared" si="12"/>
        <v>19</v>
      </c>
      <c r="AC90" s="637">
        <f t="shared" si="12"/>
        <v>16</v>
      </c>
      <c r="AD90" s="637">
        <f t="shared" si="12"/>
        <v>38</v>
      </c>
      <c r="AE90" s="637">
        <f t="shared" si="12"/>
        <v>20</v>
      </c>
      <c r="AF90" s="637">
        <f t="shared" si="12"/>
        <v>33</v>
      </c>
      <c r="AG90" s="637">
        <f t="shared" si="12"/>
        <v>30</v>
      </c>
      <c r="AH90" s="637">
        <f t="shared" si="12"/>
        <v>25</v>
      </c>
      <c r="AI90" s="637">
        <f t="shared" si="12"/>
        <v>19</v>
      </c>
      <c r="AJ90" s="637">
        <f t="shared" si="12"/>
        <v>23</v>
      </c>
      <c r="AK90" s="637">
        <f t="shared" si="12"/>
        <v>30</v>
      </c>
      <c r="AL90" s="637">
        <f t="shared" si="12"/>
        <v>50</v>
      </c>
      <c r="AM90" s="637">
        <f t="shared" si="12"/>
        <v>49</v>
      </c>
      <c r="AN90" s="682">
        <f t="shared" si="12"/>
        <v>873</v>
      </c>
      <c r="AO90" s="683"/>
    </row>
    <row r="91" spans="1:86" x14ac:dyDescent="0.25">
      <c r="A91" s="1185" t="s">
        <v>68</v>
      </c>
      <c r="B91" s="684" t="s">
        <v>69</v>
      </c>
      <c r="C91" s="637">
        <f t="shared" ref="C91:C97" si="13">SUM(D91+E91)</f>
        <v>773</v>
      </c>
      <c r="D91" s="637">
        <f t="shared" ref="D91:E97" si="14">SUM(F91+H91+J91+L91+N91+P91+R91+T91+V91+X91+Z91+AB91+AD91+AF91+AH91+AJ91+AL91)</f>
        <v>300</v>
      </c>
      <c r="E91" s="551">
        <f t="shared" si="14"/>
        <v>473</v>
      </c>
      <c r="F91" s="685">
        <v>30</v>
      </c>
      <c r="G91" s="686">
        <v>23</v>
      </c>
      <c r="H91" s="687">
        <v>11</v>
      </c>
      <c r="I91" s="688">
        <v>7</v>
      </c>
      <c r="J91" s="687">
        <v>16</v>
      </c>
      <c r="K91" s="688">
        <v>7</v>
      </c>
      <c r="L91" s="685">
        <v>11</v>
      </c>
      <c r="M91" s="686">
        <v>31</v>
      </c>
      <c r="N91" s="687">
        <v>9</v>
      </c>
      <c r="O91" s="688">
        <v>45</v>
      </c>
      <c r="P91" s="687">
        <v>11</v>
      </c>
      <c r="Q91" s="688">
        <v>69</v>
      </c>
      <c r="R91" s="687">
        <v>10</v>
      </c>
      <c r="S91" s="688">
        <v>45</v>
      </c>
      <c r="T91" s="687">
        <v>13</v>
      </c>
      <c r="U91" s="688">
        <v>38</v>
      </c>
      <c r="V91" s="687">
        <v>11</v>
      </c>
      <c r="W91" s="688">
        <v>26</v>
      </c>
      <c r="X91" s="687">
        <v>14</v>
      </c>
      <c r="Y91" s="688">
        <v>16</v>
      </c>
      <c r="Z91" s="687">
        <v>12</v>
      </c>
      <c r="AA91" s="688">
        <v>26</v>
      </c>
      <c r="AB91" s="687">
        <v>18</v>
      </c>
      <c r="AC91" s="688">
        <v>16</v>
      </c>
      <c r="AD91" s="687">
        <v>30</v>
      </c>
      <c r="AE91" s="688">
        <v>17</v>
      </c>
      <c r="AF91" s="687">
        <v>26</v>
      </c>
      <c r="AG91" s="688">
        <v>26</v>
      </c>
      <c r="AH91" s="687">
        <v>19</v>
      </c>
      <c r="AI91" s="688">
        <v>18</v>
      </c>
      <c r="AJ91" s="687">
        <v>18</v>
      </c>
      <c r="AK91" s="688">
        <v>26</v>
      </c>
      <c r="AL91" s="687">
        <v>41</v>
      </c>
      <c r="AM91" s="688">
        <v>37</v>
      </c>
      <c r="AN91" s="689">
        <v>773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185"/>
      <c r="B92" s="691" t="s">
        <v>70</v>
      </c>
      <c r="C92" s="692">
        <f t="shared" si="13"/>
        <v>41</v>
      </c>
      <c r="D92" s="561">
        <f t="shared" si="14"/>
        <v>28</v>
      </c>
      <c r="E92" s="693">
        <f t="shared" si="14"/>
        <v>13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/>
      <c r="P92" s="697"/>
      <c r="Q92" s="699">
        <v>1</v>
      </c>
      <c r="R92" s="700">
        <v>1</v>
      </c>
      <c r="S92" s="698"/>
      <c r="T92" s="697">
        <v>1</v>
      </c>
      <c r="U92" s="699"/>
      <c r="V92" s="700"/>
      <c r="W92" s="698">
        <v>1</v>
      </c>
      <c r="X92" s="697">
        <v>1</v>
      </c>
      <c r="Y92" s="698"/>
      <c r="Z92" s="700">
        <v>4</v>
      </c>
      <c r="AA92" s="699"/>
      <c r="AB92" s="700"/>
      <c r="AC92" s="698"/>
      <c r="AD92" s="697">
        <v>5</v>
      </c>
      <c r="AE92" s="699">
        <v>1</v>
      </c>
      <c r="AF92" s="700">
        <v>4</v>
      </c>
      <c r="AG92" s="698"/>
      <c r="AH92" s="697">
        <v>3</v>
      </c>
      <c r="AI92" s="699">
        <v>1</v>
      </c>
      <c r="AJ92" s="700">
        <v>3</v>
      </c>
      <c r="AK92" s="698">
        <v>2</v>
      </c>
      <c r="AL92" s="697">
        <v>5</v>
      </c>
      <c r="AM92" s="698">
        <v>6</v>
      </c>
      <c r="AN92" s="701">
        <v>41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194"/>
      <c r="B93" s="702" t="s">
        <v>71</v>
      </c>
      <c r="C93" s="703">
        <f t="shared" si="13"/>
        <v>15</v>
      </c>
      <c r="D93" s="703">
        <f t="shared" si="14"/>
        <v>9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>
        <v>1</v>
      </c>
      <c r="Q93" s="710"/>
      <c r="R93" s="711">
        <v>1</v>
      </c>
      <c r="S93" s="709"/>
      <c r="T93" s="708"/>
      <c r="U93" s="710"/>
      <c r="V93" s="711"/>
      <c r="W93" s="709"/>
      <c r="X93" s="708">
        <v>1</v>
      </c>
      <c r="Y93" s="709"/>
      <c r="Z93" s="711">
        <v>1</v>
      </c>
      <c r="AA93" s="710">
        <v>1</v>
      </c>
      <c r="AB93" s="711"/>
      <c r="AC93" s="709"/>
      <c r="AD93" s="708"/>
      <c r="AE93" s="710"/>
      <c r="AF93" s="711">
        <v>1</v>
      </c>
      <c r="AG93" s="709">
        <v>1</v>
      </c>
      <c r="AH93" s="708"/>
      <c r="AI93" s="710"/>
      <c r="AJ93" s="711"/>
      <c r="AK93" s="709">
        <v>1</v>
      </c>
      <c r="AL93" s="708">
        <v>3</v>
      </c>
      <c r="AM93" s="709">
        <v>3</v>
      </c>
      <c r="AN93" s="712">
        <v>15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10</v>
      </c>
      <c r="D94" s="716">
        <f t="shared" si="14"/>
        <v>3</v>
      </c>
      <c r="E94" s="717">
        <f t="shared" si="14"/>
        <v>7</v>
      </c>
      <c r="F94" s="718"/>
      <c r="G94" s="719"/>
      <c r="H94" s="720"/>
      <c r="I94" s="721">
        <v>1</v>
      </c>
      <c r="J94" s="722"/>
      <c r="K94" s="719"/>
      <c r="L94" s="720"/>
      <c r="M94" s="723"/>
      <c r="N94" s="722">
        <v>1</v>
      </c>
      <c r="O94" s="719">
        <v>1</v>
      </c>
      <c r="P94" s="721"/>
      <c r="Q94" s="723"/>
      <c r="R94" s="724"/>
      <c r="S94" s="719"/>
      <c r="T94" s="721"/>
      <c r="U94" s="723">
        <v>1</v>
      </c>
      <c r="V94" s="724"/>
      <c r="W94" s="719">
        <v>1</v>
      </c>
      <c r="X94" s="721"/>
      <c r="Y94" s="719"/>
      <c r="Z94" s="724"/>
      <c r="AA94" s="723"/>
      <c r="AB94" s="724"/>
      <c r="AC94" s="719"/>
      <c r="AD94" s="721"/>
      <c r="AE94" s="723"/>
      <c r="AF94" s="724">
        <v>1</v>
      </c>
      <c r="AG94" s="719">
        <v>1</v>
      </c>
      <c r="AH94" s="721">
        <v>1</v>
      </c>
      <c r="AI94" s="723"/>
      <c r="AJ94" s="724"/>
      <c r="AK94" s="719">
        <v>1</v>
      </c>
      <c r="AL94" s="721"/>
      <c r="AM94" s="719">
        <v>1</v>
      </c>
      <c r="AN94" s="725">
        <v>10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9</v>
      </c>
      <c r="D95" s="622">
        <f t="shared" si="14"/>
        <v>2</v>
      </c>
      <c r="E95" s="728">
        <f t="shared" si="14"/>
        <v>7</v>
      </c>
      <c r="F95" s="729"/>
      <c r="G95" s="730"/>
      <c r="H95" s="731"/>
      <c r="I95" s="732"/>
      <c r="J95" s="718"/>
      <c r="K95" s="733"/>
      <c r="L95" s="731"/>
      <c r="M95" s="734">
        <v>1</v>
      </c>
      <c r="N95" s="718"/>
      <c r="O95" s="733">
        <v>2</v>
      </c>
      <c r="P95" s="732"/>
      <c r="Q95" s="734">
        <v>1</v>
      </c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>
        <v>1</v>
      </c>
      <c r="AB95" s="735">
        <v>1</v>
      </c>
      <c r="AC95" s="733"/>
      <c r="AD95" s="732"/>
      <c r="AE95" s="734"/>
      <c r="AF95" s="735"/>
      <c r="AG95" s="733">
        <v>1</v>
      </c>
      <c r="AH95" s="732"/>
      <c r="AI95" s="734"/>
      <c r="AJ95" s="735"/>
      <c r="AK95" s="733"/>
      <c r="AL95" s="732">
        <v>1</v>
      </c>
      <c r="AM95" s="733"/>
      <c r="AN95" s="736">
        <v>9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195" t="s">
        <v>74</v>
      </c>
      <c r="B96" s="1196"/>
      <c r="C96" s="692">
        <f t="shared" si="13"/>
        <v>21</v>
      </c>
      <c r="D96" s="561">
        <f t="shared" si="14"/>
        <v>9</v>
      </c>
      <c r="E96" s="737">
        <f t="shared" si="14"/>
        <v>12</v>
      </c>
      <c r="F96" s="694"/>
      <c r="G96" s="695"/>
      <c r="H96" s="696"/>
      <c r="I96" s="697"/>
      <c r="J96" s="694"/>
      <c r="K96" s="698">
        <v>1</v>
      </c>
      <c r="L96" s="696"/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/>
      <c r="V96" s="700"/>
      <c r="W96" s="698">
        <v>1</v>
      </c>
      <c r="X96" s="697"/>
      <c r="Y96" s="698">
        <v>2</v>
      </c>
      <c r="Z96" s="700">
        <v>2</v>
      </c>
      <c r="AA96" s="699">
        <v>1</v>
      </c>
      <c r="AB96" s="700"/>
      <c r="AC96" s="698"/>
      <c r="AD96" s="697">
        <v>3</v>
      </c>
      <c r="AE96" s="699">
        <v>2</v>
      </c>
      <c r="AF96" s="700">
        <v>1</v>
      </c>
      <c r="AG96" s="698">
        <v>1</v>
      </c>
      <c r="AH96" s="697">
        <v>2</v>
      </c>
      <c r="AI96" s="699"/>
      <c r="AJ96" s="700">
        <v>1</v>
      </c>
      <c r="AK96" s="698"/>
      <c r="AL96" s="697"/>
      <c r="AM96" s="698">
        <v>2</v>
      </c>
      <c r="AN96" s="701">
        <v>21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41" t="s">
        <v>153</v>
      </c>
      <c r="B97" s="1142"/>
      <c r="C97" s="625">
        <f t="shared" si="13"/>
        <v>4</v>
      </c>
      <c r="D97" s="625">
        <f t="shared" si="14"/>
        <v>2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>
        <v>1</v>
      </c>
      <c r="P97" s="741"/>
      <c r="Q97" s="743">
        <v>1</v>
      </c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>
        <v>1</v>
      </c>
      <c r="AK97" s="742"/>
      <c r="AL97" s="741"/>
      <c r="AM97" s="742"/>
      <c r="AN97" s="745">
        <v>4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165" t="s">
        <v>155</v>
      </c>
      <c r="B99" s="1166"/>
      <c r="C99" s="1167"/>
      <c r="D99" s="588" t="s">
        <v>41</v>
      </c>
    </row>
    <row r="100" spans="1:86" ht="21" x14ac:dyDescent="0.25">
      <c r="A100" s="1158" t="s">
        <v>156</v>
      </c>
      <c r="B100" s="1162"/>
      <c r="C100" s="747" t="s">
        <v>95</v>
      </c>
      <c r="D100" s="748"/>
      <c r="E100" s="749"/>
    </row>
    <row r="101" spans="1:86" x14ac:dyDescent="0.25">
      <c r="A101" s="1192"/>
      <c r="B101" s="1193"/>
      <c r="C101" s="750" t="s">
        <v>96</v>
      </c>
      <c r="D101" s="701"/>
      <c r="E101" s="749"/>
    </row>
    <row r="102" spans="1:86" ht="21" x14ac:dyDescent="0.25">
      <c r="A102" s="1159"/>
      <c r="B102" s="1164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51" t="s">
        <v>66</v>
      </c>
      <c r="B104" s="1153"/>
      <c r="C104" s="1158" t="s">
        <v>3</v>
      </c>
      <c r="D104" s="1161"/>
      <c r="E104" s="1162"/>
      <c r="F104" s="1165" t="s">
        <v>4</v>
      </c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6"/>
      <c r="R104" s="1166"/>
      <c r="S104" s="1166"/>
      <c r="T104" s="1166"/>
      <c r="U104" s="1166"/>
      <c r="V104" s="1166"/>
      <c r="W104" s="1166"/>
      <c r="X104" s="1166"/>
      <c r="Y104" s="1166"/>
      <c r="Z104" s="1166"/>
      <c r="AA104" s="1166"/>
      <c r="AB104" s="1166"/>
      <c r="AC104" s="1166"/>
      <c r="AD104" s="1166"/>
      <c r="AE104" s="1166"/>
      <c r="AF104" s="1166"/>
      <c r="AG104" s="1166"/>
      <c r="AH104" s="1166"/>
      <c r="AI104" s="1166"/>
      <c r="AJ104" s="1166"/>
      <c r="AK104" s="1166"/>
      <c r="AL104" s="1166"/>
      <c r="AM104" s="1167"/>
      <c r="AN104" s="1135" t="s">
        <v>6</v>
      </c>
      <c r="AO104" s="771"/>
    </row>
    <row r="105" spans="1:86" x14ac:dyDescent="0.25">
      <c r="A105" s="1160"/>
      <c r="B105" s="1197"/>
      <c r="C105" s="1159"/>
      <c r="D105" s="1163"/>
      <c r="E105" s="1164"/>
      <c r="F105" s="1165" t="s">
        <v>9</v>
      </c>
      <c r="G105" s="1167"/>
      <c r="H105" s="1165" t="s">
        <v>10</v>
      </c>
      <c r="I105" s="1167"/>
      <c r="J105" s="1165" t="s">
        <v>11</v>
      </c>
      <c r="K105" s="1167"/>
      <c r="L105" s="1165" t="s">
        <v>12</v>
      </c>
      <c r="M105" s="1167"/>
      <c r="N105" s="1165" t="s">
        <v>13</v>
      </c>
      <c r="O105" s="1167"/>
      <c r="P105" s="1143" t="s">
        <v>14</v>
      </c>
      <c r="Q105" s="1144"/>
      <c r="R105" s="1143" t="s">
        <v>15</v>
      </c>
      <c r="S105" s="1144"/>
      <c r="T105" s="1143" t="s">
        <v>16</v>
      </c>
      <c r="U105" s="1144"/>
      <c r="V105" s="1143" t="s">
        <v>17</v>
      </c>
      <c r="W105" s="1144"/>
      <c r="X105" s="1143" t="s">
        <v>18</v>
      </c>
      <c r="Y105" s="1144"/>
      <c r="Z105" s="1143" t="s">
        <v>19</v>
      </c>
      <c r="AA105" s="1144"/>
      <c r="AB105" s="1143" t="s">
        <v>20</v>
      </c>
      <c r="AC105" s="1144"/>
      <c r="AD105" s="1157" t="s">
        <v>21</v>
      </c>
      <c r="AE105" s="1157"/>
      <c r="AF105" s="1143" t="s">
        <v>22</v>
      </c>
      <c r="AG105" s="1144"/>
      <c r="AH105" s="1157" t="s">
        <v>23</v>
      </c>
      <c r="AI105" s="1157"/>
      <c r="AJ105" s="1143" t="s">
        <v>24</v>
      </c>
      <c r="AK105" s="1144"/>
      <c r="AL105" s="1157" t="s">
        <v>25</v>
      </c>
      <c r="AM105" s="1144"/>
      <c r="AN105" s="1185"/>
    </row>
    <row r="106" spans="1:86" x14ac:dyDescent="0.25">
      <c r="A106" s="1154"/>
      <c r="B106" s="1156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136"/>
      <c r="AO106" s="772"/>
    </row>
    <row r="107" spans="1:86" ht="21" customHeight="1" x14ac:dyDescent="0.25">
      <c r="A107" s="1198" t="s">
        <v>158</v>
      </c>
      <c r="B107" s="1199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39" t="s">
        <v>159</v>
      </c>
      <c r="B108" s="114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00" t="s">
        <v>160</v>
      </c>
      <c r="B109" s="1201"/>
      <c r="C109" s="625">
        <f>SUM(D109+E109)</f>
        <v>2</v>
      </c>
      <c r="D109" s="625">
        <f t="shared" si="19"/>
        <v>0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1</v>
      </c>
      <c r="AN109" s="788">
        <v>2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51" t="s">
        <v>75</v>
      </c>
      <c r="B111" s="1153"/>
      <c r="C111" s="1151" t="s">
        <v>41</v>
      </c>
      <c r="D111" s="1152"/>
      <c r="E111" s="1153"/>
      <c r="F111" s="1165" t="s">
        <v>100</v>
      </c>
      <c r="G111" s="1167"/>
      <c r="H111" s="1202" t="s">
        <v>101</v>
      </c>
      <c r="I111" s="1167"/>
      <c r="J111" s="1165" t="s">
        <v>102</v>
      </c>
      <c r="K111" s="1167"/>
      <c r="L111" s="1165" t="s">
        <v>103</v>
      </c>
      <c r="M111" s="1167"/>
      <c r="N111" s="1165" t="s">
        <v>104</v>
      </c>
      <c r="O111" s="1167"/>
      <c r="P111" s="1143" t="s">
        <v>105</v>
      </c>
      <c r="Q111" s="1144"/>
      <c r="R111" s="1143" t="s">
        <v>106</v>
      </c>
      <c r="S111" s="1144"/>
      <c r="T111" s="1143" t="s">
        <v>107</v>
      </c>
      <c r="U111" s="1157"/>
      <c r="V111" s="1143" t="s">
        <v>108</v>
      </c>
      <c r="W111" s="1157"/>
      <c r="X111" s="1203" t="s">
        <v>109</v>
      </c>
      <c r="Y111" s="1209" t="s">
        <v>162</v>
      </c>
      <c r="Z111" s="1157"/>
      <c r="AA111" s="1157"/>
      <c r="AB111" s="1144"/>
      <c r="AC111" s="1210" t="s">
        <v>163</v>
      </c>
      <c r="AD111" s="1211"/>
      <c r="AE111" s="1157" t="s">
        <v>164</v>
      </c>
      <c r="AF111" s="1157"/>
      <c r="AG111" s="1157"/>
      <c r="AH111" s="1144"/>
      <c r="AI111" s="1203" t="s">
        <v>165</v>
      </c>
    </row>
    <row r="112" spans="1:86" ht="21" x14ac:dyDescent="0.25">
      <c r="A112" s="1154"/>
      <c r="B112" s="1156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04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04"/>
    </row>
    <row r="113" spans="1:87" x14ac:dyDescent="0.25">
      <c r="A113" s="1205" t="s">
        <v>116</v>
      </c>
      <c r="B113" s="1206"/>
      <c r="C113" s="798">
        <f>SUM(D113+E113)</f>
        <v>6</v>
      </c>
      <c r="D113" s="798">
        <f>SUM(F113+H113+J113+L113+N113+P113+R113+T113+V113)</f>
        <v>5</v>
      </c>
      <c r="E113" s="551">
        <f>SUM(G113+I113+K113+M113+O113+Q113+S113+U113+W113)</f>
        <v>1</v>
      </c>
      <c r="F113" s="686">
        <v>1</v>
      </c>
      <c r="G113" s="799">
        <v>1</v>
      </c>
      <c r="H113" s="685">
        <v>1</v>
      </c>
      <c r="I113" s="688"/>
      <c r="J113" s="686">
        <v>1</v>
      </c>
      <c r="K113" s="799"/>
      <c r="L113" s="685"/>
      <c r="M113" s="688"/>
      <c r="N113" s="686">
        <v>2</v>
      </c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3</v>
      </c>
      <c r="Z113" s="802">
        <v>3</v>
      </c>
      <c r="AA113" s="803"/>
      <c r="AB113" s="804"/>
      <c r="AC113" s="800">
        <v>4</v>
      </c>
      <c r="AD113" s="805">
        <v>2</v>
      </c>
      <c r="AE113" s="801">
        <v>1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07" t="s">
        <v>117</v>
      </c>
      <c r="B114" s="1208"/>
      <c r="C114" s="807">
        <f>SUM(D114+E114)</f>
        <v>44</v>
      </c>
      <c r="D114" s="807">
        <f>SUM(F114+H114+J114+L114+N114+P114+R114+T114+V114)</f>
        <v>34</v>
      </c>
      <c r="E114" s="654">
        <f>SUM(G114+I114+K114+M114+O114+Q114+S114+U114+W114)</f>
        <v>10</v>
      </c>
      <c r="F114" s="808">
        <v>3</v>
      </c>
      <c r="G114" s="809">
        <v>2</v>
      </c>
      <c r="H114" s="802">
        <v>3</v>
      </c>
      <c r="I114" s="810">
        <v>2</v>
      </c>
      <c r="J114" s="808">
        <v>4</v>
      </c>
      <c r="K114" s="809">
        <v>2</v>
      </c>
      <c r="L114" s="802">
        <v>12</v>
      </c>
      <c r="M114" s="810">
        <v>1</v>
      </c>
      <c r="N114" s="808">
        <v>6</v>
      </c>
      <c r="O114" s="809">
        <v>3</v>
      </c>
      <c r="P114" s="802">
        <v>2</v>
      </c>
      <c r="Q114" s="810"/>
      <c r="R114" s="808">
        <v>2</v>
      </c>
      <c r="S114" s="809"/>
      <c r="T114" s="802">
        <v>1</v>
      </c>
      <c r="U114" s="810"/>
      <c r="V114" s="808">
        <v>1</v>
      </c>
      <c r="W114" s="811"/>
      <c r="X114" s="812"/>
      <c r="Y114" s="813"/>
      <c r="Z114" s="814"/>
      <c r="AA114" s="815">
        <v>14</v>
      </c>
      <c r="AB114" s="815">
        <v>30</v>
      </c>
      <c r="AC114" s="812">
        <v>32</v>
      </c>
      <c r="AD114" s="816">
        <v>12</v>
      </c>
      <c r="AE114" s="801">
        <v>6</v>
      </c>
      <c r="AF114" s="817">
        <v>30</v>
      </c>
      <c r="AG114" s="817">
        <v>3</v>
      </c>
      <c r="AH114" s="817">
        <v>5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151" t="s">
        <v>75</v>
      </c>
      <c r="B116" s="1153"/>
      <c r="C116" s="1181" t="s">
        <v>41</v>
      </c>
      <c r="D116" s="1165" t="s">
        <v>4</v>
      </c>
      <c r="E116" s="1166"/>
      <c r="F116" s="1166"/>
      <c r="G116" s="1166"/>
      <c r="H116" s="1166"/>
      <c r="I116" s="1166"/>
      <c r="J116" s="1166"/>
      <c r="K116" s="1166"/>
      <c r="L116" s="1166"/>
      <c r="M116" s="1167"/>
      <c r="N116" s="1165" t="s">
        <v>5</v>
      </c>
      <c r="O116" s="1167"/>
      <c r="P116" s="1135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54"/>
      <c r="B117" s="1156"/>
      <c r="C117" s="1183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136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35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36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35" t="s">
        <v>81</v>
      </c>
      <c r="B121" s="1135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36"/>
      <c r="B122" s="1136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5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17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122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25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190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165" t="s">
        <v>83</v>
      </c>
      <c r="B137" s="1166"/>
      <c r="C137" s="1166"/>
      <c r="D137" s="1167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05" t="s">
        <v>191</v>
      </c>
      <c r="C138" s="1212"/>
      <c r="D138" s="1206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51" t="s">
        <v>83</v>
      </c>
      <c r="B140" s="1152"/>
      <c r="C140" s="1153"/>
      <c r="D140" s="1143" t="s">
        <v>193</v>
      </c>
      <c r="E140" s="1157"/>
      <c r="F140" s="1144"/>
      <c r="G140" s="1135" t="s">
        <v>194</v>
      </c>
      <c r="H140" s="1166" t="s">
        <v>195</v>
      </c>
      <c r="I140" s="1166"/>
      <c r="J140" s="1167"/>
      <c r="K140" s="1165" t="s">
        <v>196</v>
      </c>
      <c r="L140" s="1166"/>
      <c r="M140" s="1167"/>
    </row>
    <row r="141" spans="1:85" ht="21" x14ac:dyDescent="0.25">
      <c r="A141" s="1154"/>
      <c r="B141" s="1155"/>
      <c r="C141" s="1156"/>
      <c r="D141" s="612" t="s">
        <v>41</v>
      </c>
      <c r="E141" s="854" t="s">
        <v>197</v>
      </c>
      <c r="F141" s="854" t="s">
        <v>198</v>
      </c>
      <c r="G141" s="1136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135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36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43" t="s">
        <v>88</v>
      </c>
      <c r="B145" s="1144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45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46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45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150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46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51" t="s">
        <v>210</v>
      </c>
      <c r="B153" s="1152"/>
      <c r="C153" s="1153"/>
      <c r="D153" s="1143" t="s">
        <v>211</v>
      </c>
      <c r="E153" s="1157"/>
      <c r="F153" s="1144"/>
      <c r="G153" s="1135" t="s">
        <v>194</v>
      </c>
      <c r="H153" s="1158" t="s">
        <v>85</v>
      </c>
      <c r="I153" s="1135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54"/>
      <c r="B154" s="1155"/>
      <c r="C154" s="1156"/>
      <c r="D154" s="612" t="s">
        <v>212</v>
      </c>
      <c r="E154" s="854" t="s">
        <v>90</v>
      </c>
      <c r="F154" s="854" t="s">
        <v>91</v>
      </c>
      <c r="G154" s="1136"/>
      <c r="H154" s="1159"/>
      <c r="I154" s="1136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47" t="s">
        <v>87</v>
      </c>
      <c r="B155" s="1137" t="s">
        <v>94</v>
      </c>
      <c r="C155" s="113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148"/>
      <c r="B156" s="1139" t="s">
        <v>92</v>
      </c>
      <c r="C156" s="1140"/>
      <c r="D156" s="877">
        <f t="shared" si="20"/>
        <v>241</v>
      </c>
      <c r="E156" s="604">
        <v>241</v>
      </c>
      <c r="F156" s="604"/>
      <c r="G156" s="604">
        <v>241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149"/>
      <c r="B157" s="1141" t="s">
        <v>93</v>
      </c>
      <c r="C157" s="114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35" t="s">
        <v>86</v>
      </c>
      <c r="B158" s="1137" t="s">
        <v>94</v>
      </c>
      <c r="C158" s="113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5"/>
      <c r="B159" s="1139" t="s">
        <v>92</v>
      </c>
      <c r="C159" s="1140"/>
      <c r="D159" s="877">
        <f t="shared" si="20"/>
        <v>158</v>
      </c>
      <c r="E159" s="604">
        <v>158</v>
      </c>
      <c r="F159" s="604"/>
      <c r="G159" s="604">
        <v>158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36"/>
      <c r="B160" s="1141" t="s">
        <v>93</v>
      </c>
      <c r="C160" s="114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223" t="s">
        <v>9</v>
      </c>
      <c r="G163" s="1223"/>
      <c r="H163" s="1223" t="s">
        <v>10</v>
      </c>
      <c r="I163" s="1223"/>
      <c r="J163" s="1223" t="s">
        <v>11</v>
      </c>
      <c r="K163" s="1223"/>
      <c r="L163" s="1167" t="s">
        <v>12</v>
      </c>
      <c r="M163" s="1165"/>
      <c r="N163" s="1223" t="s">
        <v>13</v>
      </c>
      <c r="O163" s="1223"/>
      <c r="P163" s="1144" t="s">
        <v>14</v>
      </c>
      <c r="Q163" s="1143"/>
      <c r="R163" s="1224" t="s">
        <v>15</v>
      </c>
      <c r="S163" s="1224"/>
      <c r="T163" s="1144" t="s">
        <v>16</v>
      </c>
      <c r="U163" s="1143"/>
      <c r="V163" s="1224" t="s">
        <v>17</v>
      </c>
      <c r="W163" s="1224"/>
      <c r="X163" s="1144" t="s">
        <v>18</v>
      </c>
      <c r="Y163" s="1143"/>
      <c r="Z163" s="1143" t="s">
        <v>19</v>
      </c>
      <c r="AA163" s="1144"/>
      <c r="AB163" s="1224" t="s">
        <v>20</v>
      </c>
      <c r="AC163" s="1224"/>
      <c r="AD163" s="1224" t="s">
        <v>21</v>
      </c>
      <c r="AE163" s="1224"/>
      <c r="AF163" s="1224" t="s">
        <v>22</v>
      </c>
      <c r="AG163" s="1224"/>
      <c r="AH163" s="1224" t="s">
        <v>23</v>
      </c>
      <c r="AI163" s="1224"/>
      <c r="AJ163" s="1224" t="s">
        <v>24</v>
      </c>
      <c r="AK163" s="1224"/>
      <c r="AL163" s="1224" t="s">
        <v>25</v>
      </c>
      <c r="AM163" s="1224"/>
    </row>
    <row r="164" spans="1:88" x14ac:dyDescent="0.25">
      <c r="A164" s="1213"/>
      <c r="B164" s="1213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225" t="s">
        <v>216</v>
      </c>
      <c r="B165" s="1226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27" t="s">
        <v>217</v>
      </c>
      <c r="B166" s="1228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29" t="s">
        <v>218</v>
      </c>
      <c r="B167" s="1230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31" t="s">
        <v>49</v>
      </c>
      <c r="B168" s="1232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51" t="s">
        <v>75</v>
      </c>
      <c r="B170" s="1152"/>
      <c r="C170" s="1153"/>
      <c r="D170" s="1151" t="s">
        <v>41</v>
      </c>
      <c r="E170" s="1152"/>
      <c r="F170" s="1153"/>
      <c r="G170" s="1143" t="s">
        <v>119</v>
      </c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44"/>
      <c r="X170" s="1234" t="s">
        <v>220</v>
      </c>
      <c r="Y170" s="1235" t="s">
        <v>221</v>
      </c>
      <c r="Z170" s="1188" t="s">
        <v>222</v>
      </c>
      <c r="AA170" s="1190" t="s">
        <v>223</v>
      </c>
      <c r="AB170" s="1224" t="s">
        <v>110</v>
      </c>
      <c r="AC170" s="1224"/>
      <c r="AD170" s="1224"/>
      <c r="AE170" s="1224"/>
      <c r="AF170" s="1210" t="s">
        <v>163</v>
      </c>
      <c r="AG170" s="1238"/>
    </row>
    <row r="171" spans="1:88" x14ac:dyDescent="0.25">
      <c r="A171" s="1160"/>
      <c r="B171" s="1233"/>
      <c r="C171" s="1197"/>
      <c r="D171" s="1160"/>
      <c r="E171" s="1233"/>
      <c r="F171" s="1197"/>
      <c r="G171" s="1136" t="s">
        <v>9</v>
      </c>
      <c r="H171" s="1136"/>
      <c r="I171" s="1136" t="s">
        <v>10</v>
      </c>
      <c r="J171" s="1136"/>
      <c r="K171" s="1136" t="s">
        <v>11</v>
      </c>
      <c r="L171" s="1136"/>
      <c r="M171" s="1136" t="s">
        <v>120</v>
      </c>
      <c r="N171" s="1136"/>
      <c r="O171" s="1136" t="s">
        <v>102</v>
      </c>
      <c r="P171" s="1136"/>
      <c r="Q171" s="1183" t="s">
        <v>121</v>
      </c>
      <c r="R171" s="1183"/>
      <c r="S171" s="1183" t="s">
        <v>122</v>
      </c>
      <c r="T171" s="1183"/>
      <c r="U171" s="1183" t="s">
        <v>123</v>
      </c>
      <c r="V171" s="1183"/>
      <c r="W171" s="1185" t="s">
        <v>224</v>
      </c>
      <c r="X171" s="1234"/>
      <c r="Y171" s="1235"/>
      <c r="Z171" s="1236"/>
      <c r="AA171" s="1237"/>
      <c r="AB171" s="1135" t="s">
        <v>111</v>
      </c>
      <c r="AC171" s="1135" t="s">
        <v>112</v>
      </c>
      <c r="AD171" s="1135" t="s">
        <v>113</v>
      </c>
      <c r="AE171" s="1135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154"/>
      <c r="B172" s="1155"/>
      <c r="C172" s="1156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136"/>
      <c r="X172" s="1234"/>
      <c r="Y172" s="1235"/>
      <c r="Z172" s="1189"/>
      <c r="AA172" s="1191"/>
      <c r="AB172" s="1136"/>
      <c r="AC172" s="1136"/>
      <c r="AD172" s="1136"/>
      <c r="AE172" s="1136"/>
      <c r="AF172" s="1240"/>
      <c r="AG172" s="1242"/>
      <c r="AH172" s="772"/>
    </row>
    <row r="173" spans="1:88" x14ac:dyDescent="0.25">
      <c r="A173" s="1223" t="s">
        <v>124</v>
      </c>
      <c r="B173" s="1223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23"/>
      <c r="B174" s="122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23"/>
      <c r="B175" s="1135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23"/>
      <c r="B176" s="122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23"/>
      <c r="B177" s="1223"/>
      <c r="C177" s="925" t="s">
        <v>126</v>
      </c>
      <c r="D177" s="561">
        <f t="shared" si="22"/>
        <v>3</v>
      </c>
      <c r="E177" s="561">
        <f t="shared" si="23"/>
        <v>3</v>
      </c>
      <c r="F177" s="601">
        <f t="shared" si="23"/>
        <v>0</v>
      </c>
      <c r="G177" s="779"/>
      <c r="H177" s="917"/>
      <c r="I177" s="917">
        <v>3</v>
      </c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>
        <v>3</v>
      </c>
      <c r="AE177" s="780"/>
      <c r="AF177" s="780">
        <v>3</v>
      </c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23"/>
      <c r="B178" s="122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81" t="s">
        <v>2</v>
      </c>
      <c r="B180" s="1135" t="s">
        <v>3</v>
      </c>
    </row>
    <row r="181" spans="1:88" x14ac:dyDescent="0.25">
      <c r="A181" s="1183"/>
      <c r="B181" s="1136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3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81" t="s">
        <v>75</v>
      </c>
      <c r="B185" s="1151" t="s">
        <v>41</v>
      </c>
      <c r="C185" s="1152"/>
      <c r="D185" s="1153"/>
      <c r="E185" s="1243" t="s">
        <v>4</v>
      </c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5"/>
    </row>
    <row r="186" spans="1:88" x14ac:dyDescent="0.25">
      <c r="A186" s="1182"/>
      <c r="B186" s="1154"/>
      <c r="C186" s="1155"/>
      <c r="D186" s="1156"/>
      <c r="E186" s="1223" t="s">
        <v>100</v>
      </c>
      <c r="F186" s="1223"/>
      <c r="G186" s="1246" t="s">
        <v>127</v>
      </c>
      <c r="H186" s="1223"/>
      <c r="I186" s="1223" t="s">
        <v>13</v>
      </c>
      <c r="J186" s="1223"/>
      <c r="K186" s="1223" t="s">
        <v>128</v>
      </c>
      <c r="L186" s="1223"/>
      <c r="M186" s="1223" t="s">
        <v>105</v>
      </c>
      <c r="N186" s="1223"/>
      <c r="O186" s="1224" t="s">
        <v>106</v>
      </c>
      <c r="P186" s="1224"/>
      <c r="Q186" s="1224" t="s">
        <v>129</v>
      </c>
      <c r="R186" s="1224"/>
      <c r="S186" s="1224" t="s">
        <v>130</v>
      </c>
      <c r="T186" s="1224"/>
      <c r="U186" s="1224" t="s">
        <v>131</v>
      </c>
      <c r="V186" s="1224"/>
      <c r="W186" s="534"/>
    </row>
    <row r="187" spans="1:88" x14ac:dyDescent="0.25">
      <c r="A187" s="1183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7</v>
      </c>
      <c r="C188" s="654">
        <f>SUM(E188+G188+I188+K188+M188+O188+Q188+S188+U188)</f>
        <v>1</v>
      </c>
      <c r="D188" s="654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14182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I153:I154"/>
    <mergeCell ref="B155:C155"/>
    <mergeCell ref="B156:C156"/>
    <mergeCell ref="B157:C157"/>
    <mergeCell ref="A142:A143"/>
    <mergeCell ref="A145:B145"/>
    <mergeCell ref="A146:A147"/>
    <mergeCell ref="A155:A157"/>
    <mergeCell ref="A149:A151"/>
    <mergeCell ref="A153:C154"/>
    <mergeCell ref="D153:F153"/>
    <mergeCell ref="G153:G154"/>
    <mergeCell ref="H153:H15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",[6]NOMBRE!B2," - ","( ",[6]NOMBRE!C2,[6]NOMBRE!D2,[6]NOMBRE!E2,[6]NOMBRE!F2,[6]NOMBRE!G2," )")</f>
        <v>COMUNA: Linares - ( 07401 )</v>
      </c>
    </row>
    <row r="3" spans="1:88" ht="14.25" customHeight="1" x14ac:dyDescent="0.25">
      <c r="A3" s="5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",[6]NOMBRE!B6," - ","( ",[6]NOMBRE!C6,[6]NOMBRE!D6," )")</f>
        <v>MES: JUNIO - ( 06 )</v>
      </c>
    </row>
    <row r="5" spans="1:88" ht="14.25" customHeight="1" x14ac:dyDescent="0.25">
      <c r="A5" s="532" t="str">
        <f>CONCATENATE("AÑO: ",[6]NOMBRE!B7)</f>
        <v>AÑO: 2017</v>
      </c>
      <c r="AP5" s="535"/>
    </row>
    <row r="6" spans="1:88" x14ac:dyDescent="0.25">
      <c r="A6" s="1180" t="s">
        <v>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81" t="s">
        <v>2</v>
      </c>
      <c r="B9" s="1158" t="s">
        <v>3</v>
      </c>
      <c r="C9" s="1161"/>
      <c r="D9" s="1162"/>
      <c r="E9" s="1165" t="s">
        <v>4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6"/>
      <c r="AB9" s="1166"/>
      <c r="AC9" s="1166"/>
      <c r="AD9" s="1166"/>
      <c r="AE9" s="1166"/>
      <c r="AF9" s="1166"/>
      <c r="AG9" s="1166"/>
      <c r="AH9" s="1166"/>
      <c r="AI9" s="1166"/>
      <c r="AJ9" s="1166"/>
      <c r="AK9" s="1166"/>
      <c r="AL9" s="1167"/>
      <c r="AM9" s="1135" t="s">
        <v>6</v>
      </c>
      <c r="AN9" s="1165" t="s">
        <v>7</v>
      </c>
      <c r="AO9" s="1166"/>
      <c r="AP9" s="1166"/>
      <c r="AQ9" s="1167"/>
      <c r="AR9" s="1135" t="s">
        <v>8</v>
      </c>
      <c r="AS9" s="534"/>
    </row>
    <row r="10" spans="1:88" ht="31.5" customHeight="1" x14ac:dyDescent="0.25">
      <c r="A10" s="1182"/>
      <c r="B10" s="1159"/>
      <c r="C10" s="1163"/>
      <c r="D10" s="1164"/>
      <c r="E10" s="1165" t="s">
        <v>9</v>
      </c>
      <c r="F10" s="1167"/>
      <c r="G10" s="1165" t="s">
        <v>10</v>
      </c>
      <c r="H10" s="1167"/>
      <c r="I10" s="1165" t="s">
        <v>11</v>
      </c>
      <c r="J10" s="1167"/>
      <c r="K10" s="1165" t="s">
        <v>12</v>
      </c>
      <c r="L10" s="1167"/>
      <c r="M10" s="1165" t="s">
        <v>13</v>
      </c>
      <c r="N10" s="1167"/>
      <c r="O10" s="1143" t="s">
        <v>14</v>
      </c>
      <c r="P10" s="1144"/>
      <c r="Q10" s="1143" t="s">
        <v>15</v>
      </c>
      <c r="R10" s="1144"/>
      <c r="S10" s="1143" t="s">
        <v>16</v>
      </c>
      <c r="T10" s="1144"/>
      <c r="U10" s="1143" t="s">
        <v>17</v>
      </c>
      <c r="V10" s="1144"/>
      <c r="W10" s="1143" t="s">
        <v>18</v>
      </c>
      <c r="X10" s="1144"/>
      <c r="Y10" s="1143" t="s">
        <v>19</v>
      </c>
      <c r="Z10" s="1144"/>
      <c r="AA10" s="1143" t="s">
        <v>20</v>
      </c>
      <c r="AB10" s="1144"/>
      <c r="AC10" s="1143" t="s">
        <v>21</v>
      </c>
      <c r="AD10" s="1144"/>
      <c r="AE10" s="1143" t="s">
        <v>22</v>
      </c>
      <c r="AF10" s="1144"/>
      <c r="AG10" s="1157" t="s">
        <v>23</v>
      </c>
      <c r="AH10" s="1157"/>
      <c r="AI10" s="1143" t="s">
        <v>24</v>
      </c>
      <c r="AJ10" s="1144"/>
      <c r="AK10" s="1157" t="s">
        <v>25</v>
      </c>
      <c r="AL10" s="1144"/>
      <c r="AM10" s="1185"/>
      <c r="AN10" s="1186" t="s">
        <v>28</v>
      </c>
      <c r="AO10" s="1188" t="s">
        <v>29</v>
      </c>
      <c r="AP10" s="1188" t="s">
        <v>135</v>
      </c>
      <c r="AQ10" s="1190" t="s">
        <v>30</v>
      </c>
      <c r="AR10" s="1185"/>
      <c r="AS10" s="534"/>
    </row>
    <row r="11" spans="1:88" x14ac:dyDescent="0.25">
      <c r="A11" s="1183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136"/>
      <c r="AN11" s="1187"/>
      <c r="AO11" s="1189"/>
      <c r="AP11" s="1189"/>
      <c r="AQ11" s="1191"/>
      <c r="AR11" s="1136"/>
      <c r="AS11" s="534"/>
    </row>
    <row r="12" spans="1:88" x14ac:dyDescent="0.25">
      <c r="A12" s="550" t="s">
        <v>31</v>
      </c>
      <c r="B12" s="551">
        <f>SUM(C12+D12)</f>
        <v>4613</v>
      </c>
      <c r="C12" s="551">
        <f t="shared" ref="C12:D14" si="0">SUM(E12+G12+I12+K12+M12+O12+Q12+S12+U12+W12+Y12+AA12+AC12+AE12+AG12+AI12+AK12)</f>
        <v>2390</v>
      </c>
      <c r="D12" s="551">
        <f t="shared" si="0"/>
        <v>2223</v>
      </c>
      <c r="E12" s="552">
        <v>548</v>
      </c>
      <c r="F12" s="553">
        <v>467</v>
      </c>
      <c r="G12" s="552">
        <v>228</v>
      </c>
      <c r="H12" s="553">
        <v>213</v>
      </c>
      <c r="I12" s="552">
        <v>204</v>
      </c>
      <c r="J12" s="554">
        <v>190</v>
      </c>
      <c r="K12" s="552">
        <v>106</v>
      </c>
      <c r="L12" s="554">
        <v>128</v>
      </c>
      <c r="M12" s="552">
        <v>75</v>
      </c>
      <c r="N12" s="554">
        <v>88</v>
      </c>
      <c r="O12" s="552">
        <v>122</v>
      </c>
      <c r="P12" s="554">
        <v>97</v>
      </c>
      <c r="Q12" s="552">
        <v>70</v>
      </c>
      <c r="R12" s="554">
        <v>93</v>
      </c>
      <c r="S12" s="552">
        <v>98</v>
      </c>
      <c r="T12" s="554">
        <v>83</v>
      </c>
      <c r="U12" s="552">
        <v>85</v>
      </c>
      <c r="V12" s="554">
        <v>77</v>
      </c>
      <c r="W12" s="552">
        <v>94</v>
      </c>
      <c r="X12" s="554">
        <v>100</v>
      </c>
      <c r="Y12" s="552">
        <v>110</v>
      </c>
      <c r="Z12" s="554">
        <v>79</v>
      </c>
      <c r="AA12" s="552">
        <v>120</v>
      </c>
      <c r="AB12" s="554">
        <v>95</v>
      </c>
      <c r="AC12" s="552">
        <v>115</v>
      </c>
      <c r="AD12" s="554">
        <v>97</v>
      </c>
      <c r="AE12" s="552">
        <v>100</v>
      </c>
      <c r="AF12" s="554">
        <v>80</v>
      </c>
      <c r="AG12" s="555">
        <v>95</v>
      </c>
      <c r="AH12" s="556">
        <v>85</v>
      </c>
      <c r="AI12" s="552">
        <v>75</v>
      </c>
      <c r="AJ12" s="554">
        <v>77</v>
      </c>
      <c r="AK12" s="557">
        <v>145</v>
      </c>
      <c r="AL12" s="554">
        <v>174</v>
      </c>
      <c r="AM12" s="557">
        <v>4442</v>
      </c>
      <c r="AN12" s="552">
        <v>217</v>
      </c>
      <c r="AO12" s="558"/>
      <c r="AP12" s="558">
        <v>260</v>
      </c>
      <c r="AQ12" s="554">
        <v>538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416</v>
      </c>
      <c r="C13" s="561">
        <f t="shared" si="0"/>
        <v>0</v>
      </c>
      <c r="D13" s="562">
        <f t="shared" si="0"/>
        <v>416</v>
      </c>
      <c r="E13" s="563"/>
      <c r="F13" s="564"/>
      <c r="G13" s="565"/>
      <c r="H13" s="566"/>
      <c r="I13" s="565"/>
      <c r="J13" s="564">
        <v>5</v>
      </c>
      <c r="K13" s="563"/>
      <c r="L13" s="564">
        <v>42</v>
      </c>
      <c r="M13" s="563"/>
      <c r="N13" s="564">
        <v>86</v>
      </c>
      <c r="O13" s="563"/>
      <c r="P13" s="564">
        <v>88</v>
      </c>
      <c r="Q13" s="563"/>
      <c r="R13" s="564">
        <v>82</v>
      </c>
      <c r="S13" s="563"/>
      <c r="T13" s="564">
        <v>63</v>
      </c>
      <c r="U13" s="563"/>
      <c r="V13" s="564">
        <v>19</v>
      </c>
      <c r="W13" s="563"/>
      <c r="X13" s="564">
        <v>13</v>
      </c>
      <c r="Y13" s="563"/>
      <c r="Z13" s="564">
        <v>11</v>
      </c>
      <c r="AA13" s="563"/>
      <c r="AB13" s="564">
        <v>4</v>
      </c>
      <c r="AC13" s="563"/>
      <c r="AD13" s="564">
        <v>2</v>
      </c>
      <c r="AE13" s="563"/>
      <c r="AF13" s="564"/>
      <c r="AG13" s="567"/>
      <c r="AH13" s="568">
        <v>1</v>
      </c>
      <c r="AI13" s="563"/>
      <c r="AJ13" s="564"/>
      <c r="AK13" s="569"/>
      <c r="AL13" s="564"/>
      <c r="AM13" s="569">
        <v>402</v>
      </c>
      <c r="AN13" s="563">
        <v>18</v>
      </c>
      <c r="AO13" s="570"/>
      <c r="AP13" s="570">
        <v>4</v>
      </c>
      <c r="AQ13" s="564">
        <v>51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205</v>
      </c>
      <c r="C14" s="572">
        <f t="shared" si="0"/>
        <v>1</v>
      </c>
      <c r="D14" s="573">
        <f t="shared" si="0"/>
        <v>204</v>
      </c>
      <c r="E14" s="574"/>
      <c r="F14" s="575"/>
      <c r="G14" s="574"/>
      <c r="H14" s="575"/>
      <c r="I14" s="574"/>
      <c r="J14" s="576">
        <v>2</v>
      </c>
      <c r="K14" s="574"/>
      <c r="L14" s="576">
        <v>24</v>
      </c>
      <c r="M14" s="574"/>
      <c r="N14" s="576">
        <v>45</v>
      </c>
      <c r="O14" s="574"/>
      <c r="P14" s="576">
        <v>40</v>
      </c>
      <c r="Q14" s="574"/>
      <c r="R14" s="576">
        <v>39</v>
      </c>
      <c r="S14" s="574"/>
      <c r="T14" s="576">
        <v>30</v>
      </c>
      <c r="U14" s="574"/>
      <c r="V14" s="576">
        <v>13</v>
      </c>
      <c r="W14" s="574"/>
      <c r="X14" s="576">
        <v>1</v>
      </c>
      <c r="Y14" s="574"/>
      <c r="Z14" s="576">
        <v>6</v>
      </c>
      <c r="AA14" s="574"/>
      <c r="AB14" s="576">
        <v>1</v>
      </c>
      <c r="AC14" s="574"/>
      <c r="AD14" s="576">
        <v>2</v>
      </c>
      <c r="AE14" s="574"/>
      <c r="AF14" s="576"/>
      <c r="AG14" s="577"/>
      <c r="AH14" s="578">
        <v>1</v>
      </c>
      <c r="AI14" s="574"/>
      <c r="AJ14" s="576"/>
      <c r="AK14" s="579">
        <v>1</v>
      </c>
      <c r="AL14" s="576"/>
      <c r="AM14" s="579">
        <v>203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184" t="s">
        <v>138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81" t="s">
        <v>42</v>
      </c>
      <c r="B16" s="1158" t="s">
        <v>3</v>
      </c>
      <c r="C16" s="1161"/>
      <c r="D16" s="1162"/>
      <c r="E16" s="1165" t="s">
        <v>4</v>
      </c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7"/>
      <c r="AM16" s="1135" t="s">
        <v>6</v>
      </c>
    </row>
    <row r="17" spans="1:86" x14ac:dyDescent="0.25">
      <c r="A17" s="1182"/>
      <c r="B17" s="1159"/>
      <c r="C17" s="1163"/>
      <c r="D17" s="1164"/>
      <c r="E17" s="1165" t="s">
        <v>9</v>
      </c>
      <c r="F17" s="1167"/>
      <c r="G17" s="1165" t="s">
        <v>10</v>
      </c>
      <c r="H17" s="1167"/>
      <c r="I17" s="1165" t="s">
        <v>11</v>
      </c>
      <c r="J17" s="1167"/>
      <c r="K17" s="1165" t="s">
        <v>12</v>
      </c>
      <c r="L17" s="1167"/>
      <c r="M17" s="1165" t="s">
        <v>13</v>
      </c>
      <c r="N17" s="1167"/>
      <c r="O17" s="1143" t="s">
        <v>14</v>
      </c>
      <c r="P17" s="1144"/>
      <c r="Q17" s="1143" t="s">
        <v>15</v>
      </c>
      <c r="R17" s="1144"/>
      <c r="S17" s="1143" t="s">
        <v>16</v>
      </c>
      <c r="T17" s="1144"/>
      <c r="U17" s="1143" t="s">
        <v>17</v>
      </c>
      <c r="V17" s="1144"/>
      <c r="W17" s="1143" t="s">
        <v>18</v>
      </c>
      <c r="X17" s="1144"/>
      <c r="Y17" s="1143" t="s">
        <v>19</v>
      </c>
      <c r="Z17" s="1144"/>
      <c r="AA17" s="1143" t="s">
        <v>20</v>
      </c>
      <c r="AB17" s="1144"/>
      <c r="AC17" s="1143" t="s">
        <v>21</v>
      </c>
      <c r="AD17" s="1144"/>
      <c r="AE17" s="1143" t="s">
        <v>22</v>
      </c>
      <c r="AF17" s="1144"/>
      <c r="AG17" s="1143" t="s">
        <v>23</v>
      </c>
      <c r="AH17" s="1144"/>
      <c r="AI17" s="1143" t="s">
        <v>24</v>
      </c>
      <c r="AJ17" s="1144"/>
      <c r="AK17" s="1143" t="s">
        <v>25</v>
      </c>
      <c r="AL17" s="1144"/>
      <c r="AM17" s="1185"/>
    </row>
    <row r="18" spans="1:86" x14ac:dyDescent="0.25">
      <c r="A18" s="1183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136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51" t="s">
        <v>42</v>
      </c>
      <c r="B24" s="1158" t="s">
        <v>3</v>
      </c>
      <c r="C24" s="1161"/>
      <c r="D24" s="1162"/>
      <c r="E24" s="1165" t="s">
        <v>4</v>
      </c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1135" t="s">
        <v>6</v>
      </c>
    </row>
    <row r="25" spans="1:86" x14ac:dyDescent="0.25">
      <c r="A25" s="1160"/>
      <c r="B25" s="1159"/>
      <c r="C25" s="1163"/>
      <c r="D25" s="1164"/>
      <c r="E25" s="1165" t="s">
        <v>9</v>
      </c>
      <c r="F25" s="1167"/>
      <c r="G25" s="1165" t="s">
        <v>10</v>
      </c>
      <c r="H25" s="1167"/>
      <c r="I25" s="1165" t="s">
        <v>11</v>
      </c>
      <c r="J25" s="1167"/>
      <c r="K25" s="1165" t="s">
        <v>12</v>
      </c>
      <c r="L25" s="1167"/>
      <c r="M25" s="1165" t="s">
        <v>13</v>
      </c>
      <c r="N25" s="1167"/>
      <c r="O25" s="1143" t="s">
        <v>14</v>
      </c>
      <c r="P25" s="1144"/>
      <c r="Q25" s="1143" t="s">
        <v>15</v>
      </c>
      <c r="R25" s="1144"/>
      <c r="S25" s="1143" t="s">
        <v>16</v>
      </c>
      <c r="T25" s="1144"/>
      <c r="U25" s="1143" t="s">
        <v>17</v>
      </c>
      <c r="V25" s="1144"/>
      <c r="W25" s="1143" t="s">
        <v>18</v>
      </c>
      <c r="X25" s="1144"/>
      <c r="Y25" s="1143" t="s">
        <v>19</v>
      </c>
      <c r="Z25" s="1144"/>
      <c r="AA25" s="1143" t="s">
        <v>20</v>
      </c>
      <c r="AB25" s="1144"/>
      <c r="AC25" s="1143" t="s">
        <v>21</v>
      </c>
      <c r="AD25" s="1144"/>
      <c r="AE25" s="1143" t="s">
        <v>22</v>
      </c>
      <c r="AF25" s="1144"/>
      <c r="AG25" s="1143" t="s">
        <v>23</v>
      </c>
      <c r="AH25" s="1144"/>
      <c r="AI25" s="1143" t="s">
        <v>24</v>
      </c>
      <c r="AJ25" s="1144"/>
      <c r="AK25" s="1143" t="s">
        <v>25</v>
      </c>
      <c r="AL25" s="1144"/>
      <c r="AM25" s="1185"/>
    </row>
    <row r="26" spans="1:86" x14ac:dyDescent="0.25">
      <c r="A26" s="1154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136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51" t="s">
        <v>42</v>
      </c>
      <c r="B34" s="1158" t="s">
        <v>3</v>
      </c>
      <c r="C34" s="1161"/>
      <c r="D34" s="1162"/>
      <c r="E34" s="1165" t="s">
        <v>4</v>
      </c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66"/>
      <c r="AK34" s="1166"/>
      <c r="AL34" s="1167"/>
      <c r="AM34" s="1135" t="s">
        <v>6</v>
      </c>
    </row>
    <row r="35" spans="1:86" x14ac:dyDescent="0.25">
      <c r="A35" s="1160"/>
      <c r="B35" s="1159"/>
      <c r="C35" s="1163"/>
      <c r="D35" s="1164"/>
      <c r="E35" s="1165" t="s">
        <v>9</v>
      </c>
      <c r="F35" s="1167"/>
      <c r="G35" s="1165" t="s">
        <v>10</v>
      </c>
      <c r="H35" s="1167"/>
      <c r="I35" s="1165" t="s">
        <v>11</v>
      </c>
      <c r="J35" s="1167"/>
      <c r="K35" s="1165" t="s">
        <v>12</v>
      </c>
      <c r="L35" s="1167"/>
      <c r="M35" s="1165" t="s">
        <v>13</v>
      </c>
      <c r="N35" s="1167"/>
      <c r="O35" s="1143" t="s">
        <v>14</v>
      </c>
      <c r="P35" s="1144"/>
      <c r="Q35" s="1143" t="s">
        <v>15</v>
      </c>
      <c r="R35" s="1144"/>
      <c r="S35" s="1143" t="s">
        <v>16</v>
      </c>
      <c r="T35" s="1144"/>
      <c r="U35" s="1143" t="s">
        <v>17</v>
      </c>
      <c r="V35" s="1144"/>
      <c r="W35" s="1143" t="s">
        <v>18</v>
      </c>
      <c r="X35" s="1144"/>
      <c r="Y35" s="1143" t="s">
        <v>19</v>
      </c>
      <c r="Z35" s="1144"/>
      <c r="AA35" s="1143" t="s">
        <v>20</v>
      </c>
      <c r="AB35" s="1144"/>
      <c r="AC35" s="1143" t="s">
        <v>21</v>
      </c>
      <c r="AD35" s="1144"/>
      <c r="AE35" s="1143" t="s">
        <v>22</v>
      </c>
      <c r="AF35" s="1144"/>
      <c r="AG35" s="1143" t="s">
        <v>23</v>
      </c>
      <c r="AH35" s="1144"/>
      <c r="AI35" s="1143" t="s">
        <v>24</v>
      </c>
      <c r="AJ35" s="1144"/>
      <c r="AK35" s="1143" t="s">
        <v>25</v>
      </c>
      <c r="AL35" s="1144"/>
      <c r="AM35" s="1185"/>
    </row>
    <row r="36" spans="1:86" x14ac:dyDescent="0.25">
      <c r="A36" s="1154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136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51" t="s">
        <v>42</v>
      </c>
      <c r="B44" s="1158" t="s">
        <v>3</v>
      </c>
      <c r="C44" s="1161"/>
      <c r="D44" s="1162"/>
      <c r="E44" s="1165" t="s">
        <v>4</v>
      </c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7"/>
      <c r="AM44" s="1135" t="s">
        <v>6</v>
      </c>
    </row>
    <row r="45" spans="1:86" x14ac:dyDescent="0.25">
      <c r="A45" s="1160"/>
      <c r="B45" s="1159"/>
      <c r="C45" s="1163"/>
      <c r="D45" s="1164"/>
      <c r="E45" s="1165" t="s">
        <v>9</v>
      </c>
      <c r="F45" s="1167"/>
      <c r="G45" s="1165" t="s">
        <v>10</v>
      </c>
      <c r="H45" s="1167"/>
      <c r="I45" s="1165" t="s">
        <v>11</v>
      </c>
      <c r="J45" s="1167"/>
      <c r="K45" s="1165" t="s">
        <v>12</v>
      </c>
      <c r="L45" s="1167"/>
      <c r="M45" s="1165" t="s">
        <v>13</v>
      </c>
      <c r="N45" s="1167"/>
      <c r="O45" s="1143" t="s">
        <v>14</v>
      </c>
      <c r="P45" s="1144"/>
      <c r="Q45" s="1143" t="s">
        <v>15</v>
      </c>
      <c r="R45" s="1144"/>
      <c r="S45" s="1143" t="s">
        <v>16</v>
      </c>
      <c r="T45" s="1144"/>
      <c r="U45" s="1143" t="s">
        <v>17</v>
      </c>
      <c r="V45" s="1144"/>
      <c r="W45" s="1143" t="s">
        <v>18</v>
      </c>
      <c r="X45" s="1144"/>
      <c r="Y45" s="1143" t="s">
        <v>19</v>
      </c>
      <c r="Z45" s="1144"/>
      <c r="AA45" s="1143" t="s">
        <v>20</v>
      </c>
      <c r="AB45" s="1144"/>
      <c r="AC45" s="1143" t="s">
        <v>21</v>
      </c>
      <c r="AD45" s="1144"/>
      <c r="AE45" s="1143" t="s">
        <v>22</v>
      </c>
      <c r="AF45" s="1144"/>
      <c r="AG45" s="1143" t="s">
        <v>23</v>
      </c>
      <c r="AH45" s="1144"/>
      <c r="AI45" s="1143" t="s">
        <v>24</v>
      </c>
      <c r="AJ45" s="1144"/>
      <c r="AK45" s="1143" t="s">
        <v>25</v>
      </c>
      <c r="AL45" s="1144"/>
      <c r="AM45" s="1185"/>
    </row>
    <row r="46" spans="1:86" x14ac:dyDescent="0.25">
      <c r="A46" s="1154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136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537"/>
      <c r="AN54" s="537"/>
      <c r="AO54" s="537"/>
      <c r="AP54" s="537"/>
      <c r="AQ54" s="537"/>
      <c r="AR54" s="537"/>
    </row>
    <row r="55" spans="1:231" x14ac:dyDescent="0.25">
      <c r="A55" s="1169"/>
      <c r="B55" s="1174"/>
      <c r="C55" s="1175"/>
      <c r="D55" s="1176"/>
      <c r="E55" s="1165" t="s">
        <v>9</v>
      </c>
      <c r="F55" s="1167"/>
      <c r="G55" s="1165" t="s">
        <v>10</v>
      </c>
      <c r="H55" s="1167"/>
      <c r="I55" s="1165" t="s">
        <v>11</v>
      </c>
      <c r="J55" s="1167"/>
      <c r="K55" s="1165" t="s">
        <v>12</v>
      </c>
      <c r="L55" s="1167"/>
      <c r="M55" s="1165" t="s">
        <v>13</v>
      </c>
      <c r="N55" s="1167"/>
      <c r="O55" s="1143" t="s">
        <v>14</v>
      </c>
      <c r="P55" s="1144"/>
      <c r="Q55" s="1143" t="s">
        <v>15</v>
      </c>
      <c r="R55" s="1144"/>
      <c r="S55" s="1143" t="s">
        <v>16</v>
      </c>
      <c r="T55" s="1144"/>
      <c r="U55" s="1143" t="s">
        <v>17</v>
      </c>
      <c r="V55" s="1157"/>
      <c r="W55" s="1143" t="s">
        <v>18</v>
      </c>
      <c r="X55" s="1144"/>
      <c r="Y55" s="1143" t="s">
        <v>19</v>
      </c>
      <c r="Z55" s="1144"/>
      <c r="AA55" s="1143" t="s">
        <v>20</v>
      </c>
      <c r="AB55" s="1144"/>
      <c r="AC55" s="1143" t="s">
        <v>21</v>
      </c>
      <c r="AD55" s="1144"/>
      <c r="AE55" s="1143" t="s">
        <v>22</v>
      </c>
      <c r="AF55" s="1144"/>
      <c r="AG55" s="1143" t="s">
        <v>23</v>
      </c>
      <c r="AH55" s="1144"/>
      <c r="AI55" s="1143" t="s">
        <v>24</v>
      </c>
      <c r="AJ55" s="1144"/>
      <c r="AK55" s="1143" t="s">
        <v>25</v>
      </c>
      <c r="AL55" s="1144"/>
      <c r="AM55" s="537"/>
      <c r="AN55" s="537"/>
      <c r="AO55" s="537"/>
      <c r="AP55" s="537"/>
      <c r="AQ55" s="537"/>
      <c r="AR55" s="537"/>
    </row>
    <row r="56" spans="1:231" x14ac:dyDescent="0.25">
      <c r="A56" s="1170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7</v>
      </c>
      <c r="D57" s="551">
        <f t="shared" si="9"/>
        <v>4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/>
      <c r="X57" s="554"/>
      <c r="Y57" s="552"/>
      <c r="Z57" s="554"/>
      <c r="AA57" s="552"/>
      <c r="AB57" s="554"/>
      <c r="AC57" s="552">
        <v>2</v>
      </c>
      <c r="AD57" s="554"/>
      <c r="AE57" s="552"/>
      <c r="AF57" s="554">
        <v>3</v>
      </c>
      <c r="AG57" s="552">
        <v>1</v>
      </c>
      <c r="AH57" s="554"/>
      <c r="AI57" s="552">
        <v>2</v>
      </c>
      <c r="AJ57" s="554"/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87</v>
      </c>
      <c r="C58" s="640">
        <f t="shared" si="9"/>
        <v>48</v>
      </c>
      <c r="D58" s="601">
        <f t="shared" si="9"/>
        <v>39</v>
      </c>
      <c r="E58" s="563">
        <v>4</v>
      </c>
      <c r="F58" s="602">
        <v>4</v>
      </c>
      <c r="G58" s="563"/>
      <c r="H58" s="564">
        <v>1</v>
      </c>
      <c r="I58" s="563">
        <v>1</v>
      </c>
      <c r="J58" s="564"/>
      <c r="K58" s="563">
        <v>2</v>
      </c>
      <c r="L58" s="564"/>
      <c r="M58" s="563">
        <v>1</v>
      </c>
      <c r="N58" s="564">
        <v>1</v>
      </c>
      <c r="O58" s="563">
        <v>2</v>
      </c>
      <c r="P58" s="564">
        <v>1</v>
      </c>
      <c r="Q58" s="563">
        <v>1</v>
      </c>
      <c r="R58" s="564">
        <v>1</v>
      </c>
      <c r="S58" s="563"/>
      <c r="T58" s="564"/>
      <c r="U58" s="563"/>
      <c r="V58" s="568">
        <v>2</v>
      </c>
      <c r="W58" s="563">
        <v>2</v>
      </c>
      <c r="X58" s="564"/>
      <c r="Y58" s="563">
        <v>2</v>
      </c>
      <c r="Z58" s="564"/>
      <c r="AA58" s="563">
        <v>3</v>
      </c>
      <c r="AB58" s="564">
        <v>1</v>
      </c>
      <c r="AC58" s="563">
        <v>5</v>
      </c>
      <c r="AD58" s="564">
        <v>3</v>
      </c>
      <c r="AE58" s="563">
        <v>5</v>
      </c>
      <c r="AF58" s="564">
        <v>2</v>
      </c>
      <c r="AG58" s="563">
        <v>8</v>
      </c>
      <c r="AH58" s="564">
        <v>3</v>
      </c>
      <c r="AI58" s="563">
        <v>5</v>
      </c>
      <c r="AJ58" s="564">
        <v>3</v>
      </c>
      <c r="AK58" s="603">
        <v>7</v>
      </c>
      <c r="AL58" s="564">
        <v>17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2982</v>
      </c>
      <c r="C59" s="640">
        <f t="shared" si="9"/>
        <v>1589</v>
      </c>
      <c r="D59" s="601">
        <f t="shared" si="9"/>
        <v>1393</v>
      </c>
      <c r="E59" s="563">
        <v>336</v>
      </c>
      <c r="F59" s="602">
        <v>276</v>
      </c>
      <c r="G59" s="563">
        <v>93</v>
      </c>
      <c r="H59" s="564">
        <v>81</v>
      </c>
      <c r="I59" s="563">
        <v>82</v>
      </c>
      <c r="J59" s="564">
        <v>62</v>
      </c>
      <c r="K59" s="563">
        <v>59</v>
      </c>
      <c r="L59" s="564">
        <v>65</v>
      </c>
      <c r="M59" s="563">
        <v>54</v>
      </c>
      <c r="N59" s="564">
        <v>61</v>
      </c>
      <c r="O59" s="563">
        <v>87</v>
      </c>
      <c r="P59" s="564">
        <v>66</v>
      </c>
      <c r="Q59" s="563">
        <v>54</v>
      </c>
      <c r="R59" s="564">
        <v>63</v>
      </c>
      <c r="S59" s="563">
        <v>75</v>
      </c>
      <c r="T59" s="564">
        <v>56</v>
      </c>
      <c r="U59" s="563">
        <v>65</v>
      </c>
      <c r="V59" s="568">
        <v>45</v>
      </c>
      <c r="W59" s="563">
        <v>67</v>
      </c>
      <c r="X59" s="564">
        <v>71</v>
      </c>
      <c r="Y59" s="563">
        <v>88</v>
      </c>
      <c r="Z59" s="564">
        <v>52</v>
      </c>
      <c r="AA59" s="563">
        <v>89</v>
      </c>
      <c r="AB59" s="564">
        <v>73</v>
      </c>
      <c r="AC59" s="563">
        <v>95</v>
      </c>
      <c r="AD59" s="564">
        <v>74</v>
      </c>
      <c r="AE59" s="563">
        <v>80</v>
      </c>
      <c r="AF59" s="564">
        <v>65</v>
      </c>
      <c r="AG59" s="563">
        <v>80</v>
      </c>
      <c r="AH59" s="564">
        <v>72</v>
      </c>
      <c r="AI59" s="563">
        <v>59</v>
      </c>
      <c r="AJ59" s="564">
        <v>67</v>
      </c>
      <c r="AK59" s="603">
        <v>126</v>
      </c>
      <c r="AL59" s="564">
        <v>144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1449</v>
      </c>
      <c r="C60" s="640">
        <f t="shared" si="9"/>
        <v>709</v>
      </c>
      <c r="D60" s="601">
        <f t="shared" si="9"/>
        <v>740</v>
      </c>
      <c r="E60" s="563">
        <v>196</v>
      </c>
      <c r="F60" s="602">
        <v>179</v>
      </c>
      <c r="G60" s="563">
        <v>130</v>
      </c>
      <c r="H60" s="564">
        <v>127</v>
      </c>
      <c r="I60" s="563">
        <v>116</v>
      </c>
      <c r="J60" s="564">
        <v>118</v>
      </c>
      <c r="K60" s="563">
        <v>45</v>
      </c>
      <c r="L60" s="564">
        <v>59</v>
      </c>
      <c r="M60" s="563">
        <v>19</v>
      </c>
      <c r="N60" s="564">
        <v>26</v>
      </c>
      <c r="O60" s="563">
        <v>27</v>
      </c>
      <c r="P60" s="564">
        <v>26</v>
      </c>
      <c r="Q60" s="563">
        <v>15</v>
      </c>
      <c r="R60" s="564">
        <v>27</v>
      </c>
      <c r="S60" s="563">
        <v>22</v>
      </c>
      <c r="T60" s="564">
        <v>23</v>
      </c>
      <c r="U60" s="563">
        <v>18</v>
      </c>
      <c r="V60" s="568">
        <v>28</v>
      </c>
      <c r="W60" s="563">
        <v>24</v>
      </c>
      <c r="X60" s="564">
        <v>27</v>
      </c>
      <c r="Y60" s="563">
        <v>20</v>
      </c>
      <c r="Z60" s="564">
        <v>22</v>
      </c>
      <c r="AA60" s="563">
        <v>24</v>
      </c>
      <c r="AB60" s="564">
        <v>20</v>
      </c>
      <c r="AC60" s="563">
        <v>13</v>
      </c>
      <c r="AD60" s="564">
        <v>19</v>
      </c>
      <c r="AE60" s="563">
        <v>15</v>
      </c>
      <c r="AF60" s="564">
        <v>10</v>
      </c>
      <c r="AG60" s="563">
        <v>5</v>
      </c>
      <c r="AH60" s="564">
        <v>10</v>
      </c>
      <c r="AI60" s="563">
        <v>8</v>
      </c>
      <c r="AJ60" s="564">
        <v>7</v>
      </c>
      <c r="AK60" s="603">
        <v>12</v>
      </c>
      <c r="AL60" s="564">
        <v>12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84</v>
      </c>
      <c r="C61" s="644">
        <f t="shared" si="9"/>
        <v>37</v>
      </c>
      <c r="D61" s="645">
        <f t="shared" si="9"/>
        <v>47</v>
      </c>
      <c r="E61" s="646">
        <v>11</v>
      </c>
      <c r="F61" s="647">
        <v>8</v>
      </c>
      <c r="G61" s="646">
        <v>5</v>
      </c>
      <c r="H61" s="648">
        <v>4</v>
      </c>
      <c r="I61" s="646">
        <v>5</v>
      </c>
      <c r="J61" s="648">
        <v>10</v>
      </c>
      <c r="K61" s="646"/>
      <c r="L61" s="648">
        <v>4</v>
      </c>
      <c r="M61" s="646">
        <v>1</v>
      </c>
      <c r="N61" s="648"/>
      <c r="O61" s="646">
        <v>6</v>
      </c>
      <c r="P61" s="648">
        <v>4</v>
      </c>
      <c r="Q61" s="646"/>
      <c r="R61" s="648">
        <v>2</v>
      </c>
      <c r="S61" s="646">
        <v>1</v>
      </c>
      <c r="T61" s="648">
        <v>4</v>
      </c>
      <c r="U61" s="646">
        <v>1</v>
      </c>
      <c r="V61" s="649">
        <v>2</v>
      </c>
      <c r="W61" s="646">
        <v>1</v>
      </c>
      <c r="X61" s="648">
        <v>2</v>
      </c>
      <c r="Y61" s="646"/>
      <c r="Z61" s="648">
        <v>5</v>
      </c>
      <c r="AA61" s="646">
        <v>4</v>
      </c>
      <c r="AB61" s="648">
        <v>1</v>
      </c>
      <c r="AC61" s="646"/>
      <c r="AD61" s="648">
        <v>1</v>
      </c>
      <c r="AE61" s="646"/>
      <c r="AF61" s="648"/>
      <c r="AG61" s="646">
        <v>1</v>
      </c>
      <c r="AH61" s="648"/>
      <c r="AI61" s="646">
        <v>1</v>
      </c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4613</v>
      </c>
      <c r="C63" s="653">
        <f t="shared" si="10"/>
        <v>2390</v>
      </c>
      <c r="D63" s="654">
        <f t="shared" si="10"/>
        <v>2223</v>
      </c>
      <c r="E63" s="655">
        <f t="shared" si="10"/>
        <v>548</v>
      </c>
      <c r="F63" s="656">
        <f t="shared" si="10"/>
        <v>467</v>
      </c>
      <c r="G63" s="655">
        <f t="shared" si="10"/>
        <v>228</v>
      </c>
      <c r="H63" s="657">
        <f t="shared" si="10"/>
        <v>213</v>
      </c>
      <c r="I63" s="655">
        <f t="shared" si="10"/>
        <v>204</v>
      </c>
      <c r="J63" s="657">
        <f t="shared" si="10"/>
        <v>190</v>
      </c>
      <c r="K63" s="655">
        <f t="shared" si="10"/>
        <v>106</v>
      </c>
      <c r="L63" s="657">
        <f t="shared" si="10"/>
        <v>128</v>
      </c>
      <c r="M63" s="655">
        <f t="shared" si="10"/>
        <v>75</v>
      </c>
      <c r="N63" s="657">
        <f t="shared" si="10"/>
        <v>88</v>
      </c>
      <c r="O63" s="655">
        <f t="shared" si="10"/>
        <v>122</v>
      </c>
      <c r="P63" s="657">
        <f t="shared" si="10"/>
        <v>97</v>
      </c>
      <c r="Q63" s="655">
        <f t="shared" si="10"/>
        <v>70</v>
      </c>
      <c r="R63" s="657">
        <f t="shared" si="10"/>
        <v>93</v>
      </c>
      <c r="S63" s="655">
        <f t="shared" si="10"/>
        <v>98</v>
      </c>
      <c r="T63" s="657">
        <f t="shared" si="10"/>
        <v>83</v>
      </c>
      <c r="U63" s="658">
        <f t="shared" si="10"/>
        <v>85</v>
      </c>
      <c r="V63" s="659">
        <f t="shared" si="10"/>
        <v>77</v>
      </c>
      <c r="W63" s="655">
        <f t="shared" si="10"/>
        <v>94</v>
      </c>
      <c r="X63" s="657">
        <f t="shared" si="10"/>
        <v>100</v>
      </c>
      <c r="Y63" s="655">
        <f t="shared" si="10"/>
        <v>110</v>
      </c>
      <c r="Z63" s="657">
        <f t="shared" si="10"/>
        <v>79</v>
      </c>
      <c r="AA63" s="655">
        <f t="shared" si="10"/>
        <v>120</v>
      </c>
      <c r="AB63" s="657">
        <f t="shared" si="10"/>
        <v>95</v>
      </c>
      <c r="AC63" s="655">
        <f t="shared" si="10"/>
        <v>115</v>
      </c>
      <c r="AD63" s="657">
        <f t="shared" si="10"/>
        <v>97</v>
      </c>
      <c r="AE63" s="655">
        <f t="shared" si="10"/>
        <v>100</v>
      </c>
      <c r="AF63" s="657">
        <f t="shared" si="10"/>
        <v>80</v>
      </c>
      <c r="AG63" s="655">
        <f t="shared" si="10"/>
        <v>95</v>
      </c>
      <c r="AH63" s="657">
        <f t="shared" si="10"/>
        <v>85</v>
      </c>
      <c r="AI63" s="655">
        <f t="shared" si="10"/>
        <v>75</v>
      </c>
      <c r="AJ63" s="657">
        <f t="shared" si="10"/>
        <v>77</v>
      </c>
      <c r="AK63" s="660">
        <f t="shared" si="10"/>
        <v>145</v>
      </c>
      <c r="AL63" s="657">
        <f t="shared" si="10"/>
        <v>174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1</v>
      </c>
      <c r="C66" s="621">
        <v>1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</v>
      </c>
      <c r="C69" s="604">
        <v>73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96</v>
      </c>
      <c r="C72" s="604">
        <v>96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1</v>
      </c>
      <c r="C73" s="604">
        <v>1</v>
      </c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773</v>
      </c>
      <c r="C78" s="604">
        <v>773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157</v>
      </c>
      <c r="C80" s="604">
        <v>157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1101</v>
      </c>
      <c r="C85" s="678">
        <f>SUM(C66:C84)</f>
        <v>1101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158" t="s">
        <v>66</v>
      </c>
      <c r="B87" s="1162"/>
      <c r="C87" s="1158" t="s">
        <v>3</v>
      </c>
      <c r="D87" s="1161"/>
      <c r="E87" s="1162"/>
      <c r="F87" s="1165" t="s">
        <v>4</v>
      </c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1166"/>
      <c r="AI87" s="1166"/>
      <c r="AJ87" s="1166"/>
      <c r="AK87" s="1166"/>
      <c r="AL87" s="1166"/>
      <c r="AM87" s="1167"/>
      <c r="AN87" s="1135" t="s">
        <v>6</v>
      </c>
    </row>
    <row r="88" spans="1:86" x14ac:dyDescent="0.25">
      <c r="A88" s="1192"/>
      <c r="B88" s="1193"/>
      <c r="C88" s="1159"/>
      <c r="D88" s="1163"/>
      <c r="E88" s="1164"/>
      <c r="F88" s="1165" t="s">
        <v>9</v>
      </c>
      <c r="G88" s="1167"/>
      <c r="H88" s="1166" t="s">
        <v>10</v>
      </c>
      <c r="I88" s="1166"/>
      <c r="J88" s="1165" t="s">
        <v>11</v>
      </c>
      <c r="K88" s="1167"/>
      <c r="L88" s="1166" t="s">
        <v>12</v>
      </c>
      <c r="M88" s="1166"/>
      <c r="N88" s="1165" t="s">
        <v>13</v>
      </c>
      <c r="O88" s="1167"/>
      <c r="P88" s="1166" t="s">
        <v>14</v>
      </c>
      <c r="Q88" s="1166"/>
      <c r="R88" s="1165" t="s">
        <v>15</v>
      </c>
      <c r="S88" s="1167"/>
      <c r="T88" s="1166" t="s">
        <v>16</v>
      </c>
      <c r="U88" s="1166"/>
      <c r="V88" s="1165" t="s">
        <v>17</v>
      </c>
      <c r="W88" s="1167"/>
      <c r="X88" s="1166" t="s">
        <v>18</v>
      </c>
      <c r="Y88" s="1167"/>
      <c r="Z88" s="1165" t="s">
        <v>19</v>
      </c>
      <c r="AA88" s="1166"/>
      <c r="AB88" s="1165" t="s">
        <v>20</v>
      </c>
      <c r="AC88" s="1167"/>
      <c r="AD88" s="1166" t="s">
        <v>21</v>
      </c>
      <c r="AE88" s="1166"/>
      <c r="AF88" s="1165" t="s">
        <v>22</v>
      </c>
      <c r="AG88" s="1167"/>
      <c r="AH88" s="1166" t="s">
        <v>23</v>
      </c>
      <c r="AI88" s="1166"/>
      <c r="AJ88" s="1165" t="s">
        <v>24</v>
      </c>
      <c r="AK88" s="1167"/>
      <c r="AL88" s="1166" t="s">
        <v>25</v>
      </c>
      <c r="AM88" s="1167"/>
      <c r="AN88" s="1185"/>
    </row>
    <row r="89" spans="1:86" x14ac:dyDescent="0.25">
      <c r="A89" s="1159"/>
      <c r="B89" s="1163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136"/>
    </row>
    <row r="90" spans="1:86" x14ac:dyDescent="0.25">
      <c r="A90" s="1165" t="s">
        <v>67</v>
      </c>
      <c r="B90" s="1167"/>
      <c r="C90" s="637">
        <f t="shared" ref="C90:AN90" si="12">SUM(C91:C97)</f>
        <v>892</v>
      </c>
      <c r="D90" s="637">
        <f t="shared" si="12"/>
        <v>372</v>
      </c>
      <c r="E90" s="551">
        <f t="shared" si="12"/>
        <v>520</v>
      </c>
      <c r="F90" s="637">
        <f t="shared" si="12"/>
        <v>42</v>
      </c>
      <c r="G90" s="637">
        <f t="shared" si="12"/>
        <v>34</v>
      </c>
      <c r="H90" s="637">
        <f t="shared" si="12"/>
        <v>10</v>
      </c>
      <c r="I90" s="637">
        <f t="shared" si="12"/>
        <v>9</v>
      </c>
      <c r="J90" s="637">
        <f t="shared" si="12"/>
        <v>8</v>
      </c>
      <c r="K90" s="637">
        <f t="shared" si="12"/>
        <v>11</v>
      </c>
      <c r="L90" s="637">
        <f t="shared" si="12"/>
        <v>9</v>
      </c>
      <c r="M90" s="637">
        <f t="shared" si="12"/>
        <v>30</v>
      </c>
      <c r="N90" s="637">
        <f t="shared" si="12"/>
        <v>12</v>
      </c>
      <c r="O90" s="637">
        <f t="shared" si="12"/>
        <v>57</v>
      </c>
      <c r="P90" s="637">
        <f t="shared" si="12"/>
        <v>10</v>
      </c>
      <c r="Q90" s="637">
        <f t="shared" si="12"/>
        <v>46</v>
      </c>
      <c r="R90" s="637">
        <f t="shared" si="12"/>
        <v>8</v>
      </c>
      <c r="S90" s="637">
        <f t="shared" si="12"/>
        <v>53</v>
      </c>
      <c r="T90" s="637">
        <f t="shared" si="12"/>
        <v>8</v>
      </c>
      <c r="U90" s="637">
        <f t="shared" si="12"/>
        <v>37</v>
      </c>
      <c r="V90" s="637">
        <f t="shared" si="12"/>
        <v>6</v>
      </c>
      <c r="W90" s="637">
        <f t="shared" si="12"/>
        <v>23</v>
      </c>
      <c r="X90" s="637">
        <f t="shared" si="12"/>
        <v>18</v>
      </c>
      <c r="Y90" s="637">
        <f t="shared" si="12"/>
        <v>15</v>
      </c>
      <c r="Z90" s="637">
        <f t="shared" si="12"/>
        <v>22</v>
      </c>
      <c r="AA90" s="637">
        <f t="shared" si="12"/>
        <v>14</v>
      </c>
      <c r="AB90" s="637">
        <f t="shared" si="12"/>
        <v>25</v>
      </c>
      <c r="AC90" s="637">
        <f t="shared" si="12"/>
        <v>14</v>
      </c>
      <c r="AD90" s="637">
        <f t="shared" si="12"/>
        <v>31</v>
      </c>
      <c r="AE90" s="637">
        <f t="shared" si="12"/>
        <v>21</v>
      </c>
      <c r="AF90" s="637">
        <f t="shared" si="12"/>
        <v>37</v>
      </c>
      <c r="AG90" s="637">
        <f t="shared" si="12"/>
        <v>23</v>
      </c>
      <c r="AH90" s="637">
        <f t="shared" si="12"/>
        <v>34</v>
      </c>
      <c r="AI90" s="637">
        <f t="shared" si="12"/>
        <v>28</v>
      </c>
      <c r="AJ90" s="637">
        <f t="shared" si="12"/>
        <v>30</v>
      </c>
      <c r="AK90" s="637">
        <f t="shared" si="12"/>
        <v>29</v>
      </c>
      <c r="AL90" s="637">
        <f t="shared" si="12"/>
        <v>62</v>
      </c>
      <c r="AM90" s="637">
        <f t="shared" si="12"/>
        <v>76</v>
      </c>
      <c r="AN90" s="682">
        <f t="shared" si="12"/>
        <v>892</v>
      </c>
      <c r="AO90" s="683"/>
    </row>
    <row r="91" spans="1:86" x14ac:dyDescent="0.25">
      <c r="A91" s="1185" t="s">
        <v>68</v>
      </c>
      <c r="B91" s="684" t="s">
        <v>69</v>
      </c>
      <c r="C91" s="637">
        <f t="shared" ref="C91:C97" si="13">SUM(D91+E91)</f>
        <v>718</v>
      </c>
      <c r="D91" s="637">
        <f t="shared" ref="D91:E97" si="14">SUM(F91+H91+J91+L91+N91+P91+R91+T91+V91+X91+Z91+AB91+AD91+AF91+AH91+AJ91+AL91)</f>
        <v>281</v>
      </c>
      <c r="E91" s="551">
        <f t="shared" si="14"/>
        <v>437</v>
      </c>
      <c r="F91" s="685">
        <v>41</v>
      </c>
      <c r="G91" s="686">
        <v>33</v>
      </c>
      <c r="H91" s="687">
        <v>10</v>
      </c>
      <c r="I91" s="688">
        <v>9</v>
      </c>
      <c r="J91" s="687">
        <v>7</v>
      </c>
      <c r="K91" s="688">
        <v>10</v>
      </c>
      <c r="L91" s="685">
        <v>9</v>
      </c>
      <c r="M91" s="686">
        <v>28</v>
      </c>
      <c r="N91" s="687">
        <v>10</v>
      </c>
      <c r="O91" s="688">
        <v>54</v>
      </c>
      <c r="P91" s="687">
        <v>8</v>
      </c>
      <c r="Q91" s="688">
        <v>44</v>
      </c>
      <c r="R91" s="687">
        <v>4</v>
      </c>
      <c r="S91" s="688">
        <v>51</v>
      </c>
      <c r="T91" s="687">
        <v>5</v>
      </c>
      <c r="U91" s="688">
        <v>35</v>
      </c>
      <c r="V91" s="687">
        <v>2</v>
      </c>
      <c r="W91" s="688">
        <v>20</v>
      </c>
      <c r="X91" s="687">
        <v>14</v>
      </c>
      <c r="Y91" s="688">
        <v>7</v>
      </c>
      <c r="Z91" s="687">
        <v>16</v>
      </c>
      <c r="AA91" s="688">
        <v>12</v>
      </c>
      <c r="AB91" s="687">
        <v>19</v>
      </c>
      <c r="AC91" s="688">
        <v>9</v>
      </c>
      <c r="AD91" s="687">
        <v>23</v>
      </c>
      <c r="AE91" s="688">
        <v>16</v>
      </c>
      <c r="AF91" s="687">
        <v>27</v>
      </c>
      <c r="AG91" s="688">
        <v>19</v>
      </c>
      <c r="AH91" s="687">
        <v>23</v>
      </c>
      <c r="AI91" s="688">
        <v>20</v>
      </c>
      <c r="AJ91" s="687">
        <v>18</v>
      </c>
      <c r="AK91" s="688">
        <v>17</v>
      </c>
      <c r="AL91" s="687">
        <v>45</v>
      </c>
      <c r="AM91" s="688">
        <v>53</v>
      </c>
      <c r="AN91" s="689">
        <v>718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185"/>
      <c r="B92" s="691" t="s">
        <v>70</v>
      </c>
      <c r="C92" s="692">
        <f t="shared" si="13"/>
        <v>79</v>
      </c>
      <c r="D92" s="561">
        <f t="shared" si="14"/>
        <v>53</v>
      </c>
      <c r="E92" s="693">
        <f t="shared" si="14"/>
        <v>26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>
        <v>4</v>
      </c>
      <c r="S92" s="698">
        <v>1</v>
      </c>
      <c r="T92" s="697">
        <v>1</v>
      </c>
      <c r="U92" s="699"/>
      <c r="V92" s="700">
        <v>2</v>
      </c>
      <c r="W92" s="698">
        <v>1</v>
      </c>
      <c r="X92" s="697">
        <v>3</v>
      </c>
      <c r="Y92" s="698">
        <v>3</v>
      </c>
      <c r="Z92" s="700">
        <v>4</v>
      </c>
      <c r="AA92" s="699"/>
      <c r="AB92" s="700">
        <v>4</v>
      </c>
      <c r="AC92" s="698">
        <v>1</v>
      </c>
      <c r="AD92" s="697">
        <v>6</v>
      </c>
      <c r="AE92" s="699">
        <v>3</v>
      </c>
      <c r="AF92" s="700">
        <v>5</v>
      </c>
      <c r="AG92" s="698">
        <v>1</v>
      </c>
      <c r="AH92" s="697">
        <v>4</v>
      </c>
      <c r="AI92" s="699">
        <v>1</v>
      </c>
      <c r="AJ92" s="700">
        <v>8</v>
      </c>
      <c r="AK92" s="698">
        <v>5</v>
      </c>
      <c r="AL92" s="697">
        <v>11</v>
      </c>
      <c r="AM92" s="698">
        <v>10</v>
      </c>
      <c r="AN92" s="701">
        <v>79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194"/>
      <c r="B93" s="702" t="s">
        <v>71</v>
      </c>
      <c r="C93" s="703">
        <f t="shared" si="13"/>
        <v>31</v>
      </c>
      <c r="D93" s="703">
        <f t="shared" si="14"/>
        <v>13</v>
      </c>
      <c r="E93" s="704">
        <f t="shared" si="14"/>
        <v>18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>
        <v>1</v>
      </c>
      <c r="U93" s="710">
        <v>2</v>
      </c>
      <c r="V93" s="711">
        <v>1</v>
      </c>
      <c r="W93" s="709"/>
      <c r="X93" s="708"/>
      <c r="Y93" s="709"/>
      <c r="Z93" s="711"/>
      <c r="AA93" s="710"/>
      <c r="AB93" s="711">
        <v>1</v>
      </c>
      <c r="AC93" s="709">
        <v>1</v>
      </c>
      <c r="AD93" s="708"/>
      <c r="AE93" s="710">
        <v>2</v>
      </c>
      <c r="AF93" s="711">
        <v>1</v>
      </c>
      <c r="AG93" s="709">
        <v>3</v>
      </c>
      <c r="AH93" s="708">
        <v>5</v>
      </c>
      <c r="AI93" s="710">
        <v>2</v>
      </c>
      <c r="AJ93" s="711">
        <v>1</v>
      </c>
      <c r="AK93" s="709">
        <v>3</v>
      </c>
      <c r="AL93" s="708">
        <v>3</v>
      </c>
      <c r="AM93" s="709">
        <v>5</v>
      </c>
      <c r="AN93" s="712">
        <v>31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16</v>
      </c>
      <c r="D94" s="716">
        <f t="shared" si="14"/>
        <v>6</v>
      </c>
      <c r="E94" s="717">
        <f t="shared" si="14"/>
        <v>10</v>
      </c>
      <c r="F94" s="718"/>
      <c r="G94" s="719"/>
      <c r="H94" s="720"/>
      <c r="I94" s="721"/>
      <c r="J94" s="722"/>
      <c r="K94" s="719">
        <v>1</v>
      </c>
      <c r="L94" s="720"/>
      <c r="M94" s="723"/>
      <c r="N94" s="722"/>
      <c r="O94" s="719">
        <v>3</v>
      </c>
      <c r="P94" s="721"/>
      <c r="Q94" s="723">
        <v>1</v>
      </c>
      <c r="R94" s="724"/>
      <c r="S94" s="719"/>
      <c r="T94" s="721"/>
      <c r="U94" s="723"/>
      <c r="V94" s="724">
        <v>1</v>
      </c>
      <c r="W94" s="719">
        <v>1</v>
      </c>
      <c r="X94" s="721"/>
      <c r="Y94" s="719"/>
      <c r="Z94" s="724">
        <v>2</v>
      </c>
      <c r="AA94" s="723">
        <v>1</v>
      </c>
      <c r="AB94" s="724"/>
      <c r="AC94" s="719"/>
      <c r="AD94" s="721"/>
      <c r="AE94" s="723"/>
      <c r="AF94" s="724">
        <v>1</v>
      </c>
      <c r="AG94" s="719"/>
      <c r="AH94" s="721"/>
      <c r="AI94" s="723">
        <v>1</v>
      </c>
      <c r="AJ94" s="724">
        <v>1</v>
      </c>
      <c r="AK94" s="719"/>
      <c r="AL94" s="721">
        <v>1</v>
      </c>
      <c r="AM94" s="719">
        <v>2</v>
      </c>
      <c r="AN94" s="725">
        <v>16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13</v>
      </c>
      <c r="D95" s="622">
        <f t="shared" si="14"/>
        <v>8</v>
      </c>
      <c r="E95" s="728">
        <f t="shared" si="14"/>
        <v>5</v>
      </c>
      <c r="F95" s="729"/>
      <c r="G95" s="730">
        <v>1</v>
      </c>
      <c r="H95" s="731"/>
      <c r="I95" s="732"/>
      <c r="J95" s="718">
        <v>1</v>
      </c>
      <c r="K95" s="733"/>
      <c r="L95" s="731"/>
      <c r="M95" s="734"/>
      <c r="N95" s="718"/>
      <c r="O95" s="733"/>
      <c r="P95" s="732">
        <v>1</v>
      </c>
      <c r="Q95" s="734"/>
      <c r="R95" s="735"/>
      <c r="S95" s="733"/>
      <c r="T95" s="732">
        <v>1</v>
      </c>
      <c r="U95" s="734"/>
      <c r="V95" s="735"/>
      <c r="W95" s="733"/>
      <c r="X95" s="732"/>
      <c r="Y95" s="733"/>
      <c r="Z95" s="735"/>
      <c r="AA95" s="734">
        <v>1</v>
      </c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>
        <v>1</v>
      </c>
      <c r="AK95" s="733">
        <v>2</v>
      </c>
      <c r="AL95" s="732">
        <v>2</v>
      </c>
      <c r="AM95" s="733"/>
      <c r="AN95" s="736">
        <v>13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195" t="s">
        <v>74</v>
      </c>
      <c r="B96" s="1196"/>
      <c r="C96" s="692">
        <f t="shared" si="13"/>
        <v>32</v>
      </c>
      <c r="D96" s="561">
        <f t="shared" si="14"/>
        <v>10</v>
      </c>
      <c r="E96" s="737">
        <f t="shared" si="14"/>
        <v>22</v>
      </c>
      <c r="F96" s="694">
        <v>1</v>
      </c>
      <c r="G96" s="695"/>
      <c r="H96" s="696"/>
      <c r="I96" s="697"/>
      <c r="J96" s="694"/>
      <c r="K96" s="698"/>
      <c r="L96" s="696"/>
      <c r="M96" s="699">
        <v>2</v>
      </c>
      <c r="N96" s="694"/>
      <c r="O96" s="698"/>
      <c r="P96" s="697">
        <v>1</v>
      </c>
      <c r="Q96" s="699">
        <v>1</v>
      </c>
      <c r="R96" s="700"/>
      <c r="S96" s="698">
        <v>1</v>
      </c>
      <c r="T96" s="697"/>
      <c r="U96" s="699"/>
      <c r="V96" s="700"/>
      <c r="W96" s="698">
        <v>1</v>
      </c>
      <c r="X96" s="697">
        <v>1</v>
      </c>
      <c r="Y96" s="698">
        <v>4</v>
      </c>
      <c r="Z96" s="700"/>
      <c r="AA96" s="699"/>
      <c r="AB96" s="700">
        <v>1</v>
      </c>
      <c r="AC96" s="698">
        <v>2</v>
      </c>
      <c r="AD96" s="697">
        <v>1</v>
      </c>
      <c r="AE96" s="699"/>
      <c r="AF96" s="700">
        <v>2</v>
      </c>
      <c r="AG96" s="698"/>
      <c r="AH96" s="697">
        <v>2</v>
      </c>
      <c r="AI96" s="699">
        <v>3</v>
      </c>
      <c r="AJ96" s="700">
        <v>1</v>
      </c>
      <c r="AK96" s="698">
        <v>2</v>
      </c>
      <c r="AL96" s="697"/>
      <c r="AM96" s="698">
        <v>6</v>
      </c>
      <c r="AN96" s="701">
        <v>32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41" t="s">
        <v>153</v>
      </c>
      <c r="B97" s="1142"/>
      <c r="C97" s="625">
        <f t="shared" si="13"/>
        <v>3</v>
      </c>
      <c r="D97" s="625">
        <f t="shared" si="14"/>
        <v>1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>
        <v>1</v>
      </c>
      <c r="Z97" s="744"/>
      <c r="AA97" s="743"/>
      <c r="AB97" s="744"/>
      <c r="AC97" s="742">
        <v>1</v>
      </c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3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165" t="s">
        <v>155</v>
      </c>
      <c r="B99" s="1166"/>
      <c r="C99" s="1167"/>
      <c r="D99" s="588" t="s">
        <v>41</v>
      </c>
    </row>
    <row r="100" spans="1:86" ht="21" x14ac:dyDescent="0.25">
      <c r="A100" s="1158" t="s">
        <v>156</v>
      </c>
      <c r="B100" s="1162"/>
      <c r="C100" s="747" t="s">
        <v>95</v>
      </c>
      <c r="D100" s="748"/>
      <c r="E100" s="749"/>
    </row>
    <row r="101" spans="1:86" x14ac:dyDescent="0.25">
      <c r="A101" s="1192"/>
      <c r="B101" s="1193"/>
      <c r="C101" s="750" t="s">
        <v>96</v>
      </c>
      <c r="D101" s="701"/>
      <c r="E101" s="749"/>
    </row>
    <row r="102" spans="1:86" ht="21" x14ac:dyDescent="0.25">
      <c r="A102" s="1159"/>
      <c r="B102" s="1164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51" t="s">
        <v>66</v>
      </c>
      <c r="B104" s="1153"/>
      <c r="C104" s="1158" t="s">
        <v>3</v>
      </c>
      <c r="D104" s="1161"/>
      <c r="E104" s="1162"/>
      <c r="F104" s="1165" t="s">
        <v>4</v>
      </c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6"/>
      <c r="R104" s="1166"/>
      <c r="S104" s="1166"/>
      <c r="T104" s="1166"/>
      <c r="U104" s="1166"/>
      <c r="V104" s="1166"/>
      <c r="W104" s="1166"/>
      <c r="X104" s="1166"/>
      <c r="Y104" s="1166"/>
      <c r="Z104" s="1166"/>
      <c r="AA104" s="1166"/>
      <c r="AB104" s="1166"/>
      <c r="AC104" s="1166"/>
      <c r="AD104" s="1166"/>
      <c r="AE104" s="1166"/>
      <c r="AF104" s="1166"/>
      <c r="AG104" s="1166"/>
      <c r="AH104" s="1166"/>
      <c r="AI104" s="1166"/>
      <c r="AJ104" s="1166"/>
      <c r="AK104" s="1166"/>
      <c r="AL104" s="1166"/>
      <c r="AM104" s="1167"/>
      <c r="AN104" s="1135" t="s">
        <v>6</v>
      </c>
      <c r="AO104" s="771"/>
    </row>
    <row r="105" spans="1:86" x14ac:dyDescent="0.25">
      <c r="A105" s="1160"/>
      <c r="B105" s="1197"/>
      <c r="C105" s="1159"/>
      <c r="D105" s="1163"/>
      <c r="E105" s="1164"/>
      <c r="F105" s="1165" t="s">
        <v>9</v>
      </c>
      <c r="G105" s="1167"/>
      <c r="H105" s="1165" t="s">
        <v>10</v>
      </c>
      <c r="I105" s="1167"/>
      <c r="J105" s="1165" t="s">
        <v>11</v>
      </c>
      <c r="K105" s="1167"/>
      <c r="L105" s="1165" t="s">
        <v>12</v>
      </c>
      <c r="M105" s="1167"/>
      <c r="N105" s="1165" t="s">
        <v>13</v>
      </c>
      <c r="O105" s="1167"/>
      <c r="P105" s="1143" t="s">
        <v>14</v>
      </c>
      <c r="Q105" s="1144"/>
      <c r="R105" s="1143" t="s">
        <v>15</v>
      </c>
      <c r="S105" s="1144"/>
      <c r="T105" s="1143" t="s">
        <v>16</v>
      </c>
      <c r="U105" s="1144"/>
      <c r="V105" s="1143" t="s">
        <v>17</v>
      </c>
      <c r="W105" s="1144"/>
      <c r="X105" s="1143" t="s">
        <v>18</v>
      </c>
      <c r="Y105" s="1144"/>
      <c r="Z105" s="1143" t="s">
        <v>19</v>
      </c>
      <c r="AA105" s="1144"/>
      <c r="AB105" s="1143" t="s">
        <v>20</v>
      </c>
      <c r="AC105" s="1144"/>
      <c r="AD105" s="1157" t="s">
        <v>21</v>
      </c>
      <c r="AE105" s="1157"/>
      <c r="AF105" s="1143" t="s">
        <v>22</v>
      </c>
      <c r="AG105" s="1144"/>
      <c r="AH105" s="1157" t="s">
        <v>23</v>
      </c>
      <c r="AI105" s="1157"/>
      <c r="AJ105" s="1143" t="s">
        <v>24</v>
      </c>
      <c r="AK105" s="1144"/>
      <c r="AL105" s="1157" t="s">
        <v>25</v>
      </c>
      <c r="AM105" s="1144"/>
      <c r="AN105" s="1185"/>
    </row>
    <row r="106" spans="1:86" x14ac:dyDescent="0.25">
      <c r="A106" s="1154"/>
      <c r="B106" s="1156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136"/>
      <c r="AO106" s="772"/>
    </row>
    <row r="107" spans="1:86" ht="21" customHeight="1" x14ac:dyDescent="0.25">
      <c r="A107" s="1198" t="s">
        <v>158</v>
      </c>
      <c r="B107" s="1199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39" t="s">
        <v>159</v>
      </c>
      <c r="B108" s="114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00" t="s">
        <v>160</v>
      </c>
      <c r="B109" s="1201"/>
      <c r="C109" s="625">
        <f>SUM(D109+E109)</f>
        <v>4</v>
      </c>
      <c r="D109" s="625">
        <f t="shared" si="19"/>
        <v>0</v>
      </c>
      <c r="E109" s="626">
        <f t="shared" si="19"/>
        <v>4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51" t="s">
        <v>75</v>
      </c>
      <c r="B111" s="1153"/>
      <c r="C111" s="1151" t="s">
        <v>41</v>
      </c>
      <c r="D111" s="1152"/>
      <c r="E111" s="1153"/>
      <c r="F111" s="1165" t="s">
        <v>100</v>
      </c>
      <c r="G111" s="1167"/>
      <c r="H111" s="1202" t="s">
        <v>101</v>
      </c>
      <c r="I111" s="1167"/>
      <c r="J111" s="1165" t="s">
        <v>102</v>
      </c>
      <c r="K111" s="1167"/>
      <c r="L111" s="1165" t="s">
        <v>103</v>
      </c>
      <c r="M111" s="1167"/>
      <c r="N111" s="1165" t="s">
        <v>104</v>
      </c>
      <c r="O111" s="1167"/>
      <c r="P111" s="1143" t="s">
        <v>105</v>
      </c>
      <c r="Q111" s="1144"/>
      <c r="R111" s="1143" t="s">
        <v>106</v>
      </c>
      <c r="S111" s="1144"/>
      <c r="T111" s="1143" t="s">
        <v>107</v>
      </c>
      <c r="U111" s="1157"/>
      <c r="V111" s="1143" t="s">
        <v>108</v>
      </c>
      <c r="W111" s="1157"/>
      <c r="X111" s="1203" t="s">
        <v>109</v>
      </c>
      <c r="Y111" s="1209" t="s">
        <v>162</v>
      </c>
      <c r="Z111" s="1157"/>
      <c r="AA111" s="1157"/>
      <c r="AB111" s="1144"/>
      <c r="AC111" s="1210" t="s">
        <v>163</v>
      </c>
      <c r="AD111" s="1211"/>
      <c r="AE111" s="1157" t="s">
        <v>164</v>
      </c>
      <c r="AF111" s="1157"/>
      <c r="AG111" s="1157"/>
      <c r="AH111" s="1144"/>
      <c r="AI111" s="1203" t="s">
        <v>165</v>
      </c>
    </row>
    <row r="112" spans="1:86" ht="21" x14ac:dyDescent="0.25">
      <c r="A112" s="1154"/>
      <c r="B112" s="1156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04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04"/>
    </row>
    <row r="113" spans="1:87" x14ac:dyDescent="0.25">
      <c r="A113" s="1205" t="s">
        <v>116</v>
      </c>
      <c r="B113" s="1206"/>
      <c r="C113" s="798">
        <f>SUM(D113+E113)</f>
        <v>9</v>
      </c>
      <c r="D113" s="798">
        <f>SUM(F113+H113+J113+L113+N113+P113+R113+T113+V113)</f>
        <v>3</v>
      </c>
      <c r="E113" s="551">
        <f>SUM(G113+I113+K113+M113+O113+Q113+S113+U113+W113)</f>
        <v>6</v>
      </c>
      <c r="F113" s="686"/>
      <c r="G113" s="799"/>
      <c r="H113" s="685"/>
      <c r="I113" s="688">
        <v>1</v>
      </c>
      <c r="J113" s="686"/>
      <c r="K113" s="799">
        <v>1</v>
      </c>
      <c r="L113" s="685">
        <v>1</v>
      </c>
      <c r="M113" s="688">
        <v>2</v>
      </c>
      <c r="N113" s="686">
        <v>1</v>
      </c>
      <c r="O113" s="799">
        <v>1</v>
      </c>
      <c r="P113" s="685">
        <v>1</v>
      </c>
      <c r="Q113" s="688">
        <v>1</v>
      </c>
      <c r="R113" s="686"/>
      <c r="S113" s="799"/>
      <c r="T113" s="685"/>
      <c r="U113" s="688"/>
      <c r="V113" s="686"/>
      <c r="W113" s="800"/>
      <c r="X113" s="687"/>
      <c r="Y113" s="801">
        <v>7</v>
      </c>
      <c r="Z113" s="802">
        <v>2</v>
      </c>
      <c r="AA113" s="803"/>
      <c r="AB113" s="804"/>
      <c r="AC113" s="800">
        <v>6</v>
      </c>
      <c r="AD113" s="805">
        <v>3</v>
      </c>
      <c r="AE113" s="801">
        <v>4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07" t="s">
        <v>117</v>
      </c>
      <c r="B114" s="1208"/>
      <c r="C114" s="807">
        <f>SUM(D114+E114)</f>
        <v>47</v>
      </c>
      <c r="D114" s="807">
        <f>SUM(F114+H114+J114+L114+N114+P114+R114+T114+V114)</f>
        <v>30</v>
      </c>
      <c r="E114" s="654">
        <f>SUM(G114+I114+K114+M114+O114+Q114+S114+U114+W114)</f>
        <v>17</v>
      </c>
      <c r="F114" s="808">
        <v>2</v>
      </c>
      <c r="G114" s="809"/>
      <c r="H114" s="802">
        <v>5</v>
      </c>
      <c r="I114" s="810">
        <v>3</v>
      </c>
      <c r="J114" s="808">
        <v>2</v>
      </c>
      <c r="K114" s="809">
        <v>2</v>
      </c>
      <c r="L114" s="802">
        <v>6</v>
      </c>
      <c r="M114" s="810">
        <v>4</v>
      </c>
      <c r="N114" s="808">
        <v>6</v>
      </c>
      <c r="O114" s="809">
        <v>6</v>
      </c>
      <c r="P114" s="802">
        <v>7</v>
      </c>
      <c r="Q114" s="810"/>
      <c r="R114" s="808">
        <v>2</v>
      </c>
      <c r="S114" s="809">
        <v>1</v>
      </c>
      <c r="T114" s="802"/>
      <c r="U114" s="810"/>
      <c r="V114" s="808"/>
      <c r="W114" s="811">
        <v>1</v>
      </c>
      <c r="X114" s="812"/>
      <c r="Y114" s="813"/>
      <c r="Z114" s="814"/>
      <c r="AA114" s="815">
        <v>23</v>
      </c>
      <c r="AB114" s="815">
        <v>24</v>
      </c>
      <c r="AC114" s="812">
        <v>45</v>
      </c>
      <c r="AD114" s="816">
        <v>2</v>
      </c>
      <c r="AE114" s="801">
        <v>7</v>
      </c>
      <c r="AF114" s="817">
        <v>2</v>
      </c>
      <c r="AG114" s="817">
        <v>30</v>
      </c>
      <c r="AH114" s="817">
        <v>8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151" t="s">
        <v>75</v>
      </c>
      <c r="B116" s="1153"/>
      <c r="C116" s="1181" t="s">
        <v>41</v>
      </c>
      <c r="D116" s="1165" t="s">
        <v>4</v>
      </c>
      <c r="E116" s="1166"/>
      <c r="F116" s="1166"/>
      <c r="G116" s="1166"/>
      <c r="H116" s="1166"/>
      <c r="I116" s="1166"/>
      <c r="J116" s="1166"/>
      <c r="K116" s="1166"/>
      <c r="L116" s="1166"/>
      <c r="M116" s="1167"/>
      <c r="N116" s="1165" t="s">
        <v>5</v>
      </c>
      <c r="O116" s="1167"/>
      <c r="P116" s="1135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54"/>
      <c r="B117" s="1156"/>
      <c r="C117" s="1183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136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35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36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/>
      <c r="I119" s="830">
        <v>1</v>
      </c>
      <c r="J119" s="830">
        <v>1</v>
      </c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35" t="s">
        <v>81</v>
      </c>
      <c r="B121" s="1135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36"/>
      <c r="B122" s="1136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17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7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19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101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37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186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165" t="s">
        <v>83</v>
      </c>
      <c r="B137" s="1166"/>
      <c r="C137" s="1166"/>
      <c r="D137" s="1167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05" t="s">
        <v>191</v>
      </c>
      <c r="C138" s="1212"/>
      <c r="D138" s="1206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51" t="s">
        <v>83</v>
      </c>
      <c r="B140" s="1152"/>
      <c r="C140" s="1153"/>
      <c r="D140" s="1143" t="s">
        <v>193</v>
      </c>
      <c r="E140" s="1157"/>
      <c r="F140" s="1144"/>
      <c r="G140" s="1135" t="s">
        <v>194</v>
      </c>
      <c r="H140" s="1166" t="s">
        <v>195</v>
      </c>
      <c r="I140" s="1166"/>
      <c r="J140" s="1167"/>
      <c r="K140" s="1165" t="s">
        <v>196</v>
      </c>
      <c r="L140" s="1166"/>
      <c r="M140" s="1167"/>
    </row>
    <row r="141" spans="1:85" ht="21" x14ac:dyDescent="0.25">
      <c r="A141" s="1154"/>
      <c r="B141" s="1155"/>
      <c r="C141" s="1156"/>
      <c r="D141" s="612" t="s">
        <v>41</v>
      </c>
      <c r="E141" s="854" t="s">
        <v>197</v>
      </c>
      <c r="F141" s="854" t="s">
        <v>198</v>
      </c>
      <c r="G141" s="1136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135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36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43" t="s">
        <v>88</v>
      </c>
      <c r="B145" s="1144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45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46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45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150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46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51" t="s">
        <v>210</v>
      </c>
      <c r="B153" s="1152"/>
      <c r="C153" s="1153"/>
      <c r="D153" s="1143" t="s">
        <v>211</v>
      </c>
      <c r="E153" s="1157"/>
      <c r="F153" s="1144"/>
      <c r="G153" s="1135" t="s">
        <v>194</v>
      </c>
      <c r="H153" s="1158" t="s">
        <v>85</v>
      </c>
      <c r="I153" s="1135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54"/>
      <c r="B154" s="1155"/>
      <c r="C154" s="1156"/>
      <c r="D154" s="612" t="s">
        <v>212</v>
      </c>
      <c r="E154" s="854" t="s">
        <v>90</v>
      </c>
      <c r="F154" s="854" t="s">
        <v>91</v>
      </c>
      <c r="G154" s="1136"/>
      <c r="H154" s="1159"/>
      <c r="I154" s="1136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47" t="s">
        <v>87</v>
      </c>
      <c r="B155" s="1137" t="s">
        <v>94</v>
      </c>
      <c r="C155" s="113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148"/>
      <c r="B156" s="1139" t="s">
        <v>92</v>
      </c>
      <c r="C156" s="1140"/>
      <c r="D156" s="877">
        <f t="shared" si="20"/>
        <v>243</v>
      </c>
      <c r="E156" s="604">
        <v>243</v>
      </c>
      <c r="F156" s="604"/>
      <c r="G156" s="604">
        <v>243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149"/>
      <c r="B157" s="1141" t="s">
        <v>93</v>
      </c>
      <c r="C157" s="114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35" t="s">
        <v>86</v>
      </c>
      <c r="B158" s="1137" t="s">
        <v>94</v>
      </c>
      <c r="C158" s="113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5"/>
      <c r="B159" s="1139" t="s">
        <v>92</v>
      </c>
      <c r="C159" s="1140"/>
      <c r="D159" s="877">
        <f t="shared" si="20"/>
        <v>163</v>
      </c>
      <c r="E159" s="604">
        <v>163</v>
      </c>
      <c r="F159" s="604"/>
      <c r="G159" s="604">
        <v>163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36"/>
      <c r="B160" s="1141" t="s">
        <v>93</v>
      </c>
      <c r="C160" s="114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223" t="s">
        <v>9</v>
      </c>
      <c r="G163" s="1223"/>
      <c r="H163" s="1223" t="s">
        <v>10</v>
      </c>
      <c r="I163" s="1223"/>
      <c r="J163" s="1223" t="s">
        <v>11</v>
      </c>
      <c r="K163" s="1223"/>
      <c r="L163" s="1167" t="s">
        <v>12</v>
      </c>
      <c r="M163" s="1165"/>
      <c r="N163" s="1223" t="s">
        <v>13</v>
      </c>
      <c r="O163" s="1223"/>
      <c r="P163" s="1144" t="s">
        <v>14</v>
      </c>
      <c r="Q163" s="1143"/>
      <c r="R163" s="1224" t="s">
        <v>15</v>
      </c>
      <c r="S163" s="1224"/>
      <c r="T163" s="1144" t="s">
        <v>16</v>
      </c>
      <c r="U163" s="1143"/>
      <c r="V163" s="1224" t="s">
        <v>17</v>
      </c>
      <c r="W163" s="1224"/>
      <c r="X163" s="1144" t="s">
        <v>18</v>
      </c>
      <c r="Y163" s="1143"/>
      <c r="Z163" s="1143" t="s">
        <v>19</v>
      </c>
      <c r="AA163" s="1144"/>
      <c r="AB163" s="1224" t="s">
        <v>20</v>
      </c>
      <c r="AC163" s="1224"/>
      <c r="AD163" s="1224" t="s">
        <v>21</v>
      </c>
      <c r="AE163" s="1224"/>
      <c r="AF163" s="1224" t="s">
        <v>22</v>
      </c>
      <c r="AG163" s="1224"/>
      <c r="AH163" s="1224" t="s">
        <v>23</v>
      </c>
      <c r="AI163" s="1224"/>
      <c r="AJ163" s="1224" t="s">
        <v>24</v>
      </c>
      <c r="AK163" s="1224"/>
      <c r="AL163" s="1224" t="s">
        <v>25</v>
      </c>
      <c r="AM163" s="1224"/>
    </row>
    <row r="164" spans="1:88" x14ac:dyDescent="0.25">
      <c r="A164" s="1213"/>
      <c r="B164" s="1213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225" t="s">
        <v>216</v>
      </c>
      <c r="B165" s="1226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27" t="s">
        <v>217</v>
      </c>
      <c r="B166" s="1228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29" t="s">
        <v>218</v>
      </c>
      <c r="B167" s="1230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31" t="s">
        <v>49</v>
      </c>
      <c r="B168" s="1232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51" t="s">
        <v>75</v>
      </c>
      <c r="B170" s="1152"/>
      <c r="C170" s="1153"/>
      <c r="D170" s="1151" t="s">
        <v>41</v>
      </c>
      <c r="E170" s="1152"/>
      <c r="F170" s="1153"/>
      <c r="G170" s="1143" t="s">
        <v>119</v>
      </c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44"/>
      <c r="X170" s="1234" t="s">
        <v>220</v>
      </c>
      <c r="Y170" s="1235" t="s">
        <v>221</v>
      </c>
      <c r="Z170" s="1188" t="s">
        <v>222</v>
      </c>
      <c r="AA170" s="1190" t="s">
        <v>223</v>
      </c>
      <c r="AB170" s="1224" t="s">
        <v>110</v>
      </c>
      <c r="AC170" s="1224"/>
      <c r="AD170" s="1224"/>
      <c r="AE170" s="1224"/>
      <c r="AF170" s="1210" t="s">
        <v>163</v>
      </c>
      <c r="AG170" s="1238"/>
    </row>
    <row r="171" spans="1:88" x14ac:dyDescent="0.25">
      <c r="A171" s="1160"/>
      <c r="B171" s="1233"/>
      <c r="C171" s="1197"/>
      <c r="D171" s="1160"/>
      <c r="E171" s="1233"/>
      <c r="F171" s="1197"/>
      <c r="G171" s="1136" t="s">
        <v>9</v>
      </c>
      <c r="H171" s="1136"/>
      <c r="I171" s="1136" t="s">
        <v>10</v>
      </c>
      <c r="J171" s="1136"/>
      <c r="K171" s="1136" t="s">
        <v>11</v>
      </c>
      <c r="L171" s="1136"/>
      <c r="M171" s="1136" t="s">
        <v>120</v>
      </c>
      <c r="N171" s="1136"/>
      <c r="O171" s="1136" t="s">
        <v>102</v>
      </c>
      <c r="P171" s="1136"/>
      <c r="Q171" s="1183" t="s">
        <v>121</v>
      </c>
      <c r="R171" s="1183"/>
      <c r="S171" s="1183" t="s">
        <v>122</v>
      </c>
      <c r="T171" s="1183"/>
      <c r="U171" s="1183" t="s">
        <v>123</v>
      </c>
      <c r="V171" s="1183"/>
      <c r="W171" s="1185" t="s">
        <v>224</v>
      </c>
      <c r="X171" s="1234"/>
      <c r="Y171" s="1235"/>
      <c r="Z171" s="1236"/>
      <c r="AA171" s="1237"/>
      <c r="AB171" s="1135" t="s">
        <v>111</v>
      </c>
      <c r="AC171" s="1135" t="s">
        <v>112</v>
      </c>
      <c r="AD171" s="1135" t="s">
        <v>113</v>
      </c>
      <c r="AE171" s="1135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154"/>
      <c r="B172" s="1155"/>
      <c r="C172" s="1156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136"/>
      <c r="X172" s="1234"/>
      <c r="Y172" s="1235"/>
      <c r="Z172" s="1189"/>
      <c r="AA172" s="1191"/>
      <c r="AB172" s="1136"/>
      <c r="AC172" s="1136"/>
      <c r="AD172" s="1136"/>
      <c r="AE172" s="1136"/>
      <c r="AF172" s="1240"/>
      <c r="AG172" s="1242"/>
      <c r="AH172" s="772"/>
    </row>
    <row r="173" spans="1:88" x14ac:dyDescent="0.25">
      <c r="A173" s="1223" t="s">
        <v>124</v>
      </c>
      <c r="B173" s="1223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23"/>
      <c r="B174" s="122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23"/>
      <c r="B175" s="1135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23"/>
      <c r="B176" s="122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23"/>
      <c r="B177" s="122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23"/>
      <c r="B178" s="122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81" t="s">
        <v>2</v>
      </c>
      <c r="B180" s="1135" t="s">
        <v>3</v>
      </c>
    </row>
    <row r="181" spans="1:88" x14ac:dyDescent="0.25">
      <c r="A181" s="1183"/>
      <c r="B181" s="1136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81" t="s">
        <v>75</v>
      </c>
      <c r="B185" s="1151" t="s">
        <v>41</v>
      </c>
      <c r="C185" s="1152"/>
      <c r="D185" s="1153"/>
      <c r="E185" s="1243" t="s">
        <v>4</v>
      </c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5"/>
    </row>
    <row r="186" spans="1:88" x14ac:dyDescent="0.25">
      <c r="A186" s="1182"/>
      <c r="B186" s="1154"/>
      <c r="C186" s="1155"/>
      <c r="D186" s="1156"/>
      <c r="E186" s="1223" t="s">
        <v>100</v>
      </c>
      <c r="F186" s="1223"/>
      <c r="G186" s="1246" t="s">
        <v>127</v>
      </c>
      <c r="H186" s="1223"/>
      <c r="I186" s="1223" t="s">
        <v>13</v>
      </c>
      <c r="J186" s="1223"/>
      <c r="K186" s="1223" t="s">
        <v>128</v>
      </c>
      <c r="L186" s="1223"/>
      <c r="M186" s="1223" t="s">
        <v>105</v>
      </c>
      <c r="N186" s="1223"/>
      <c r="O186" s="1224" t="s">
        <v>106</v>
      </c>
      <c r="P186" s="1224"/>
      <c r="Q186" s="1224" t="s">
        <v>129</v>
      </c>
      <c r="R186" s="1224"/>
      <c r="S186" s="1224" t="s">
        <v>130</v>
      </c>
      <c r="T186" s="1224"/>
      <c r="U186" s="1224" t="s">
        <v>131</v>
      </c>
      <c r="V186" s="1224"/>
      <c r="W186" s="534"/>
    </row>
    <row r="187" spans="1:88" x14ac:dyDescent="0.25">
      <c r="A187" s="1183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9</v>
      </c>
      <c r="C188" s="654">
        <f>SUM(E188+G188+I188+K188+M188+O188+Q188+S188+U188)</f>
        <v>2</v>
      </c>
      <c r="D188" s="654">
        <f>SUM(F188+H188+J188+L188+N188+P188+R188+T188+V188)</f>
        <v>7</v>
      </c>
      <c r="E188" s="802"/>
      <c r="F188" s="932"/>
      <c r="G188" s="932">
        <v>1</v>
      </c>
      <c r="H188" s="932">
        <v>2</v>
      </c>
      <c r="I188" s="932"/>
      <c r="J188" s="932"/>
      <c r="K188" s="932"/>
      <c r="L188" s="932">
        <v>2</v>
      </c>
      <c r="M188" s="932"/>
      <c r="N188" s="932">
        <v>2</v>
      </c>
      <c r="O188" s="932">
        <v>1</v>
      </c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13397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N116:O116"/>
    <mergeCell ref="P116:P117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18:A119"/>
    <mergeCell ref="R111:S111"/>
    <mergeCell ref="T111:U111"/>
    <mergeCell ref="V111:W111"/>
    <mergeCell ref="X111:X112"/>
    <mergeCell ref="Y111:AB111"/>
    <mergeCell ref="AC111:AD111"/>
    <mergeCell ref="AE111:AH111"/>
    <mergeCell ref="AI111:AI112"/>
    <mergeCell ref="A113:B113"/>
    <mergeCell ref="A109:B109"/>
    <mergeCell ref="A111:B112"/>
    <mergeCell ref="C111:E111"/>
    <mergeCell ref="F111:G111"/>
    <mergeCell ref="H111:I111"/>
    <mergeCell ref="J111:K111"/>
    <mergeCell ref="L111:M111"/>
    <mergeCell ref="N111:O111"/>
    <mergeCell ref="P111:Q111"/>
    <mergeCell ref="A90:B90"/>
    <mergeCell ref="A91:A93"/>
    <mergeCell ref="A96:B96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K17:AL17"/>
    <mergeCell ref="A24:A26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U10:V10"/>
    <mergeCell ref="W10:X10"/>
    <mergeCell ref="Y10:Z10"/>
    <mergeCell ref="AA10:AB10"/>
    <mergeCell ref="AC10:AD10"/>
    <mergeCell ref="AE10:AF10"/>
    <mergeCell ref="AG10:AH10"/>
    <mergeCell ref="AK10:AL10"/>
    <mergeCell ref="AN10:AN11"/>
    <mergeCell ref="AR9:AR11"/>
    <mergeCell ref="AI10:AJ10"/>
    <mergeCell ref="A145:B145"/>
    <mergeCell ref="A146:A147"/>
    <mergeCell ref="S55:T55"/>
    <mergeCell ref="U55:V55"/>
    <mergeCell ref="W55:X55"/>
    <mergeCell ref="A114:B114"/>
    <mergeCell ref="A116:B117"/>
    <mergeCell ref="C116:C117"/>
    <mergeCell ref="D116:M116"/>
    <mergeCell ref="A142:A143"/>
    <mergeCell ref="B9:D10"/>
    <mergeCell ref="E9:AL9"/>
    <mergeCell ref="AM9:AM11"/>
    <mergeCell ref="AN9:AQ9"/>
    <mergeCell ref="E10:F10"/>
    <mergeCell ref="G10:H10"/>
    <mergeCell ref="I10:J10"/>
    <mergeCell ref="K10:L10"/>
    <mergeCell ref="M10:N10"/>
    <mergeCell ref="O10:P10"/>
    <mergeCell ref="Q10:R10"/>
    <mergeCell ref="S10:T10"/>
    <mergeCell ref="I153:I154"/>
    <mergeCell ref="A97:B97"/>
    <mergeCell ref="A6:O6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AJ105:AK105"/>
    <mergeCell ref="AL105:AM105"/>
    <mergeCell ref="A107:B107"/>
    <mergeCell ref="A108:B108"/>
    <mergeCell ref="A9:A11"/>
    <mergeCell ref="A155:A157"/>
    <mergeCell ref="B155:C155"/>
    <mergeCell ref="B156:C156"/>
    <mergeCell ref="B157:C157"/>
    <mergeCell ref="A149:A151"/>
    <mergeCell ref="A153:C154"/>
    <mergeCell ref="D153:F153"/>
    <mergeCell ref="G153:G154"/>
    <mergeCell ref="H153:H15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sqref="A1:XFD1048576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Linares - ( 07401 )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",[8]NOMBRE!B6," - ","( ",[8]NOMBRE!C6,[8]NOMBRE!D6," )")</f>
        <v>MES: JULIO - ( 07 )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180" t="s">
        <v>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85"/>
      <c r="C7" s="985"/>
      <c r="D7" s="985"/>
      <c r="E7" s="985"/>
      <c r="F7" s="985"/>
      <c r="G7" s="985"/>
      <c r="H7" s="985"/>
      <c r="I7" s="985"/>
      <c r="J7" s="985"/>
      <c r="K7" s="985"/>
      <c r="L7" s="985"/>
      <c r="M7" s="985"/>
      <c r="N7" s="985"/>
      <c r="O7" s="985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81" t="s">
        <v>2</v>
      </c>
      <c r="B9" s="1158" t="s">
        <v>3</v>
      </c>
      <c r="C9" s="1161"/>
      <c r="D9" s="1162"/>
      <c r="E9" s="1165" t="s">
        <v>4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6"/>
      <c r="AB9" s="1166"/>
      <c r="AC9" s="1166"/>
      <c r="AD9" s="1166"/>
      <c r="AE9" s="1166"/>
      <c r="AF9" s="1166"/>
      <c r="AG9" s="1166"/>
      <c r="AH9" s="1166"/>
      <c r="AI9" s="1166"/>
      <c r="AJ9" s="1166"/>
      <c r="AK9" s="1166"/>
      <c r="AL9" s="1167"/>
      <c r="AM9" s="1135" t="s">
        <v>6</v>
      </c>
      <c r="AN9" s="1165" t="s">
        <v>7</v>
      </c>
      <c r="AO9" s="1166"/>
      <c r="AP9" s="1166"/>
      <c r="AQ9" s="1167"/>
      <c r="AR9" s="1135" t="s">
        <v>8</v>
      </c>
      <c r="AS9" s="534"/>
    </row>
    <row r="10" spans="1:88" ht="31.5" customHeight="1" x14ac:dyDescent="0.25">
      <c r="A10" s="1182"/>
      <c r="B10" s="1159"/>
      <c r="C10" s="1163"/>
      <c r="D10" s="1164"/>
      <c r="E10" s="1165" t="s">
        <v>9</v>
      </c>
      <c r="F10" s="1167"/>
      <c r="G10" s="1165" t="s">
        <v>10</v>
      </c>
      <c r="H10" s="1167"/>
      <c r="I10" s="1165" t="s">
        <v>11</v>
      </c>
      <c r="J10" s="1167"/>
      <c r="K10" s="1165" t="s">
        <v>12</v>
      </c>
      <c r="L10" s="1167"/>
      <c r="M10" s="1165" t="s">
        <v>13</v>
      </c>
      <c r="N10" s="1167"/>
      <c r="O10" s="1143" t="s">
        <v>14</v>
      </c>
      <c r="P10" s="1144"/>
      <c r="Q10" s="1143" t="s">
        <v>15</v>
      </c>
      <c r="R10" s="1144"/>
      <c r="S10" s="1143" t="s">
        <v>16</v>
      </c>
      <c r="T10" s="1144"/>
      <c r="U10" s="1143" t="s">
        <v>17</v>
      </c>
      <c r="V10" s="1144"/>
      <c r="W10" s="1143" t="s">
        <v>18</v>
      </c>
      <c r="X10" s="1144"/>
      <c r="Y10" s="1143" t="s">
        <v>19</v>
      </c>
      <c r="Z10" s="1144"/>
      <c r="AA10" s="1143" t="s">
        <v>20</v>
      </c>
      <c r="AB10" s="1144"/>
      <c r="AC10" s="1143" t="s">
        <v>21</v>
      </c>
      <c r="AD10" s="1144"/>
      <c r="AE10" s="1143" t="s">
        <v>22</v>
      </c>
      <c r="AF10" s="1144"/>
      <c r="AG10" s="1157" t="s">
        <v>23</v>
      </c>
      <c r="AH10" s="1157"/>
      <c r="AI10" s="1143" t="s">
        <v>24</v>
      </c>
      <c r="AJ10" s="1144"/>
      <c r="AK10" s="1157" t="s">
        <v>25</v>
      </c>
      <c r="AL10" s="1144"/>
      <c r="AM10" s="1185"/>
      <c r="AN10" s="1186" t="s">
        <v>28</v>
      </c>
      <c r="AO10" s="1188" t="s">
        <v>29</v>
      </c>
      <c r="AP10" s="1188" t="s">
        <v>135</v>
      </c>
      <c r="AQ10" s="1190" t="s">
        <v>30</v>
      </c>
      <c r="AR10" s="1185"/>
      <c r="AS10" s="534"/>
    </row>
    <row r="11" spans="1:88" x14ac:dyDescent="0.25">
      <c r="A11" s="1183"/>
      <c r="B11" s="969" t="s">
        <v>136</v>
      </c>
      <c r="C11" s="969" t="s">
        <v>26</v>
      </c>
      <c r="D11" s="971" t="s">
        <v>27</v>
      </c>
      <c r="E11" s="984" t="s">
        <v>26</v>
      </c>
      <c r="F11" s="981" t="s">
        <v>27</v>
      </c>
      <c r="G11" s="984" t="s">
        <v>26</v>
      </c>
      <c r="H11" s="981" t="s">
        <v>27</v>
      </c>
      <c r="I11" s="984" t="s">
        <v>26</v>
      </c>
      <c r="J11" s="981" t="s">
        <v>27</v>
      </c>
      <c r="K11" s="984" t="s">
        <v>26</v>
      </c>
      <c r="L11" s="981" t="s">
        <v>27</v>
      </c>
      <c r="M11" s="984" t="s">
        <v>26</v>
      </c>
      <c r="N11" s="981" t="s">
        <v>27</v>
      </c>
      <c r="O11" s="984" t="s">
        <v>26</v>
      </c>
      <c r="P11" s="981" t="s">
        <v>27</v>
      </c>
      <c r="Q11" s="984" t="s">
        <v>26</v>
      </c>
      <c r="R11" s="981" t="s">
        <v>27</v>
      </c>
      <c r="S11" s="984" t="s">
        <v>26</v>
      </c>
      <c r="T11" s="981" t="s">
        <v>27</v>
      </c>
      <c r="U11" s="984" t="s">
        <v>26</v>
      </c>
      <c r="V11" s="981" t="s">
        <v>27</v>
      </c>
      <c r="W11" s="984" t="s">
        <v>26</v>
      </c>
      <c r="X11" s="981" t="s">
        <v>27</v>
      </c>
      <c r="Y11" s="984" t="s">
        <v>26</v>
      </c>
      <c r="Z11" s="981" t="s">
        <v>27</v>
      </c>
      <c r="AA11" s="984" t="s">
        <v>26</v>
      </c>
      <c r="AB11" s="981" t="s">
        <v>27</v>
      </c>
      <c r="AC11" s="984" t="s">
        <v>26</v>
      </c>
      <c r="AD11" s="981" t="s">
        <v>27</v>
      </c>
      <c r="AE11" s="984" t="s">
        <v>26</v>
      </c>
      <c r="AF11" s="981" t="s">
        <v>27</v>
      </c>
      <c r="AG11" s="548" t="s">
        <v>26</v>
      </c>
      <c r="AH11" s="983" t="s">
        <v>27</v>
      </c>
      <c r="AI11" s="984" t="s">
        <v>26</v>
      </c>
      <c r="AJ11" s="981" t="s">
        <v>27</v>
      </c>
      <c r="AK11" s="548" t="s">
        <v>26</v>
      </c>
      <c r="AL11" s="981" t="s">
        <v>27</v>
      </c>
      <c r="AM11" s="1136"/>
      <c r="AN11" s="1187"/>
      <c r="AO11" s="1189"/>
      <c r="AP11" s="1189"/>
      <c r="AQ11" s="1191"/>
      <c r="AR11" s="1136"/>
      <c r="AS11" s="534"/>
    </row>
    <row r="12" spans="1:88" x14ac:dyDescent="0.25">
      <c r="A12" s="550" t="s">
        <v>31</v>
      </c>
      <c r="B12" s="551">
        <f>SUM(C12+D12)</f>
        <v>4392</v>
      </c>
      <c r="C12" s="551">
        <f t="shared" ref="C12:D14" si="0">SUM(E12+G12+I12+K12+M12+O12+Q12+S12+U12+W12+Y12+AA12+AC12+AE12+AG12+AI12+AK12)</f>
        <v>2281</v>
      </c>
      <c r="D12" s="551">
        <f t="shared" si="0"/>
        <v>2111</v>
      </c>
      <c r="E12" s="552">
        <v>570</v>
      </c>
      <c r="F12" s="553">
        <v>435</v>
      </c>
      <c r="G12" s="552">
        <v>186</v>
      </c>
      <c r="H12" s="553">
        <v>163</v>
      </c>
      <c r="I12" s="552">
        <v>116</v>
      </c>
      <c r="J12" s="554">
        <v>113</v>
      </c>
      <c r="K12" s="552">
        <v>98</v>
      </c>
      <c r="L12" s="554">
        <v>105</v>
      </c>
      <c r="M12" s="552">
        <v>110</v>
      </c>
      <c r="N12" s="554">
        <v>88</v>
      </c>
      <c r="O12" s="552">
        <v>101</v>
      </c>
      <c r="P12" s="554">
        <v>101</v>
      </c>
      <c r="Q12" s="552">
        <v>89</v>
      </c>
      <c r="R12" s="554">
        <v>86</v>
      </c>
      <c r="S12" s="552">
        <v>100</v>
      </c>
      <c r="T12" s="554">
        <v>90</v>
      </c>
      <c r="U12" s="552">
        <v>94</v>
      </c>
      <c r="V12" s="554">
        <v>88</v>
      </c>
      <c r="W12" s="552">
        <v>76</v>
      </c>
      <c r="X12" s="554">
        <v>84</v>
      </c>
      <c r="Y12" s="552">
        <v>96</v>
      </c>
      <c r="Z12" s="554">
        <v>124</v>
      </c>
      <c r="AA12" s="552">
        <v>85</v>
      </c>
      <c r="AB12" s="554">
        <v>112</v>
      </c>
      <c r="AC12" s="552">
        <v>110</v>
      </c>
      <c r="AD12" s="554">
        <v>82</v>
      </c>
      <c r="AE12" s="552">
        <v>85</v>
      </c>
      <c r="AF12" s="554">
        <v>89</v>
      </c>
      <c r="AG12" s="555">
        <v>117</v>
      </c>
      <c r="AH12" s="556">
        <v>91</v>
      </c>
      <c r="AI12" s="552">
        <v>102</v>
      </c>
      <c r="AJ12" s="554">
        <v>94</v>
      </c>
      <c r="AK12" s="557">
        <v>146</v>
      </c>
      <c r="AL12" s="554">
        <v>166</v>
      </c>
      <c r="AM12" s="557">
        <v>4215</v>
      </c>
      <c r="AN12" s="552">
        <v>220</v>
      </c>
      <c r="AO12" s="558"/>
      <c r="AP12" s="558"/>
      <c r="AQ12" s="554">
        <v>250</v>
      </c>
      <c r="AR12" s="554">
        <v>561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426</v>
      </c>
      <c r="C13" s="561">
        <f t="shared" si="0"/>
        <v>0</v>
      </c>
      <c r="D13" s="562">
        <f t="shared" si="0"/>
        <v>426</v>
      </c>
      <c r="E13" s="563"/>
      <c r="F13" s="564"/>
      <c r="G13" s="565"/>
      <c r="H13" s="566"/>
      <c r="I13" s="565"/>
      <c r="J13" s="564">
        <v>3</v>
      </c>
      <c r="K13" s="563"/>
      <c r="L13" s="564">
        <v>54</v>
      </c>
      <c r="M13" s="563"/>
      <c r="N13" s="564">
        <v>90</v>
      </c>
      <c r="O13" s="563"/>
      <c r="P13" s="564">
        <v>92</v>
      </c>
      <c r="Q13" s="563"/>
      <c r="R13" s="564">
        <v>77</v>
      </c>
      <c r="S13" s="563"/>
      <c r="T13" s="564">
        <v>53</v>
      </c>
      <c r="U13" s="563"/>
      <c r="V13" s="564">
        <v>34</v>
      </c>
      <c r="W13" s="563"/>
      <c r="X13" s="564">
        <v>12</v>
      </c>
      <c r="Y13" s="563"/>
      <c r="Z13" s="564">
        <v>5</v>
      </c>
      <c r="AA13" s="563"/>
      <c r="AB13" s="564"/>
      <c r="AC13" s="563"/>
      <c r="AD13" s="564">
        <v>4</v>
      </c>
      <c r="AE13" s="563"/>
      <c r="AF13" s="564"/>
      <c r="AG13" s="567"/>
      <c r="AH13" s="568">
        <v>2</v>
      </c>
      <c r="AI13" s="563"/>
      <c r="AJ13" s="564"/>
      <c r="AK13" s="569"/>
      <c r="AL13" s="564"/>
      <c r="AM13" s="569">
        <v>417</v>
      </c>
      <c r="AN13" s="563">
        <v>12</v>
      </c>
      <c r="AO13" s="570"/>
      <c r="AP13" s="570"/>
      <c r="AQ13" s="564">
        <v>8</v>
      </c>
      <c r="AR13" s="564">
        <v>46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238</v>
      </c>
      <c r="C14" s="572">
        <f t="shared" si="0"/>
        <v>1</v>
      </c>
      <c r="D14" s="573">
        <f t="shared" si="0"/>
        <v>237</v>
      </c>
      <c r="E14" s="574"/>
      <c r="F14" s="575"/>
      <c r="G14" s="574"/>
      <c r="H14" s="575"/>
      <c r="I14" s="574"/>
      <c r="J14" s="576"/>
      <c r="K14" s="574"/>
      <c r="L14" s="576">
        <v>23</v>
      </c>
      <c r="M14" s="574"/>
      <c r="N14" s="576">
        <v>57</v>
      </c>
      <c r="O14" s="574"/>
      <c r="P14" s="576">
        <v>48</v>
      </c>
      <c r="Q14" s="574"/>
      <c r="R14" s="576">
        <v>33</v>
      </c>
      <c r="S14" s="574"/>
      <c r="T14" s="576">
        <v>23</v>
      </c>
      <c r="U14" s="574"/>
      <c r="V14" s="576">
        <v>24</v>
      </c>
      <c r="W14" s="574"/>
      <c r="X14" s="576">
        <v>7</v>
      </c>
      <c r="Y14" s="574"/>
      <c r="Z14" s="576">
        <v>6</v>
      </c>
      <c r="AA14" s="574"/>
      <c r="AB14" s="576">
        <v>4</v>
      </c>
      <c r="AC14" s="574"/>
      <c r="AD14" s="576">
        <v>7</v>
      </c>
      <c r="AE14" s="574"/>
      <c r="AF14" s="576">
        <v>3</v>
      </c>
      <c r="AG14" s="577"/>
      <c r="AH14" s="578"/>
      <c r="AI14" s="574"/>
      <c r="AJ14" s="576">
        <v>2</v>
      </c>
      <c r="AK14" s="579">
        <v>1</v>
      </c>
      <c r="AL14" s="576"/>
      <c r="AM14" s="579">
        <v>231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184" t="s">
        <v>138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81" t="s">
        <v>42</v>
      </c>
      <c r="B16" s="1158" t="s">
        <v>3</v>
      </c>
      <c r="C16" s="1161"/>
      <c r="D16" s="1162"/>
      <c r="E16" s="1165" t="s">
        <v>4</v>
      </c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7"/>
      <c r="AM16" s="1135" t="s">
        <v>6</v>
      </c>
    </row>
    <row r="17" spans="1:86" x14ac:dyDescent="0.25">
      <c r="A17" s="1182"/>
      <c r="B17" s="1159"/>
      <c r="C17" s="1163"/>
      <c r="D17" s="1164"/>
      <c r="E17" s="1165" t="s">
        <v>9</v>
      </c>
      <c r="F17" s="1167"/>
      <c r="G17" s="1165" t="s">
        <v>10</v>
      </c>
      <c r="H17" s="1167"/>
      <c r="I17" s="1165" t="s">
        <v>11</v>
      </c>
      <c r="J17" s="1167"/>
      <c r="K17" s="1165" t="s">
        <v>12</v>
      </c>
      <c r="L17" s="1167"/>
      <c r="M17" s="1165" t="s">
        <v>13</v>
      </c>
      <c r="N17" s="1167"/>
      <c r="O17" s="1143" t="s">
        <v>14</v>
      </c>
      <c r="P17" s="1144"/>
      <c r="Q17" s="1143" t="s">
        <v>15</v>
      </c>
      <c r="R17" s="1144"/>
      <c r="S17" s="1143" t="s">
        <v>16</v>
      </c>
      <c r="T17" s="1144"/>
      <c r="U17" s="1143" t="s">
        <v>17</v>
      </c>
      <c r="V17" s="1144"/>
      <c r="W17" s="1143" t="s">
        <v>18</v>
      </c>
      <c r="X17" s="1144"/>
      <c r="Y17" s="1143" t="s">
        <v>19</v>
      </c>
      <c r="Z17" s="1144"/>
      <c r="AA17" s="1143" t="s">
        <v>20</v>
      </c>
      <c r="AB17" s="1144"/>
      <c r="AC17" s="1143" t="s">
        <v>21</v>
      </c>
      <c r="AD17" s="1144"/>
      <c r="AE17" s="1143" t="s">
        <v>22</v>
      </c>
      <c r="AF17" s="1144"/>
      <c r="AG17" s="1143" t="s">
        <v>23</v>
      </c>
      <c r="AH17" s="1144"/>
      <c r="AI17" s="1143" t="s">
        <v>24</v>
      </c>
      <c r="AJ17" s="1144"/>
      <c r="AK17" s="1143" t="s">
        <v>25</v>
      </c>
      <c r="AL17" s="1144"/>
      <c r="AM17" s="1185"/>
    </row>
    <row r="18" spans="1:86" x14ac:dyDescent="0.25">
      <c r="A18" s="1183"/>
      <c r="B18" s="970" t="s">
        <v>136</v>
      </c>
      <c r="C18" s="972" t="s">
        <v>98</v>
      </c>
      <c r="D18" s="965" t="s">
        <v>27</v>
      </c>
      <c r="E18" s="973" t="s">
        <v>98</v>
      </c>
      <c r="F18" s="976" t="s">
        <v>27</v>
      </c>
      <c r="G18" s="973" t="s">
        <v>98</v>
      </c>
      <c r="H18" s="976" t="s">
        <v>27</v>
      </c>
      <c r="I18" s="973" t="s">
        <v>98</v>
      </c>
      <c r="J18" s="976" t="s">
        <v>27</v>
      </c>
      <c r="K18" s="973" t="s">
        <v>98</v>
      </c>
      <c r="L18" s="976" t="s">
        <v>27</v>
      </c>
      <c r="M18" s="973" t="s">
        <v>98</v>
      </c>
      <c r="N18" s="976" t="s">
        <v>27</v>
      </c>
      <c r="O18" s="973" t="s">
        <v>98</v>
      </c>
      <c r="P18" s="976" t="s">
        <v>27</v>
      </c>
      <c r="Q18" s="973" t="s">
        <v>98</v>
      </c>
      <c r="R18" s="976" t="s">
        <v>27</v>
      </c>
      <c r="S18" s="973" t="s">
        <v>98</v>
      </c>
      <c r="T18" s="976" t="s">
        <v>27</v>
      </c>
      <c r="U18" s="973" t="s">
        <v>98</v>
      </c>
      <c r="V18" s="976" t="s">
        <v>27</v>
      </c>
      <c r="W18" s="973" t="s">
        <v>98</v>
      </c>
      <c r="X18" s="976" t="s">
        <v>27</v>
      </c>
      <c r="Y18" s="973" t="s">
        <v>98</v>
      </c>
      <c r="Z18" s="976" t="s">
        <v>27</v>
      </c>
      <c r="AA18" s="973" t="s">
        <v>98</v>
      </c>
      <c r="AB18" s="976" t="s">
        <v>27</v>
      </c>
      <c r="AC18" s="973" t="s">
        <v>98</v>
      </c>
      <c r="AD18" s="976" t="s">
        <v>27</v>
      </c>
      <c r="AE18" s="973" t="s">
        <v>98</v>
      </c>
      <c r="AF18" s="976" t="s">
        <v>27</v>
      </c>
      <c r="AG18" s="973" t="s">
        <v>98</v>
      </c>
      <c r="AH18" s="976" t="s">
        <v>27</v>
      </c>
      <c r="AI18" s="973" t="s">
        <v>98</v>
      </c>
      <c r="AJ18" s="976" t="s">
        <v>27</v>
      </c>
      <c r="AK18" s="973" t="s">
        <v>98</v>
      </c>
      <c r="AL18" s="976" t="s">
        <v>27</v>
      </c>
      <c r="AM18" s="1136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51" t="s">
        <v>42</v>
      </c>
      <c r="B24" s="1158" t="s">
        <v>3</v>
      </c>
      <c r="C24" s="1161"/>
      <c r="D24" s="1162"/>
      <c r="E24" s="1165" t="s">
        <v>4</v>
      </c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1135" t="s">
        <v>6</v>
      </c>
    </row>
    <row r="25" spans="1:86" x14ac:dyDescent="0.25">
      <c r="A25" s="1160"/>
      <c r="B25" s="1159"/>
      <c r="C25" s="1163"/>
      <c r="D25" s="1164"/>
      <c r="E25" s="1165" t="s">
        <v>9</v>
      </c>
      <c r="F25" s="1167"/>
      <c r="G25" s="1165" t="s">
        <v>10</v>
      </c>
      <c r="H25" s="1167"/>
      <c r="I25" s="1165" t="s">
        <v>11</v>
      </c>
      <c r="J25" s="1167"/>
      <c r="K25" s="1165" t="s">
        <v>12</v>
      </c>
      <c r="L25" s="1167"/>
      <c r="M25" s="1165" t="s">
        <v>13</v>
      </c>
      <c r="N25" s="1167"/>
      <c r="O25" s="1143" t="s">
        <v>14</v>
      </c>
      <c r="P25" s="1144"/>
      <c r="Q25" s="1143" t="s">
        <v>15</v>
      </c>
      <c r="R25" s="1144"/>
      <c r="S25" s="1143" t="s">
        <v>16</v>
      </c>
      <c r="T25" s="1144"/>
      <c r="U25" s="1143" t="s">
        <v>17</v>
      </c>
      <c r="V25" s="1144"/>
      <c r="W25" s="1143" t="s">
        <v>18</v>
      </c>
      <c r="X25" s="1144"/>
      <c r="Y25" s="1143" t="s">
        <v>19</v>
      </c>
      <c r="Z25" s="1144"/>
      <c r="AA25" s="1143" t="s">
        <v>20</v>
      </c>
      <c r="AB25" s="1144"/>
      <c r="AC25" s="1143" t="s">
        <v>21</v>
      </c>
      <c r="AD25" s="1144"/>
      <c r="AE25" s="1143" t="s">
        <v>22</v>
      </c>
      <c r="AF25" s="1144"/>
      <c r="AG25" s="1143" t="s">
        <v>23</v>
      </c>
      <c r="AH25" s="1144"/>
      <c r="AI25" s="1143" t="s">
        <v>24</v>
      </c>
      <c r="AJ25" s="1144"/>
      <c r="AK25" s="1143" t="s">
        <v>25</v>
      </c>
      <c r="AL25" s="1144"/>
      <c r="AM25" s="1185"/>
    </row>
    <row r="26" spans="1:86" x14ac:dyDescent="0.25">
      <c r="A26" s="1154"/>
      <c r="B26" s="970" t="s">
        <v>136</v>
      </c>
      <c r="C26" s="967" t="s">
        <v>98</v>
      </c>
      <c r="D26" s="982" t="s">
        <v>27</v>
      </c>
      <c r="E26" s="980" t="s">
        <v>98</v>
      </c>
      <c r="F26" s="981" t="s">
        <v>27</v>
      </c>
      <c r="G26" s="980" t="s">
        <v>98</v>
      </c>
      <c r="H26" s="981" t="s">
        <v>27</v>
      </c>
      <c r="I26" s="980" t="s">
        <v>98</v>
      </c>
      <c r="J26" s="981" t="s">
        <v>27</v>
      </c>
      <c r="K26" s="980" t="s">
        <v>98</v>
      </c>
      <c r="L26" s="981" t="s">
        <v>27</v>
      </c>
      <c r="M26" s="980" t="s">
        <v>98</v>
      </c>
      <c r="N26" s="981" t="s">
        <v>27</v>
      </c>
      <c r="O26" s="980" t="s">
        <v>98</v>
      </c>
      <c r="P26" s="981" t="s">
        <v>27</v>
      </c>
      <c r="Q26" s="980" t="s">
        <v>98</v>
      </c>
      <c r="R26" s="981" t="s">
        <v>27</v>
      </c>
      <c r="S26" s="980" t="s">
        <v>98</v>
      </c>
      <c r="T26" s="981" t="s">
        <v>27</v>
      </c>
      <c r="U26" s="980" t="s">
        <v>98</v>
      </c>
      <c r="V26" s="981" t="s">
        <v>27</v>
      </c>
      <c r="W26" s="980" t="s">
        <v>98</v>
      </c>
      <c r="X26" s="981" t="s">
        <v>27</v>
      </c>
      <c r="Y26" s="980" t="s">
        <v>98</v>
      </c>
      <c r="Z26" s="981" t="s">
        <v>27</v>
      </c>
      <c r="AA26" s="980" t="s">
        <v>98</v>
      </c>
      <c r="AB26" s="981" t="s">
        <v>27</v>
      </c>
      <c r="AC26" s="980" t="s">
        <v>98</v>
      </c>
      <c r="AD26" s="981" t="s">
        <v>27</v>
      </c>
      <c r="AE26" s="980" t="s">
        <v>98</v>
      </c>
      <c r="AF26" s="981" t="s">
        <v>27</v>
      </c>
      <c r="AG26" s="980" t="s">
        <v>98</v>
      </c>
      <c r="AH26" s="981" t="s">
        <v>27</v>
      </c>
      <c r="AI26" s="980" t="s">
        <v>98</v>
      </c>
      <c r="AJ26" s="981" t="s">
        <v>27</v>
      </c>
      <c r="AK26" s="980" t="s">
        <v>98</v>
      </c>
      <c r="AL26" s="981" t="s">
        <v>27</v>
      </c>
      <c r="AM26" s="1136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51" t="s">
        <v>42</v>
      </c>
      <c r="B34" s="1158" t="s">
        <v>3</v>
      </c>
      <c r="C34" s="1161"/>
      <c r="D34" s="1162"/>
      <c r="E34" s="1165" t="s">
        <v>4</v>
      </c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66"/>
      <c r="AK34" s="1166"/>
      <c r="AL34" s="1167"/>
      <c r="AM34" s="1135" t="s">
        <v>6</v>
      </c>
    </row>
    <row r="35" spans="1:86" x14ac:dyDescent="0.25">
      <c r="A35" s="1160"/>
      <c r="B35" s="1159"/>
      <c r="C35" s="1163"/>
      <c r="D35" s="1164"/>
      <c r="E35" s="1165" t="s">
        <v>9</v>
      </c>
      <c r="F35" s="1167"/>
      <c r="G35" s="1165" t="s">
        <v>10</v>
      </c>
      <c r="H35" s="1167"/>
      <c r="I35" s="1165" t="s">
        <v>11</v>
      </c>
      <c r="J35" s="1167"/>
      <c r="K35" s="1165" t="s">
        <v>12</v>
      </c>
      <c r="L35" s="1167"/>
      <c r="M35" s="1165" t="s">
        <v>13</v>
      </c>
      <c r="N35" s="1167"/>
      <c r="O35" s="1143" t="s">
        <v>14</v>
      </c>
      <c r="P35" s="1144"/>
      <c r="Q35" s="1143" t="s">
        <v>15</v>
      </c>
      <c r="R35" s="1144"/>
      <c r="S35" s="1143" t="s">
        <v>16</v>
      </c>
      <c r="T35" s="1144"/>
      <c r="U35" s="1143" t="s">
        <v>17</v>
      </c>
      <c r="V35" s="1144"/>
      <c r="W35" s="1143" t="s">
        <v>18</v>
      </c>
      <c r="X35" s="1144"/>
      <c r="Y35" s="1143" t="s">
        <v>19</v>
      </c>
      <c r="Z35" s="1144"/>
      <c r="AA35" s="1143" t="s">
        <v>20</v>
      </c>
      <c r="AB35" s="1144"/>
      <c r="AC35" s="1143" t="s">
        <v>21</v>
      </c>
      <c r="AD35" s="1144"/>
      <c r="AE35" s="1143" t="s">
        <v>22</v>
      </c>
      <c r="AF35" s="1144"/>
      <c r="AG35" s="1143" t="s">
        <v>23</v>
      </c>
      <c r="AH35" s="1144"/>
      <c r="AI35" s="1143" t="s">
        <v>24</v>
      </c>
      <c r="AJ35" s="1144"/>
      <c r="AK35" s="1143" t="s">
        <v>25</v>
      </c>
      <c r="AL35" s="1144"/>
      <c r="AM35" s="1185"/>
    </row>
    <row r="36" spans="1:86" x14ac:dyDescent="0.25">
      <c r="A36" s="1154"/>
      <c r="B36" s="970" t="s">
        <v>136</v>
      </c>
      <c r="C36" s="967" t="s">
        <v>98</v>
      </c>
      <c r="D36" s="982" t="s">
        <v>27</v>
      </c>
      <c r="E36" s="977" t="s">
        <v>98</v>
      </c>
      <c r="F36" s="976" t="s">
        <v>27</v>
      </c>
      <c r="G36" s="977" t="s">
        <v>98</v>
      </c>
      <c r="H36" s="976" t="s">
        <v>27</v>
      </c>
      <c r="I36" s="977" t="s">
        <v>98</v>
      </c>
      <c r="J36" s="976" t="s">
        <v>27</v>
      </c>
      <c r="K36" s="977" t="s">
        <v>98</v>
      </c>
      <c r="L36" s="976" t="s">
        <v>27</v>
      </c>
      <c r="M36" s="977" t="s">
        <v>98</v>
      </c>
      <c r="N36" s="976" t="s">
        <v>27</v>
      </c>
      <c r="O36" s="977" t="s">
        <v>98</v>
      </c>
      <c r="P36" s="976" t="s">
        <v>27</v>
      </c>
      <c r="Q36" s="977" t="s">
        <v>98</v>
      </c>
      <c r="R36" s="976" t="s">
        <v>27</v>
      </c>
      <c r="S36" s="977" t="s">
        <v>98</v>
      </c>
      <c r="T36" s="976" t="s">
        <v>27</v>
      </c>
      <c r="U36" s="977" t="s">
        <v>98</v>
      </c>
      <c r="V36" s="976" t="s">
        <v>27</v>
      </c>
      <c r="W36" s="977" t="s">
        <v>98</v>
      </c>
      <c r="X36" s="976" t="s">
        <v>27</v>
      </c>
      <c r="Y36" s="977" t="s">
        <v>98</v>
      </c>
      <c r="Z36" s="976" t="s">
        <v>27</v>
      </c>
      <c r="AA36" s="977" t="s">
        <v>98</v>
      </c>
      <c r="AB36" s="976" t="s">
        <v>27</v>
      </c>
      <c r="AC36" s="977" t="s">
        <v>98</v>
      </c>
      <c r="AD36" s="976" t="s">
        <v>27</v>
      </c>
      <c r="AE36" s="977" t="s">
        <v>98</v>
      </c>
      <c r="AF36" s="976" t="s">
        <v>27</v>
      </c>
      <c r="AG36" s="977" t="s">
        <v>98</v>
      </c>
      <c r="AH36" s="976" t="s">
        <v>27</v>
      </c>
      <c r="AI36" s="977" t="s">
        <v>98</v>
      </c>
      <c r="AJ36" s="976" t="s">
        <v>27</v>
      </c>
      <c r="AK36" s="977" t="s">
        <v>98</v>
      </c>
      <c r="AL36" s="976" t="s">
        <v>27</v>
      </c>
      <c r="AM36" s="1136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51" t="s">
        <v>42</v>
      </c>
      <c r="B44" s="1158" t="s">
        <v>3</v>
      </c>
      <c r="C44" s="1161"/>
      <c r="D44" s="1162"/>
      <c r="E44" s="1165" t="s">
        <v>4</v>
      </c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7"/>
      <c r="AM44" s="1135" t="s">
        <v>6</v>
      </c>
    </row>
    <row r="45" spans="1:86" x14ac:dyDescent="0.25">
      <c r="A45" s="1160"/>
      <c r="B45" s="1159"/>
      <c r="C45" s="1163"/>
      <c r="D45" s="1164"/>
      <c r="E45" s="1165" t="s">
        <v>9</v>
      </c>
      <c r="F45" s="1167"/>
      <c r="G45" s="1165" t="s">
        <v>10</v>
      </c>
      <c r="H45" s="1167"/>
      <c r="I45" s="1165" t="s">
        <v>11</v>
      </c>
      <c r="J45" s="1167"/>
      <c r="K45" s="1165" t="s">
        <v>12</v>
      </c>
      <c r="L45" s="1167"/>
      <c r="M45" s="1165" t="s">
        <v>13</v>
      </c>
      <c r="N45" s="1167"/>
      <c r="O45" s="1143" t="s">
        <v>14</v>
      </c>
      <c r="P45" s="1144"/>
      <c r="Q45" s="1143" t="s">
        <v>15</v>
      </c>
      <c r="R45" s="1144"/>
      <c r="S45" s="1143" t="s">
        <v>16</v>
      </c>
      <c r="T45" s="1144"/>
      <c r="U45" s="1143" t="s">
        <v>17</v>
      </c>
      <c r="V45" s="1144"/>
      <c r="W45" s="1143" t="s">
        <v>18</v>
      </c>
      <c r="X45" s="1144"/>
      <c r="Y45" s="1143" t="s">
        <v>19</v>
      </c>
      <c r="Z45" s="1144"/>
      <c r="AA45" s="1143" t="s">
        <v>20</v>
      </c>
      <c r="AB45" s="1144"/>
      <c r="AC45" s="1143" t="s">
        <v>21</v>
      </c>
      <c r="AD45" s="1144"/>
      <c r="AE45" s="1143" t="s">
        <v>22</v>
      </c>
      <c r="AF45" s="1144"/>
      <c r="AG45" s="1143" t="s">
        <v>23</v>
      </c>
      <c r="AH45" s="1144"/>
      <c r="AI45" s="1143" t="s">
        <v>24</v>
      </c>
      <c r="AJ45" s="1144"/>
      <c r="AK45" s="1143" t="s">
        <v>25</v>
      </c>
      <c r="AL45" s="1144"/>
      <c r="AM45" s="1185"/>
    </row>
    <row r="46" spans="1:86" x14ac:dyDescent="0.25">
      <c r="A46" s="1154"/>
      <c r="B46" s="970" t="s">
        <v>136</v>
      </c>
      <c r="C46" s="967" t="s">
        <v>98</v>
      </c>
      <c r="D46" s="982" t="s">
        <v>27</v>
      </c>
      <c r="E46" s="980" t="s">
        <v>98</v>
      </c>
      <c r="F46" s="981" t="s">
        <v>27</v>
      </c>
      <c r="G46" s="980" t="s">
        <v>98</v>
      </c>
      <c r="H46" s="981" t="s">
        <v>27</v>
      </c>
      <c r="I46" s="980" t="s">
        <v>98</v>
      </c>
      <c r="J46" s="981" t="s">
        <v>27</v>
      </c>
      <c r="K46" s="980" t="s">
        <v>98</v>
      </c>
      <c r="L46" s="981" t="s">
        <v>27</v>
      </c>
      <c r="M46" s="980" t="s">
        <v>98</v>
      </c>
      <c r="N46" s="981" t="s">
        <v>27</v>
      </c>
      <c r="O46" s="980" t="s">
        <v>98</v>
      </c>
      <c r="P46" s="981" t="s">
        <v>27</v>
      </c>
      <c r="Q46" s="980" t="s">
        <v>98</v>
      </c>
      <c r="R46" s="981" t="s">
        <v>27</v>
      </c>
      <c r="S46" s="980" t="s">
        <v>98</v>
      </c>
      <c r="T46" s="981" t="s">
        <v>27</v>
      </c>
      <c r="U46" s="980" t="s">
        <v>98</v>
      </c>
      <c r="V46" s="981" t="s">
        <v>27</v>
      </c>
      <c r="W46" s="980" t="s">
        <v>98</v>
      </c>
      <c r="X46" s="981" t="s">
        <v>27</v>
      </c>
      <c r="Y46" s="980" t="s">
        <v>98</v>
      </c>
      <c r="Z46" s="981" t="s">
        <v>27</v>
      </c>
      <c r="AA46" s="980" t="s">
        <v>98</v>
      </c>
      <c r="AB46" s="981" t="s">
        <v>27</v>
      </c>
      <c r="AC46" s="980" t="s">
        <v>98</v>
      </c>
      <c r="AD46" s="981" t="s">
        <v>27</v>
      </c>
      <c r="AE46" s="980" t="s">
        <v>98</v>
      </c>
      <c r="AF46" s="981" t="s">
        <v>27</v>
      </c>
      <c r="AG46" s="980" t="s">
        <v>98</v>
      </c>
      <c r="AH46" s="981" t="s">
        <v>27</v>
      </c>
      <c r="AI46" s="980" t="s">
        <v>98</v>
      </c>
      <c r="AJ46" s="981" t="s">
        <v>27</v>
      </c>
      <c r="AK46" s="980" t="s">
        <v>98</v>
      </c>
      <c r="AL46" s="981" t="s">
        <v>27</v>
      </c>
      <c r="AM46" s="1136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537"/>
      <c r="AN54" s="537"/>
      <c r="AO54" s="537"/>
      <c r="AP54" s="537"/>
      <c r="AQ54" s="537"/>
      <c r="AR54" s="537"/>
    </row>
    <row r="55" spans="1:231" x14ac:dyDescent="0.25">
      <c r="A55" s="1169"/>
      <c r="B55" s="1174"/>
      <c r="C55" s="1175"/>
      <c r="D55" s="1176"/>
      <c r="E55" s="1165" t="s">
        <v>9</v>
      </c>
      <c r="F55" s="1167"/>
      <c r="G55" s="1165" t="s">
        <v>10</v>
      </c>
      <c r="H55" s="1167"/>
      <c r="I55" s="1165" t="s">
        <v>11</v>
      </c>
      <c r="J55" s="1167"/>
      <c r="K55" s="1165" t="s">
        <v>12</v>
      </c>
      <c r="L55" s="1167"/>
      <c r="M55" s="1165" t="s">
        <v>13</v>
      </c>
      <c r="N55" s="1167"/>
      <c r="O55" s="1143" t="s">
        <v>14</v>
      </c>
      <c r="P55" s="1144"/>
      <c r="Q55" s="1143" t="s">
        <v>15</v>
      </c>
      <c r="R55" s="1144"/>
      <c r="S55" s="1143" t="s">
        <v>16</v>
      </c>
      <c r="T55" s="1144"/>
      <c r="U55" s="1143" t="s">
        <v>17</v>
      </c>
      <c r="V55" s="1157"/>
      <c r="W55" s="1143" t="s">
        <v>18</v>
      </c>
      <c r="X55" s="1144"/>
      <c r="Y55" s="1143" t="s">
        <v>19</v>
      </c>
      <c r="Z55" s="1144"/>
      <c r="AA55" s="1143" t="s">
        <v>20</v>
      </c>
      <c r="AB55" s="1144"/>
      <c r="AC55" s="1143" t="s">
        <v>21</v>
      </c>
      <c r="AD55" s="1144"/>
      <c r="AE55" s="1143" t="s">
        <v>22</v>
      </c>
      <c r="AF55" s="1144"/>
      <c r="AG55" s="1143" t="s">
        <v>23</v>
      </c>
      <c r="AH55" s="1144"/>
      <c r="AI55" s="1143" t="s">
        <v>24</v>
      </c>
      <c r="AJ55" s="1144"/>
      <c r="AK55" s="1143" t="s">
        <v>25</v>
      </c>
      <c r="AL55" s="1144"/>
      <c r="AM55" s="537"/>
      <c r="AN55" s="537"/>
      <c r="AO55" s="537"/>
      <c r="AP55" s="537"/>
      <c r="AQ55" s="537"/>
      <c r="AR55" s="537"/>
    </row>
    <row r="56" spans="1:231" x14ac:dyDescent="0.25">
      <c r="A56" s="1170"/>
      <c r="B56" s="634" t="s">
        <v>136</v>
      </c>
      <c r="C56" s="634" t="s">
        <v>26</v>
      </c>
      <c r="D56" s="965" t="s">
        <v>27</v>
      </c>
      <c r="E56" s="634" t="s">
        <v>26</v>
      </c>
      <c r="F56" s="965" t="s">
        <v>27</v>
      </c>
      <c r="G56" s="634" t="s">
        <v>26</v>
      </c>
      <c r="H56" s="965" t="s">
        <v>27</v>
      </c>
      <c r="I56" s="634" t="s">
        <v>26</v>
      </c>
      <c r="J56" s="965" t="s">
        <v>27</v>
      </c>
      <c r="K56" s="634" t="s">
        <v>26</v>
      </c>
      <c r="L56" s="965" t="s">
        <v>27</v>
      </c>
      <c r="M56" s="634" t="s">
        <v>26</v>
      </c>
      <c r="N56" s="965" t="s">
        <v>27</v>
      </c>
      <c r="O56" s="634" t="s">
        <v>26</v>
      </c>
      <c r="P56" s="965" t="s">
        <v>27</v>
      </c>
      <c r="Q56" s="634" t="s">
        <v>26</v>
      </c>
      <c r="R56" s="965" t="s">
        <v>27</v>
      </c>
      <c r="S56" s="634" t="s">
        <v>26</v>
      </c>
      <c r="T56" s="965" t="s">
        <v>27</v>
      </c>
      <c r="U56" s="634" t="s">
        <v>26</v>
      </c>
      <c r="V56" s="977" t="s">
        <v>27</v>
      </c>
      <c r="W56" s="634" t="s">
        <v>26</v>
      </c>
      <c r="X56" s="965" t="s">
        <v>27</v>
      </c>
      <c r="Y56" s="634" t="s">
        <v>26</v>
      </c>
      <c r="Z56" s="965" t="s">
        <v>27</v>
      </c>
      <c r="AA56" s="634" t="s">
        <v>26</v>
      </c>
      <c r="AB56" s="965" t="s">
        <v>27</v>
      </c>
      <c r="AC56" s="634" t="s">
        <v>26</v>
      </c>
      <c r="AD56" s="965" t="s">
        <v>27</v>
      </c>
      <c r="AE56" s="634" t="s">
        <v>26</v>
      </c>
      <c r="AF56" s="965" t="s">
        <v>27</v>
      </c>
      <c r="AG56" s="634" t="s">
        <v>26</v>
      </c>
      <c r="AH56" s="965" t="s">
        <v>27</v>
      </c>
      <c r="AI56" s="634" t="s">
        <v>26</v>
      </c>
      <c r="AJ56" s="965" t="s">
        <v>27</v>
      </c>
      <c r="AK56" s="634" t="s">
        <v>26</v>
      </c>
      <c r="AL56" s="96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6</v>
      </c>
      <c r="D57" s="551">
        <f t="shared" si="9"/>
        <v>2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>
        <v>1</v>
      </c>
      <c r="X57" s="554"/>
      <c r="Y57" s="552"/>
      <c r="Z57" s="554"/>
      <c r="AA57" s="552">
        <v>2</v>
      </c>
      <c r="AB57" s="554">
        <v>1</v>
      </c>
      <c r="AC57" s="552"/>
      <c r="AD57" s="554"/>
      <c r="AE57" s="552"/>
      <c r="AF57" s="554">
        <v>1</v>
      </c>
      <c r="AG57" s="552"/>
      <c r="AH57" s="554"/>
      <c r="AI57" s="552"/>
      <c r="AJ57" s="554"/>
      <c r="AK57" s="620">
        <v>2</v>
      </c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84</v>
      </c>
      <c r="C58" s="640">
        <f t="shared" si="9"/>
        <v>38</v>
      </c>
      <c r="D58" s="601">
        <f t="shared" si="9"/>
        <v>46</v>
      </c>
      <c r="E58" s="563">
        <v>1</v>
      </c>
      <c r="F58" s="602">
        <v>4</v>
      </c>
      <c r="G58" s="563"/>
      <c r="H58" s="564"/>
      <c r="I58" s="563">
        <v>1</v>
      </c>
      <c r="J58" s="564"/>
      <c r="K58" s="563">
        <v>1</v>
      </c>
      <c r="L58" s="564">
        <v>2</v>
      </c>
      <c r="M58" s="563">
        <v>2</v>
      </c>
      <c r="N58" s="564">
        <v>1</v>
      </c>
      <c r="O58" s="563"/>
      <c r="P58" s="564"/>
      <c r="Q58" s="563">
        <v>1</v>
      </c>
      <c r="R58" s="564">
        <v>1</v>
      </c>
      <c r="S58" s="563">
        <v>4</v>
      </c>
      <c r="T58" s="564">
        <v>2</v>
      </c>
      <c r="U58" s="563">
        <v>1</v>
      </c>
      <c r="V58" s="568"/>
      <c r="W58" s="563">
        <v>2</v>
      </c>
      <c r="X58" s="564">
        <v>3</v>
      </c>
      <c r="Y58" s="563"/>
      <c r="Z58" s="564">
        <v>2</v>
      </c>
      <c r="AA58" s="563">
        <v>1</v>
      </c>
      <c r="AB58" s="564">
        <v>3</v>
      </c>
      <c r="AC58" s="563">
        <v>2</v>
      </c>
      <c r="AD58" s="564">
        <v>5</v>
      </c>
      <c r="AE58" s="563">
        <v>5</v>
      </c>
      <c r="AF58" s="564">
        <v>4</v>
      </c>
      <c r="AG58" s="563">
        <v>10</v>
      </c>
      <c r="AH58" s="564">
        <v>6</v>
      </c>
      <c r="AI58" s="563">
        <v>2</v>
      </c>
      <c r="AJ58" s="564">
        <v>4</v>
      </c>
      <c r="AK58" s="603">
        <v>5</v>
      </c>
      <c r="AL58" s="564">
        <v>9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3146</v>
      </c>
      <c r="C59" s="640">
        <f t="shared" si="9"/>
        <v>1703</v>
      </c>
      <c r="D59" s="601">
        <f t="shared" si="9"/>
        <v>1443</v>
      </c>
      <c r="E59" s="563">
        <v>393</v>
      </c>
      <c r="F59" s="602">
        <v>257</v>
      </c>
      <c r="G59" s="563">
        <v>88</v>
      </c>
      <c r="H59" s="564">
        <v>67</v>
      </c>
      <c r="I59" s="563">
        <v>57</v>
      </c>
      <c r="J59" s="564">
        <v>38</v>
      </c>
      <c r="K59" s="563">
        <v>74</v>
      </c>
      <c r="L59" s="564">
        <v>70</v>
      </c>
      <c r="M59" s="563">
        <v>85</v>
      </c>
      <c r="N59" s="564">
        <v>59</v>
      </c>
      <c r="O59" s="563">
        <v>77</v>
      </c>
      <c r="P59" s="564">
        <v>74</v>
      </c>
      <c r="Q59" s="563">
        <v>73</v>
      </c>
      <c r="R59" s="564">
        <v>66</v>
      </c>
      <c r="S59" s="563">
        <v>78</v>
      </c>
      <c r="T59" s="564">
        <v>65</v>
      </c>
      <c r="U59" s="563">
        <v>74</v>
      </c>
      <c r="V59" s="568">
        <v>62</v>
      </c>
      <c r="W59" s="563">
        <v>62</v>
      </c>
      <c r="X59" s="564">
        <v>65</v>
      </c>
      <c r="Y59" s="563">
        <v>83</v>
      </c>
      <c r="Z59" s="564">
        <v>94</v>
      </c>
      <c r="AA59" s="563">
        <v>69</v>
      </c>
      <c r="AB59" s="564">
        <v>85</v>
      </c>
      <c r="AC59" s="563">
        <v>92</v>
      </c>
      <c r="AD59" s="564">
        <v>64</v>
      </c>
      <c r="AE59" s="563">
        <v>69</v>
      </c>
      <c r="AF59" s="564">
        <v>72</v>
      </c>
      <c r="AG59" s="563">
        <v>100</v>
      </c>
      <c r="AH59" s="564">
        <v>75</v>
      </c>
      <c r="AI59" s="563">
        <v>97</v>
      </c>
      <c r="AJ59" s="564">
        <v>82</v>
      </c>
      <c r="AK59" s="603">
        <v>132</v>
      </c>
      <c r="AL59" s="564">
        <v>148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1111</v>
      </c>
      <c r="C60" s="640">
        <f t="shared" si="9"/>
        <v>518</v>
      </c>
      <c r="D60" s="601">
        <f t="shared" si="9"/>
        <v>593</v>
      </c>
      <c r="E60" s="563">
        <v>171</v>
      </c>
      <c r="F60" s="602">
        <v>170</v>
      </c>
      <c r="G60" s="563">
        <v>95</v>
      </c>
      <c r="H60" s="564">
        <v>96</v>
      </c>
      <c r="I60" s="563">
        <v>56</v>
      </c>
      <c r="J60" s="564">
        <v>73</v>
      </c>
      <c r="K60" s="563">
        <v>22</v>
      </c>
      <c r="L60" s="564">
        <v>32</v>
      </c>
      <c r="M60" s="563">
        <v>22</v>
      </c>
      <c r="N60" s="564">
        <v>26</v>
      </c>
      <c r="O60" s="563">
        <v>21</v>
      </c>
      <c r="P60" s="564">
        <v>23</v>
      </c>
      <c r="Q60" s="563">
        <v>14</v>
      </c>
      <c r="R60" s="564">
        <v>19</v>
      </c>
      <c r="S60" s="563">
        <v>18</v>
      </c>
      <c r="T60" s="564">
        <v>19</v>
      </c>
      <c r="U60" s="563">
        <v>19</v>
      </c>
      <c r="V60" s="568">
        <v>23</v>
      </c>
      <c r="W60" s="563">
        <v>10</v>
      </c>
      <c r="X60" s="564">
        <v>14</v>
      </c>
      <c r="Y60" s="563">
        <v>13</v>
      </c>
      <c r="Z60" s="564">
        <v>26</v>
      </c>
      <c r="AA60" s="563">
        <v>13</v>
      </c>
      <c r="AB60" s="564">
        <v>22</v>
      </c>
      <c r="AC60" s="563">
        <v>16</v>
      </c>
      <c r="AD60" s="564">
        <v>12</v>
      </c>
      <c r="AE60" s="563">
        <v>11</v>
      </c>
      <c r="AF60" s="564">
        <v>12</v>
      </c>
      <c r="AG60" s="563">
        <v>7</v>
      </c>
      <c r="AH60" s="564">
        <v>10</v>
      </c>
      <c r="AI60" s="563">
        <v>3</v>
      </c>
      <c r="AJ60" s="564">
        <v>8</v>
      </c>
      <c r="AK60" s="603">
        <v>7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43</v>
      </c>
      <c r="C61" s="644">
        <f t="shared" si="9"/>
        <v>16</v>
      </c>
      <c r="D61" s="645">
        <f t="shared" si="9"/>
        <v>27</v>
      </c>
      <c r="E61" s="646">
        <v>4</v>
      </c>
      <c r="F61" s="647">
        <v>4</v>
      </c>
      <c r="G61" s="646">
        <v>3</v>
      </c>
      <c r="H61" s="648"/>
      <c r="I61" s="646">
        <v>2</v>
      </c>
      <c r="J61" s="648">
        <v>2</v>
      </c>
      <c r="K61" s="646">
        <v>1</v>
      </c>
      <c r="L61" s="648">
        <v>1</v>
      </c>
      <c r="M61" s="646">
        <v>1</v>
      </c>
      <c r="N61" s="648">
        <v>2</v>
      </c>
      <c r="O61" s="646">
        <v>3</v>
      </c>
      <c r="P61" s="648">
        <v>4</v>
      </c>
      <c r="Q61" s="646">
        <v>1</v>
      </c>
      <c r="R61" s="648"/>
      <c r="S61" s="646"/>
      <c r="T61" s="648">
        <v>4</v>
      </c>
      <c r="U61" s="646"/>
      <c r="V61" s="649">
        <v>3</v>
      </c>
      <c r="W61" s="646">
        <v>1</v>
      </c>
      <c r="X61" s="648">
        <v>2</v>
      </c>
      <c r="Y61" s="646"/>
      <c r="Z61" s="648">
        <v>2</v>
      </c>
      <c r="AA61" s="646"/>
      <c r="AB61" s="648">
        <v>1</v>
      </c>
      <c r="AC61" s="646"/>
      <c r="AD61" s="648">
        <v>1</v>
      </c>
      <c r="AE61" s="646"/>
      <c r="AF61" s="648"/>
      <c r="AG61" s="646"/>
      <c r="AH61" s="648"/>
      <c r="AI61" s="646"/>
      <c r="AJ61" s="648"/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77" t="s">
        <v>41</v>
      </c>
      <c r="B63" s="653">
        <f t="shared" ref="B63:AL63" si="10">SUM(B57:B62)</f>
        <v>4392</v>
      </c>
      <c r="C63" s="653">
        <f t="shared" si="10"/>
        <v>2281</v>
      </c>
      <c r="D63" s="654">
        <f t="shared" si="10"/>
        <v>2111</v>
      </c>
      <c r="E63" s="655">
        <f t="shared" si="10"/>
        <v>570</v>
      </c>
      <c r="F63" s="656">
        <f t="shared" si="10"/>
        <v>435</v>
      </c>
      <c r="G63" s="655">
        <f t="shared" si="10"/>
        <v>186</v>
      </c>
      <c r="H63" s="657">
        <f t="shared" si="10"/>
        <v>163</v>
      </c>
      <c r="I63" s="655">
        <f t="shared" si="10"/>
        <v>116</v>
      </c>
      <c r="J63" s="657">
        <f t="shared" si="10"/>
        <v>113</v>
      </c>
      <c r="K63" s="655">
        <f t="shared" si="10"/>
        <v>98</v>
      </c>
      <c r="L63" s="657">
        <f t="shared" si="10"/>
        <v>105</v>
      </c>
      <c r="M63" s="655">
        <f t="shared" si="10"/>
        <v>110</v>
      </c>
      <c r="N63" s="657">
        <f t="shared" si="10"/>
        <v>88</v>
      </c>
      <c r="O63" s="655">
        <f t="shared" si="10"/>
        <v>101</v>
      </c>
      <c r="P63" s="657">
        <f t="shared" si="10"/>
        <v>101</v>
      </c>
      <c r="Q63" s="655">
        <f t="shared" si="10"/>
        <v>89</v>
      </c>
      <c r="R63" s="657">
        <f t="shared" si="10"/>
        <v>86</v>
      </c>
      <c r="S63" s="655">
        <f t="shared" si="10"/>
        <v>100</v>
      </c>
      <c r="T63" s="657">
        <f t="shared" si="10"/>
        <v>90</v>
      </c>
      <c r="U63" s="658">
        <f t="shared" si="10"/>
        <v>94</v>
      </c>
      <c r="V63" s="659">
        <f t="shared" si="10"/>
        <v>88</v>
      </c>
      <c r="W63" s="655">
        <f t="shared" si="10"/>
        <v>76</v>
      </c>
      <c r="X63" s="657">
        <f t="shared" si="10"/>
        <v>84</v>
      </c>
      <c r="Y63" s="655">
        <f t="shared" si="10"/>
        <v>96</v>
      </c>
      <c r="Z63" s="657">
        <f t="shared" si="10"/>
        <v>124</v>
      </c>
      <c r="AA63" s="655">
        <f t="shared" si="10"/>
        <v>85</v>
      </c>
      <c r="AB63" s="657">
        <f t="shared" si="10"/>
        <v>112</v>
      </c>
      <c r="AC63" s="655">
        <f t="shared" si="10"/>
        <v>110</v>
      </c>
      <c r="AD63" s="657">
        <f t="shared" si="10"/>
        <v>82</v>
      </c>
      <c r="AE63" s="655">
        <f t="shared" si="10"/>
        <v>85</v>
      </c>
      <c r="AF63" s="657">
        <f t="shared" si="10"/>
        <v>89</v>
      </c>
      <c r="AG63" s="655">
        <f t="shared" si="10"/>
        <v>117</v>
      </c>
      <c r="AH63" s="657">
        <f t="shared" si="10"/>
        <v>91</v>
      </c>
      <c r="AI63" s="655">
        <f t="shared" si="10"/>
        <v>102</v>
      </c>
      <c r="AJ63" s="657">
        <f t="shared" si="10"/>
        <v>94</v>
      </c>
      <c r="AK63" s="660">
        <f t="shared" si="10"/>
        <v>146</v>
      </c>
      <c r="AL63" s="657">
        <f t="shared" si="10"/>
        <v>166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65" t="s">
        <v>3</v>
      </c>
      <c r="C65" s="965" t="s">
        <v>47</v>
      </c>
      <c r="D65" s="965" t="s">
        <v>48</v>
      </c>
      <c r="E65" s="96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352</v>
      </c>
      <c r="C69" s="604">
        <v>352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183</v>
      </c>
      <c r="C72" s="604">
        <v>183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797</v>
      </c>
      <c r="C78" s="604">
        <v>797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6</v>
      </c>
      <c r="C80" s="604">
        <v>6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26</v>
      </c>
      <c r="C81" s="604">
        <v>26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77" t="s">
        <v>41</v>
      </c>
      <c r="B85" s="678">
        <f>SUM(B66:B84)</f>
        <v>1364</v>
      </c>
      <c r="C85" s="678">
        <f>SUM(C66:C84)</f>
        <v>1364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158" t="s">
        <v>66</v>
      </c>
      <c r="B87" s="1162"/>
      <c r="C87" s="1158" t="s">
        <v>3</v>
      </c>
      <c r="D87" s="1161"/>
      <c r="E87" s="1162"/>
      <c r="F87" s="1165" t="s">
        <v>4</v>
      </c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1166"/>
      <c r="AI87" s="1166"/>
      <c r="AJ87" s="1166"/>
      <c r="AK87" s="1166"/>
      <c r="AL87" s="1166"/>
      <c r="AM87" s="1167"/>
      <c r="AN87" s="1135" t="s">
        <v>6</v>
      </c>
    </row>
    <row r="88" spans="1:86" x14ac:dyDescent="0.25">
      <c r="A88" s="1192"/>
      <c r="B88" s="1193"/>
      <c r="C88" s="1159"/>
      <c r="D88" s="1163"/>
      <c r="E88" s="1164"/>
      <c r="F88" s="1165" t="s">
        <v>9</v>
      </c>
      <c r="G88" s="1167"/>
      <c r="H88" s="1166" t="s">
        <v>10</v>
      </c>
      <c r="I88" s="1166"/>
      <c r="J88" s="1165" t="s">
        <v>11</v>
      </c>
      <c r="K88" s="1167"/>
      <c r="L88" s="1166" t="s">
        <v>12</v>
      </c>
      <c r="M88" s="1166"/>
      <c r="N88" s="1165" t="s">
        <v>13</v>
      </c>
      <c r="O88" s="1167"/>
      <c r="P88" s="1166" t="s">
        <v>14</v>
      </c>
      <c r="Q88" s="1166"/>
      <c r="R88" s="1165" t="s">
        <v>15</v>
      </c>
      <c r="S88" s="1167"/>
      <c r="T88" s="1166" t="s">
        <v>16</v>
      </c>
      <c r="U88" s="1166"/>
      <c r="V88" s="1165" t="s">
        <v>17</v>
      </c>
      <c r="W88" s="1167"/>
      <c r="X88" s="1166" t="s">
        <v>18</v>
      </c>
      <c r="Y88" s="1167"/>
      <c r="Z88" s="1165" t="s">
        <v>19</v>
      </c>
      <c r="AA88" s="1166"/>
      <c r="AB88" s="1165" t="s">
        <v>20</v>
      </c>
      <c r="AC88" s="1167"/>
      <c r="AD88" s="1166" t="s">
        <v>21</v>
      </c>
      <c r="AE88" s="1166"/>
      <c r="AF88" s="1165" t="s">
        <v>22</v>
      </c>
      <c r="AG88" s="1167"/>
      <c r="AH88" s="1166" t="s">
        <v>23</v>
      </c>
      <c r="AI88" s="1166"/>
      <c r="AJ88" s="1165" t="s">
        <v>24</v>
      </c>
      <c r="AK88" s="1167"/>
      <c r="AL88" s="1166" t="s">
        <v>25</v>
      </c>
      <c r="AM88" s="1167"/>
      <c r="AN88" s="1185"/>
    </row>
    <row r="89" spans="1:86" x14ac:dyDescent="0.25">
      <c r="A89" s="1159"/>
      <c r="B89" s="1163"/>
      <c r="C89" s="965" t="s">
        <v>136</v>
      </c>
      <c r="D89" s="965" t="s">
        <v>98</v>
      </c>
      <c r="E89" s="965" t="s">
        <v>27</v>
      </c>
      <c r="F89" s="977" t="s">
        <v>98</v>
      </c>
      <c r="G89" s="976" t="s">
        <v>27</v>
      </c>
      <c r="H89" s="978" t="s">
        <v>98</v>
      </c>
      <c r="I89" s="978" t="s">
        <v>27</v>
      </c>
      <c r="J89" s="977" t="s">
        <v>98</v>
      </c>
      <c r="K89" s="976" t="s">
        <v>27</v>
      </c>
      <c r="L89" s="978" t="s">
        <v>98</v>
      </c>
      <c r="M89" s="978" t="s">
        <v>27</v>
      </c>
      <c r="N89" s="977" t="s">
        <v>98</v>
      </c>
      <c r="O89" s="976" t="s">
        <v>27</v>
      </c>
      <c r="P89" s="978" t="s">
        <v>98</v>
      </c>
      <c r="Q89" s="978" t="s">
        <v>27</v>
      </c>
      <c r="R89" s="977" t="s">
        <v>98</v>
      </c>
      <c r="S89" s="976" t="s">
        <v>27</v>
      </c>
      <c r="T89" s="978" t="s">
        <v>98</v>
      </c>
      <c r="U89" s="978" t="s">
        <v>27</v>
      </c>
      <c r="V89" s="977" t="s">
        <v>98</v>
      </c>
      <c r="W89" s="976" t="s">
        <v>27</v>
      </c>
      <c r="X89" s="978" t="s">
        <v>98</v>
      </c>
      <c r="Y89" s="976" t="s">
        <v>27</v>
      </c>
      <c r="Z89" s="977" t="s">
        <v>98</v>
      </c>
      <c r="AA89" s="978" t="s">
        <v>27</v>
      </c>
      <c r="AB89" s="977" t="s">
        <v>98</v>
      </c>
      <c r="AC89" s="976" t="s">
        <v>27</v>
      </c>
      <c r="AD89" s="978" t="s">
        <v>98</v>
      </c>
      <c r="AE89" s="978" t="s">
        <v>27</v>
      </c>
      <c r="AF89" s="977" t="s">
        <v>98</v>
      </c>
      <c r="AG89" s="976" t="s">
        <v>27</v>
      </c>
      <c r="AH89" s="978" t="s">
        <v>98</v>
      </c>
      <c r="AI89" s="978" t="s">
        <v>27</v>
      </c>
      <c r="AJ89" s="977" t="s">
        <v>98</v>
      </c>
      <c r="AK89" s="976" t="s">
        <v>27</v>
      </c>
      <c r="AL89" s="978" t="s">
        <v>98</v>
      </c>
      <c r="AM89" s="976" t="s">
        <v>27</v>
      </c>
      <c r="AN89" s="1136"/>
    </row>
    <row r="90" spans="1:86" x14ac:dyDescent="0.25">
      <c r="A90" s="1165" t="s">
        <v>67</v>
      </c>
      <c r="B90" s="1167"/>
      <c r="C90" s="637">
        <f t="shared" ref="C90:AN90" si="12">SUM(C91:C97)</f>
        <v>937</v>
      </c>
      <c r="D90" s="637">
        <f t="shared" si="12"/>
        <v>368</v>
      </c>
      <c r="E90" s="551">
        <f t="shared" si="12"/>
        <v>569</v>
      </c>
      <c r="F90" s="637">
        <f t="shared" si="12"/>
        <v>59</v>
      </c>
      <c r="G90" s="637">
        <f t="shared" si="12"/>
        <v>34</v>
      </c>
      <c r="H90" s="637">
        <f t="shared" si="12"/>
        <v>9</v>
      </c>
      <c r="I90" s="637">
        <f t="shared" si="12"/>
        <v>7</v>
      </c>
      <c r="J90" s="637">
        <f t="shared" si="12"/>
        <v>13</v>
      </c>
      <c r="K90" s="637">
        <f t="shared" si="12"/>
        <v>11</v>
      </c>
      <c r="L90" s="637">
        <f t="shared" si="12"/>
        <v>8</v>
      </c>
      <c r="M90" s="637">
        <f t="shared" si="12"/>
        <v>32</v>
      </c>
      <c r="N90" s="637">
        <f t="shared" si="12"/>
        <v>12</v>
      </c>
      <c r="O90" s="637">
        <f t="shared" si="12"/>
        <v>61</v>
      </c>
      <c r="P90" s="637">
        <f t="shared" si="12"/>
        <v>10</v>
      </c>
      <c r="Q90" s="637">
        <f t="shared" si="12"/>
        <v>54</v>
      </c>
      <c r="R90" s="637">
        <f t="shared" si="12"/>
        <v>7</v>
      </c>
      <c r="S90" s="637">
        <f t="shared" si="12"/>
        <v>58</v>
      </c>
      <c r="T90" s="637">
        <f t="shared" si="12"/>
        <v>5</v>
      </c>
      <c r="U90" s="637">
        <f t="shared" si="12"/>
        <v>34</v>
      </c>
      <c r="V90" s="637">
        <f t="shared" si="12"/>
        <v>14</v>
      </c>
      <c r="W90" s="637">
        <f t="shared" si="12"/>
        <v>44</v>
      </c>
      <c r="X90" s="637">
        <f t="shared" si="12"/>
        <v>12</v>
      </c>
      <c r="Y90" s="637">
        <f t="shared" si="12"/>
        <v>14</v>
      </c>
      <c r="Z90" s="637">
        <f t="shared" si="12"/>
        <v>10</v>
      </c>
      <c r="AA90" s="637">
        <f t="shared" si="12"/>
        <v>22</v>
      </c>
      <c r="AB90" s="637">
        <f t="shared" si="12"/>
        <v>21</v>
      </c>
      <c r="AC90" s="637">
        <f t="shared" si="12"/>
        <v>22</v>
      </c>
      <c r="AD90" s="637">
        <f t="shared" si="12"/>
        <v>26</v>
      </c>
      <c r="AE90" s="637">
        <f t="shared" si="12"/>
        <v>22</v>
      </c>
      <c r="AF90" s="637">
        <f t="shared" si="12"/>
        <v>37</v>
      </c>
      <c r="AG90" s="637">
        <f t="shared" si="12"/>
        <v>33</v>
      </c>
      <c r="AH90" s="637">
        <f t="shared" si="12"/>
        <v>32</v>
      </c>
      <c r="AI90" s="637">
        <f t="shared" si="12"/>
        <v>25</v>
      </c>
      <c r="AJ90" s="637">
        <f t="shared" si="12"/>
        <v>38</v>
      </c>
      <c r="AK90" s="637">
        <f t="shared" si="12"/>
        <v>23</v>
      </c>
      <c r="AL90" s="637">
        <f t="shared" si="12"/>
        <v>55</v>
      </c>
      <c r="AM90" s="637">
        <f t="shared" si="12"/>
        <v>73</v>
      </c>
      <c r="AN90" s="682">
        <f t="shared" si="12"/>
        <v>937</v>
      </c>
      <c r="AO90" s="683"/>
    </row>
    <row r="91" spans="1:86" x14ac:dyDescent="0.25">
      <c r="A91" s="1185" t="s">
        <v>68</v>
      </c>
      <c r="B91" s="684" t="s">
        <v>69</v>
      </c>
      <c r="C91" s="637">
        <f t="shared" ref="C91:C97" si="13">SUM(D91+E91)</f>
        <v>821</v>
      </c>
      <c r="D91" s="637">
        <f t="shared" ref="D91:E97" si="14">SUM(F91+H91+J91+L91+N91+P91+R91+T91+V91+X91+Z91+AB91+AD91+AF91+AH91+AJ91+AL91)</f>
        <v>317</v>
      </c>
      <c r="E91" s="551">
        <f t="shared" si="14"/>
        <v>504</v>
      </c>
      <c r="F91" s="685">
        <v>57</v>
      </c>
      <c r="G91" s="686">
        <v>33</v>
      </c>
      <c r="H91" s="687">
        <v>7</v>
      </c>
      <c r="I91" s="688">
        <v>7</v>
      </c>
      <c r="J91" s="687">
        <v>13</v>
      </c>
      <c r="K91" s="688">
        <v>11</v>
      </c>
      <c r="L91" s="685">
        <v>7</v>
      </c>
      <c r="M91" s="686">
        <v>31</v>
      </c>
      <c r="N91" s="687">
        <v>7</v>
      </c>
      <c r="O91" s="688">
        <v>56</v>
      </c>
      <c r="P91" s="687">
        <v>8</v>
      </c>
      <c r="Q91" s="688">
        <v>51</v>
      </c>
      <c r="R91" s="687">
        <v>5</v>
      </c>
      <c r="S91" s="688">
        <v>54</v>
      </c>
      <c r="T91" s="687">
        <v>5</v>
      </c>
      <c r="U91" s="688">
        <v>32</v>
      </c>
      <c r="V91" s="687">
        <v>13</v>
      </c>
      <c r="W91" s="688">
        <v>41</v>
      </c>
      <c r="X91" s="687">
        <v>8</v>
      </c>
      <c r="Y91" s="688">
        <v>13</v>
      </c>
      <c r="Z91" s="687">
        <v>9</v>
      </c>
      <c r="AA91" s="688">
        <v>18</v>
      </c>
      <c r="AB91" s="687">
        <v>17</v>
      </c>
      <c r="AC91" s="688">
        <v>17</v>
      </c>
      <c r="AD91" s="687">
        <v>22</v>
      </c>
      <c r="AE91" s="688">
        <v>18</v>
      </c>
      <c r="AF91" s="687">
        <v>34</v>
      </c>
      <c r="AG91" s="688">
        <v>30</v>
      </c>
      <c r="AH91" s="687">
        <v>23</v>
      </c>
      <c r="AI91" s="688">
        <v>19</v>
      </c>
      <c r="AJ91" s="687">
        <v>34</v>
      </c>
      <c r="AK91" s="688">
        <v>17</v>
      </c>
      <c r="AL91" s="687">
        <v>48</v>
      </c>
      <c r="AM91" s="688">
        <v>56</v>
      </c>
      <c r="AN91" s="689">
        <v>821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185"/>
      <c r="B92" s="691" t="s">
        <v>70</v>
      </c>
      <c r="C92" s="692">
        <f t="shared" si="13"/>
        <v>42</v>
      </c>
      <c r="D92" s="561">
        <f t="shared" si="14"/>
        <v>17</v>
      </c>
      <c r="E92" s="693">
        <f t="shared" si="14"/>
        <v>25</v>
      </c>
      <c r="F92" s="694"/>
      <c r="G92" s="695"/>
      <c r="H92" s="696">
        <v>1</v>
      </c>
      <c r="I92" s="697"/>
      <c r="J92" s="694"/>
      <c r="K92" s="698"/>
      <c r="L92" s="696">
        <v>1</v>
      </c>
      <c r="M92" s="699"/>
      <c r="N92" s="694"/>
      <c r="O92" s="698"/>
      <c r="P92" s="697"/>
      <c r="Q92" s="699">
        <v>2</v>
      </c>
      <c r="R92" s="700">
        <v>1</v>
      </c>
      <c r="S92" s="698">
        <v>1</v>
      </c>
      <c r="T92" s="697"/>
      <c r="U92" s="699">
        <v>1</v>
      </c>
      <c r="V92" s="700"/>
      <c r="W92" s="698">
        <v>1</v>
      </c>
      <c r="X92" s="697">
        <v>1</v>
      </c>
      <c r="Y92" s="698"/>
      <c r="Z92" s="700"/>
      <c r="AA92" s="699">
        <v>2</v>
      </c>
      <c r="AB92" s="700"/>
      <c r="AC92" s="698">
        <v>2</v>
      </c>
      <c r="AD92" s="697">
        <v>1</v>
      </c>
      <c r="AE92" s="699">
        <v>1</v>
      </c>
      <c r="AF92" s="700">
        <v>2</v>
      </c>
      <c r="AG92" s="698">
        <v>2</v>
      </c>
      <c r="AH92" s="697">
        <v>3</v>
      </c>
      <c r="AI92" s="699">
        <v>5</v>
      </c>
      <c r="AJ92" s="700">
        <v>1</v>
      </c>
      <c r="AK92" s="698">
        <v>4</v>
      </c>
      <c r="AL92" s="697">
        <v>6</v>
      </c>
      <c r="AM92" s="698">
        <v>4</v>
      </c>
      <c r="AN92" s="701">
        <v>42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194"/>
      <c r="B93" s="702" t="s">
        <v>71</v>
      </c>
      <c r="C93" s="703">
        <f t="shared" si="13"/>
        <v>11</v>
      </c>
      <c r="D93" s="703">
        <f t="shared" si="14"/>
        <v>5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>
        <v>1</v>
      </c>
      <c r="Y93" s="709"/>
      <c r="Z93" s="711"/>
      <c r="AA93" s="710"/>
      <c r="AB93" s="711"/>
      <c r="AC93" s="709"/>
      <c r="AD93" s="708">
        <v>1</v>
      </c>
      <c r="AE93" s="710">
        <v>2</v>
      </c>
      <c r="AF93" s="711"/>
      <c r="AG93" s="709"/>
      <c r="AH93" s="708">
        <v>1</v>
      </c>
      <c r="AI93" s="710">
        <v>1</v>
      </c>
      <c r="AJ93" s="711">
        <v>1</v>
      </c>
      <c r="AK93" s="709"/>
      <c r="AL93" s="708">
        <v>1</v>
      </c>
      <c r="AM93" s="709">
        <v>3</v>
      </c>
      <c r="AN93" s="712">
        <v>11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15</v>
      </c>
      <c r="D94" s="716">
        <f t="shared" si="14"/>
        <v>8</v>
      </c>
      <c r="E94" s="717">
        <f t="shared" si="14"/>
        <v>7</v>
      </c>
      <c r="F94" s="718">
        <v>1</v>
      </c>
      <c r="G94" s="719">
        <v>1</v>
      </c>
      <c r="H94" s="720">
        <v>1</v>
      </c>
      <c r="I94" s="721"/>
      <c r="J94" s="722"/>
      <c r="K94" s="719"/>
      <c r="L94" s="720"/>
      <c r="M94" s="723">
        <v>1</v>
      </c>
      <c r="N94" s="722"/>
      <c r="O94" s="719">
        <v>2</v>
      </c>
      <c r="P94" s="721">
        <v>1</v>
      </c>
      <c r="Q94" s="723"/>
      <c r="R94" s="724">
        <v>1</v>
      </c>
      <c r="S94" s="719">
        <v>1</v>
      </c>
      <c r="T94" s="721"/>
      <c r="U94" s="723"/>
      <c r="V94" s="724">
        <v>1</v>
      </c>
      <c r="W94" s="719">
        <v>1</v>
      </c>
      <c r="X94" s="721"/>
      <c r="Y94" s="719"/>
      <c r="Z94" s="724"/>
      <c r="AA94" s="723"/>
      <c r="AB94" s="724"/>
      <c r="AC94" s="719">
        <v>1</v>
      </c>
      <c r="AD94" s="721">
        <v>1</v>
      </c>
      <c r="AE94" s="723"/>
      <c r="AF94" s="724"/>
      <c r="AG94" s="719"/>
      <c r="AH94" s="721">
        <v>2</v>
      </c>
      <c r="AI94" s="723"/>
      <c r="AJ94" s="724"/>
      <c r="AK94" s="719"/>
      <c r="AL94" s="721"/>
      <c r="AM94" s="719"/>
      <c r="AN94" s="725">
        <v>15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979" t="s">
        <v>73</v>
      </c>
      <c r="B95" s="727"/>
      <c r="C95" s="561">
        <f t="shared" si="13"/>
        <v>12</v>
      </c>
      <c r="D95" s="622">
        <f t="shared" si="14"/>
        <v>8</v>
      </c>
      <c r="E95" s="728">
        <f t="shared" si="14"/>
        <v>4</v>
      </c>
      <c r="F95" s="729">
        <v>1</v>
      </c>
      <c r="G95" s="730"/>
      <c r="H95" s="731"/>
      <c r="I95" s="732"/>
      <c r="J95" s="718"/>
      <c r="K95" s="733"/>
      <c r="L95" s="731"/>
      <c r="M95" s="734"/>
      <c r="N95" s="718">
        <v>1</v>
      </c>
      <c r="O95" s="733"/>
      <c r="P95" s="732"/>
      <c r="Q95" s="734"/>
      <c r="R95" s="735"/>
      <c r="S95" s="733"/>
      <c r="T95" s="732"/>
      <c r="U95" s="734"/>
      <c r="V95" s="735"/>
      <c r="W95" s="733"/>
      <c r="X95" s="732">
        <v>1</v>
      </c>
      <c r="Y95" s="733">
        <v>1</v>
      </c>
      <c r="Z95" s="735">
        <v>1</v>
      </c>
      <c r="AA95" s="734"/>
      <c r="AB95" s="735">
        <v>2</v>
      </c>
      <c r="AC95" s="733"/>
      <c r="AD95" s="732"/>
      <c r="AE95" s="734"/>
      <c r="AF95" s="735"/>
      <c r="AG95" s="733"/>
      <c r="AH95" s="732">
        <v>2</v>
      </c>
      <c r="AI95" s="734"/>
      <c r="AJ95" s="735"/>
      <c r="AK95" s="733"/>
      <c r="AL95" s="732"/>
      <c r="AM95" s="733">
        <v>3</v>
      </c>
      <c r="AN95" s="736">
        <v>12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195" t="s">
        <v>74</v>
      </c>
      <c r="B96" s="1196"/>
      <c r="C96" s="692">
        <f t="shared" si="13"/>
        <v>35</v>
      </c>
      <c r="D96" s="561">
        <f t="shared" si="14"/>
        <v>13</v>
      </c>
      <c r="E96" s="737">
        <f t="shared" si="14"/>
        <v>22</v>
      </c>
      <c r="F96" s="694"/>
      <c r="G96" s="695"/>
      <c r="H96" s="696"/>
      <c r="I96" s="697"/>
      <c r="J96" s="694"/>
      <c r="K96" s="698"/>
      <c r="L96" s="696"/>
      <c r="M96" s="699"/>
      <c r="N96" s="694">
        <v>4</v>
      </c>
      <c r="O96" s="698">
        <v>2</v>
      </c>
      <c r="P96" s="697">
        <v>1</v>
      </c>
      <c r="Q96" s="699">
        <v>1</v>
      </c>
      <c r="R96" s="700"/>
      <c r="S96" s="698">
        <v>2</v>
      </c>
      <c r="T96" s="697"/>
      <c r="U96" s="699">
        <v>1</v>
      </c>
      <c r="V96" s="700"/>
      <c r="W96" s="698">
        <v>1</v>
      </c>
      <c r="X96" s="697">
        <v>1</v>
      </c>
      <c r="Y96" s="698"/>
      <c r="Z96" s="700"/>
      <c r="AA96" s="699">
        <v>2</v>
      </c>
      <c r="AB96" s="700">
        <v>2</v>
      </c>
      <c r="AC96" s="698">
        <v>2</v>
      </c>
      <c r="AD96" s="697">
        <v>1</v>
      </c>
      <c r="AE96" s="699">
        <v>1</v>
      </c>
      <c r="AF96" s="700">
        <v>1</v>
      </c>
      <c r="AG96" s="698">
        <v>1</v>
      </c>
      <c r="AH96" s="697">
        <v>1</v>
      </c>
      <c r="AI96" s="699"/>
      <c r="AJ96" s="700">
        <v>2</v>
      </c>
      <c r="AK96" s="698">
        <v>2</v>
      </c>
      <c r="AL96" s="697"/>
      <c r="AM96" s="698">
        <v>7</v>
      </c>
      <c r="AN96" s="701">
        <v>35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41" t="s">
        <v>153</v>
      </c>
      <c r="B97" s="1142"/>
      <c r="C97" s="625">
        <f t="shared" si="13"/>
        <v>1</v>
      </c>
      <c r="D97" s="625">
        <f t="shared" si="14"/>
        <v>0</v>
      </c>
      <c r="E97" s="606">
        <f t="shared" si="14"/>
        <v>1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>
        <v>1</v>
      </c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1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165" t="s">
        <v>155</v>
      </c>
      <c r="B99" s="1166"/>
      <c r="C99" s="1167"/>
      <c r="D99" s="965" t="s">
        <v>41</v>
      </c>
    </row>
    <row r="100" spans="1:86" ht="21" x14ac:dyDescent="0.25">
      <c r="A100" s="1158" t="s">
        <v>156</v>
      </c>
      <c r="B100" s="1162"/>
      <c r="C100" s="987" t="s">
        <v>95</v>
      </c>
      <c r="D100" s="748"/>
      <c r="E100" s="749"/>
    </row>
    <row r="101" spans="1:86" x14ac:dyDescent="0.25">
      <c r="A101" s="1192"/>
      <c r="B101" s="1193"/>
      <c r="C101" s="988" t="s">
        <v>96</v>
      </c>
      <c r="D101" s="701"/>
      <c r="E101" s="749"/>
    </row>
    <row r="102" spans="1:86" ht="21" x14ac:dyDescent="0.25">
      <c r="A102" s="1159"/>
      <c r="B102" s="1164"/>
      <c r="C102" s="989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51" t="s">
        <v>66</v>
      </c>
      <c r="B104" s="1153"/>
      <c r="C104" s="1158" t="s">
        <v>3</v>
      </c>
      <c r="D104" s="1161"/>
      <c r="E104" s="1162"/>
      <c r="F104" s="1165" t="s">
        <v>4</v>
      </c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6"/>
      <c r="R104" s="1166"/>
      <c r="S104" s="1166"/>
      <c r="T104" s="1166"/>
      <c r="U104" s="1166"/>
      <c r="V104" s="1166"/>
      <c r="W104" s="1166"/>
      <c r="X104" s="1166"/>
      <c r="Y104" s="1166"/>
      <c r="Z104" s="1166"/>
      <c r="AA104" s="1166"/>
      <c r="AB104" s="1166"/>
      <c r="AC104" s="1166"/>
      <c r="AD104" s="1166"/>
      <c r="AE104" s="1166"/>
      <c r="AF104" s="1166"/>
      <c r="AG104" s="1166"/>
      <c r="AH104" s="1166"/>
      <c r="AI104" s="1166"/>
      <c r="AJ104" s="1166"/>
      <c r="AK104" s="1166"/>
      <c r="AL104" s="1166"/>
      <c r="AM104" s="1167"/>
      <c r="AN104" s="1135" t="s">
        <v>6</v>
      </c>
      <c r="AO104" s="771"/>
    </row>
    <row r="105" spans="1:86" x14ac:dyDescent="0.25">
      <c r="A105" s="1160"/>
      <c r="B105" s="1197"/>
      <c r="C105" s="1159"/>
      <c r="D105" s="1163"/>
      <c r="E105" s="1164"/>
      <c r="F105" s="1165" t="s">
        <v>9</v>
      </c>
      <c r="G105" s="1167"/>
      <c r="H105" s="1165" t="s">
        <v>10</v>
      </c>
      <c r="I105" s="1167"/>
      <c r="J105" s="1165" t="s">
        <v>11</v>
      </c>
      <c r="K105" s="1167"/>
      <c r="L105" s="1165" t="s">
        <v>12</v>
      </c>
      <c r="M105" s="1167"/>
      <c r="N105" s="1165" t="s">
        <v>13</v>
      </c>
      <c r="O105" s="1167"/>
      <c r="P105" s="1143" t="s">
        <v>14</v>
      </c>
      <c r="Q105" s="1144"/>
      <c r="R105" s="1143" t="s">
        <v>15</v>
      </c>
      <c r="S105" s="1144"/>
      <c r="T105" s="1143" t="s">
        <v>16</v>
      </c>
      <c r="U105" s="1144"/>
      <c r="V105" s="1143" t="s">
        <v>17</v>
      </c>
      <c r="W105" s="1144"/>
      <c r="X105" s="1143" t="s">
        <v>18</v>
      </c>
      <c r="Y105" s="1144"/>
      <c r="Z105" s="1143" t="s">
        <v>19</v>
      </c>
      <c r="AA105" s="1144"/>
      <c r="AB105" s="1143" t="s">
        <v>20</v>
      </c>
      <c r="AC105" s="1144"/>
      <c r="AD105" s="1157" t="s">
        <v>21</v>
      </c>
      <c r="AE105" s="1157"/>
      <c r="AF105" s="1143" t="s">
        <v>22</v>
      </c>
      <c r="AG105" s="1144"/>
      <c r="AH105" s="1157" t="s">
        <v>23</v>
      </c>
      <c r="AI105" s="1157"/>
      <c r="AJ105" s="1143" t="s">
        <v>24</v>
      </c>
      <c r="AK105" s="1144"/>
      <c r="AL105" s="1157" t="s">
        <v>25</v>
      </c>
      <c r="AM105" s="1144"/>
      <c r="AN105" s="1185"/>
    </row>
    <row r="106" spans="1:86" x14ac:dyDescent="0.25">
      <c r="A106" s="1154"/>
      <c r="B106" s="1156"/>
      <c r="C106" s="970" t="s">
        <v>136</v>
      </c>
      <c r="D106" s="970" t="s">
        <v>98</v>
      </c>
      <c r="E106" s="976" t="s">
        <v>27</v>
      </c>
      <c r="F106" s="977" t="s">
        <v>98</v>
      </c>
      <c r="G106" s="976" t="s">
        <v>27</v>
      </c>
      <c r="H106" s="977" t="s">
        <v>98</v>
      </c>
      <c r="I106" s="976" t="s">
        <v>27</v>
      </c>
      <c r="J106" s="977" t="s">
        <v>98</v>
      </c>
      <c r="K106" s="976" t="s">
        <v>27</v>
      </c>
      <c r="L106" s="977" t="s">
        <v>98</v>
      </c>
      <c r="M106" s="976" t="s">
        <v>27</v>
      </c>
      <c r="N106" s="977" t="s">
        <v>98</v>
      </c>
      <c r="O106" s="976" t="s">
        <v>27</v>
      </c>
      <c r="P106" s="977" t="s">
        <v>98</v>
      </c>
      <c r="Q106" s="976" t="s">
        <v>27</v>
      </c>
      <c r="R106" s="977" t="s">
        <v>98</v>
      </c>
      <c r="S106" s="976" t="s">
        <v>27</v>
      </c>
      <c r="T106" s="977" t="s">
        <v>98</v>
      </c>
      <c r="U106" s="976" t="s">
        <v>27</v>
      </c>
      <c r="V106" s="977" t="s">
        <v>98</v>
      </c>
      <c r="W106" s="976" t="s">
        <v>27</v>
      </c>
      <c r="X106" s="977" t="s">
        <v>98</v>
      </c>
      <c r="Y106" s="976" t="s">
        <v>27</v>
      </c>
      <c r="Z106" s="977" t="s">
        <v>98</v>
      </c>
      <c r="AA106" s="976" t="s">
        <v>27</v>
      </c>
      <c r="AB106" s="977" t="s">
        <v>98</v>
      </c>
      <c r="AC106" s="976" t="s">
        <v>27</v>
      </c>
      <c r="AD106" s="978" t="s">
        <v>98</v>
      </c>
      <c r="AE106" s="978" t="s">
        <v>27</v>
      </c>
      <c r="AF106" s="977" t="s">
        <v>98</v>
      </c>
      <c r="AG106" s="976" t="s">
        <v>27</v>
      </c>
      <c r="AH106" s="978" t="s">
        <v>98</v>
      </c>
      <c r="AI106" s="978" t="s">
        <v>27</v>
      </c>
      <c r="AJ106" s="977" t="s">
        <v>98</v>
      </c>
      <c r="AK106" s="976" t="s">
        <v>27</v>
      </c>
      <c r="AL106" s="978" t="s">
        <v>98</v>
      </c>
      <c r="AM106" s="976" t="s">
        <v>27</v>
      </c>
      <c r="AN106" s="1136"/>
      <c r="AO106" s="772"/>
    </row>
    <row r="107" spans="1:86" ht="21" customHeight="1" x14ac:dyDescent="0.25">
      <c r="A107" s="1198" t="s">
        <v>158</v>
      </c>
      <c r="B107" s="1199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39" t="s">
        <v>159</v>
      </c>
      <c r="B108" s="114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00" t="s">
        <v>160</v>
      </c>
      <c r="B109" s="1201"/>
      <c r="C109" s="625">
        <f>SUM(D109+E109)</f>
        <v>4</v>
      </c>
      <c r="D109" s="625">
        <f t="shared" si="19"/>
        <v>1</v>
      </c>
      <c r="E109" s="626">
        <f t="shared" si="19"/>
        <v>3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51" t="s">
        <v>75</v>
      </c>
      <c r="B111" s="1153"/>
      <c r="C111" s="1151" t="s">
        <v>41</v>
      </c>
      <c r="D111" s="1152"/>
      <c r="E111" s="1153"/>
      <c r="F111" s="1165" t="s">
        <v>100</v>
      </c>
      <c r="G111" s="1167"/>
      <c r="H111" s="1202" t="s">
        <v>101</v>
      </c>
      <c r="I111" s="1167"/>
      <c r="J111" s="1165" t="s">
        <v>102</v>
      </c>
      <c r="K111" s="1167"/>
      <c r="L111" s="1165" t="s">
        <v>103</v>
      </c>
      <c r="M111" s="1167"/>
      <c r="N111" s="1165" t="s">
        <v>104</v>
      </c>
      <c r="O111" s="1167"/>
      <c r="P111" s="1143" t="s">
        <v>105</v>
      </c>
      <c r="Q111" s="1144"/>
      <c r="R111" s="1143" t="s">
        <v>106</v>
      </c>
      <c r="S111" s="1144"/>
      <c r="T111" s="1143" t="s">
        <v>107</v>
      </c>
      <c r="U111" s="1157"/>
      <c r="V111" s="1143" t="s">
        <v>108</v>
      </c>
      <c r="W111" s="1157"/>
      <c r="X111" s="1203" t="s">
        <v>109</v>
      </c>
      <c r="Y111" s="1209" t="s">
        <v>162</v>
      </c>
      <c r="Z111" s="1157"/>
      <c r="AA111" s="1157"/>
      <c r="AB111" s="1144"/>
      <c r="AC111" s="1210" t="s">
        <v>163</v>
      </c>
      <c r="AD111" s="1211"/>
      <c r="AE111" s="1157" t="s">
        <v>164</v>
      </c>
      <c r="AF111" s="1157"/>
      <c r="AG111" s="1157"/>
      <c r="AH111" s="1144"/>
      <c r="AI111" s="1203" t="s">
        <v>165</v>
      </c>
    </row>
    <row r="112" spans="1:86" ht="21" x14ac:dyDescent="0.25">
      <c r="A112" s="1154"/>
      <c r="B112" s="1156"/>
      <c r="C112" s="970" t="s">
        <v>136</v>
      </c>
      <c r="D112" s="972" t="s">
        <v>26</v>
      </c>
      <c r="E112" s="970" t="s">
        <v>27</v>
      </c>
      <c r="F112" s="973" t="s">
        <v>98</v>
      </c>
      <c r="G112" s="789" t="s">
        <v>27</v>
      </c>
      <c r="H112" s="973" t="s">
        <v>98</v>
      </c>
      <c r="I112" s="789" t="s">
        <v>27</v>
      </c>
      <c r="J112" s="973" t="s">
        <v>98</v>
      </c>
      <c r="K112" s="789" t="s">
        <v>27</v>
      </c>
      <c r="L112" s="973" t="s">
        <v>98</v>
      </c>
      <c r="M112" s="789" t="s">
        <v>27</v>
      </c>
      <c r="N112" s="973" t="s">
        <v>98</v>
      </c>
      <c r="O112" s="789" t="s">
        <v>27</v>
      </c>
      <c r="P112" s="973" t="s">
        <v>98</v>
      </c>
      <c r="Q112" s="789" t="s">
        <v>27</v>
      </c>
      <c r="R112" s="973" t="s">
        <v>98</v>
      </c>
      <c r="S112" s="789" t="s">
        <v>27</v>
      </c>
      <c r="T112" s="973" t="s">
        <v>98</v>
      </c>
      <c r="U112" s="790" t="s">
        <v>27</v>
      </c>
      <c r="V112" s="973" t="s">
        <v>98</v>
      </c>
      <c r="W112" s="790" t="s">
        <v>27</v>
      </c>
      <c r="X112" s="1204"/>
      <c r="Y112" s="791" t="s">
        <v>111</v>
      </c>
      <c r="Z112" s="792" t="s">
        <v>112</v>
      </c>
      <c r="AA112" s="968" t="s">
        <v>113</v>
      </c>
      <c r="AB112" s="965" t="s">
        <v>166</v>
      </c>
      <c r="AC112" s="794" t="s">
        <v>167</v>
      </c>
      <c r="AD112" s="795" t="s">
        <v>168</v>
      </c>
      <c r="AE112" s="796" t="s">
        <v>169</v>
      </c>
      <c r="AF112" s="965" t="s">
        <v>114</v>
      </c>
      <c r="AG112" s="797" t="s">
        <v>170</v>
      </c>
      <c r="AH112" s="965" t="s">
        <v>115</v>
      </c>
      <c r="AI112" s="1204"/>
    </row>
    <row r="113" spans="1:87" x14ac:dyDescent="0.25">
      <c r="A113" s="1205" t="s">
        <v>116</v>
      </c>
      <c r="B113" s="1206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/>
      <c r="I113" s="688"/>
      <c r="J113" s="686">
        <v>2</v>
      </c>
      <c r="K113" s="799">
        <v>4</v>
      </c>
      <c r="L113" s="685">
        <v>1</v>
      </c>
      <c r="M113" s="688">
        <v>3</v>
      </c>
      <c r="N113" s="686">
        <v>2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8</v>
      </c>
      <c r="Z113" s="802">
        <v>5</v>
      </c>
      <c r="AA113" s="803"/>
      <c r="AB113" s="804"/>
      <c r="AC113" s="800">
        <v>10</v>
      </c>
      <c r="AD113" s="805">
        <v>3</v>
      </c>
      <c r="AE113" s="801">
        <v>1</v>
      </c>
      <c r="AF113" s="689"/>
      <c r="AG113" s="689">
        <v>12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07" t="s">
        <v>117</v>
      </c>
      <c r="B114" s="1208"/>
      <c r="C114" s="807">
        <f>SUM(D114+E114)</f>
        <v>59</v>
      </c>
      <c r="D114" s="807">
        <f>SUM(F114+H114+J114+L114+N114+P114+R114+T114+V114)</f>
        <v>37</v>
      </c>
      <c r="E114" s="654">
        <f>SUM(G114+I114+K114+M114+O114+Q114+S114+U114+W114)</f>
        <v>22</v>
      </c>
      <c r="F114" s="808"/>
      <c r="G114" s="809"/>
      <c r="H114" s="802">
        <v>1</v>
      </c>
      <c r="I114" s="810">
        <v>2</v>
      </c>
      <c r="J114" s="808">
        <v>12</v>
      </c>
      <c r="K114" s="809">
        <v>4</v>
      </c>
      <c r="L114" s="802">
        <v>14</v>
      </c>
      <c r="M114" s="810">
        <v>7</v>
      </c>
      <c r="N114" s="808">
        <v>7</v>
      </c>
      <c r="O114" s="809">
        <v>6</v>
      </c>
      <c r="P114" s="802">
        <v>1</v>
      </c>
      <c r="Q114" s="810">
        <v>3</v>
      </c>
      <c r="R114" s="808">
        <v>2</v>
      </c>
      <c r="S114" s="809"/>
      <c r="T114" s="802"/>
      <c r="U114" s="810"/>
      <c r="V114" s="808"/>
      <c r="W114" s="811"/>
      <c r="X114" s="812"/>
      <c r="Y114" s="813"/>
      <c r="Z114" s="814"/>
      <c r="AA114" s="815">
        <v>14</v>
      </c>
      <c r="AB114" s="815">
        <v>45</v>
      </c>
      <c r="AC114" s="812">
        <v>43</v>
      </c>
      <c r="AD114" s="816">
        <v>16</v>
      </c>
      <c r="AE114" s="801">
        <v>9</v>
      </c>
      <c r="AF114" s="817">
        <v>1</v>
      </c>
      <c r="AG114" s="817">
        <v>41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151" t="s">
        <v>75</v>
      </c>
      <c r="B116" s="1153"/>
      <c r="C116" s="1181" t="s">
        <v>41</v>
      </c>
      <c r="D116" s="1165" t="s">
        <v>4</v>
      </c>
      <c r="E116" s="1166"/>
      <c r="F116" s="1166"/>
      <c r="G116" s="1166"/>
      <c r="H116" s="1166"/>
      <c r="I116" s="1166"/>
      <c r="J116" s="1166"/>
      <c r="K116" s="1166"/>
      <c r="L116" s="1166"/>
      <c r="M116" s="1167"/>
      <c r="N116" s="1165" t="s">
        <v>5</v>
      </c>
      <c r="O116" s="1167"/>
      <c r="P116" s="1135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54"/>
      <c r="B117" s="1156"/>
      <c r="C117" s="1183"/>
      <c r="D117" s="820" t="s">
        <v>9</v>
      </c>
      <c r="E117" s="820" t="s">
        <v>10</v>
      </c>
      <c r="F117" s="974" t="s">
        <v>11</v>
      </c>
      <c r="G117" s="974" t="s">
        <v>12</v>
      </c>
      <c r="H117" s="974" t="s">
        <v>13</v>
      </c>
      <c r="I117" s="974" t="s">
        <v>76</v>
      </c>
      <c r="J117" s="974" t="s">
        <v>77</v>
      </c>
      <c r="K117" s="974" t="s">
        <v>78</v>
      </c>
      <c r="L117" s="974" t="s">
        <v>79</v>
      </c>
      <c r="M117" s="789" t="s">
        <v>80</v>
      </c>
      <c r="N117" s="965" t="s">
        <v>26</v>
      </c>
      <c r="O117" s="976" t="s">
        <v>27</v>
      </c>
      <c r="P117" s="1136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35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36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>
        <v>1</v>
      </c>
      <c r="I119" s="830"/>
      <c r="J119" s="830"/>
      <c r="K119" s="830"/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35" t="s">
        <v>81</v>
      </c>
      <c r="B121" s="1135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36"/>
      <c r="B122" s="1136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14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14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141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86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165" t="s">
        <v>83</v>
      </c>
      <c r="B137" s="1166"/>
      <c r="C137" s="1166"/>
      <c r="D137" s="1167"/>
      <c r="E137" s="965" t="s">
        <v>189</v>
      </c>
      <c r="F137" s="96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65" t="s">
        <v>84</v>
      </c>
      <c r="B138" s="1205" t="s">
        <v>191</v>
      </c>
      <c r="C138" s="1212"/>
      <c r="D138" s="1206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51" t="s">
        <v>83</v>
      </c>
      <c r="B140" s="1152"/>
      <c r="C140" s="1153"/>
      <c r="D140" s="1143" t="s">
        <v>193</v>
      </c>
      <c r="E140" s="1157"/>
      <c r="F140" s="1144"/>
      <c r="G140" s="1135" t="s">
        <v>194</v>
      </c>
      <c r="H140" s="1166" t="s">
        <v>195</v>
      </c>
      <c r="I140" s="1166"/>
      <c r="J140" s="1167"/>
      <c r="K140" s="1165" t="s">
        <v>196</v>
      </c>
      <c r="L140" s="1166"/>
      <c r="M140" s="1167"/>
    </row>
    <row r="141" spans="1:85" ht="21" x14ac:dyDescent="0.25">
      <c r="A141" s="1154"/>
      <c r="B141" s="1155"/>
      <c r="C141" s="1156"/>
      <c r="D141" s="967" t="s">
        <v>41</v>
      </c>
      <c r="E141" s="966" t="s">
        <v>197</v>
      </c>
      <c r="F141" s="966" t="s">
        <v>198</v>
      </c>
      <c r="G141" s="1136"/>
      <c r="H141" s="981" t="s">
        <v>199</v>
      </c>
      <c r="I141" s="966" t="s">
        <v>200</v>
      </c>
      <c r="J141" s="966" t="s">
        <v>201</v>
      </c>
      <c r="K141" s="966" t="s">
        <v>199</v>
      </c>
      <c r="L141" s="966" t="s">
        <v>200</v>
      </c>
      <c r="M141" s="966" t="s">
        <v>201</v>
      </c>
      <c r="N141" s="534"/>
    </row>
    <row r="142" spans="1:85" x14ac:dyDescent="0.25">
      <c r="A142" s="1135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36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43" t="s">
        <v>88</v>
      </c>
      <c r="B145" s="1144"/>
      <c r="C145" s="965" t="s">
        <v>3</v>
      </c>
      <c r="D145" s="965" t="s">
        <v>6</v>
      </c>
      <c r="E145" s="965" t="s">
        <v>89</v>
      </c>
      <c r="F145" s="96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45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46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0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45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150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46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51" t="s">
        <v>210</v>
      </c>
      <c r="B153" s="1152"/>
      <c r="C153" s="1153"/>
      <c r="D153" s="1143" t="s">
        <v>211</v>
      </c>
      <c r="E153" s="1157"/>
      <c r="F153" s="1144"/>
      <c r="G153" s="1135" t="s">
        <v>194</v>
      </c>
      <c r="H153" s="1158" t="s">
        <v>85</v>
      </c>
      <c r="I153" s="1135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54"/>
      <c r="B154" s="1155"/>
      <c r="C154" s="1156"/>
      <c r="D154" s="967" t="s">
        <v>212</v>
      </c>
      <c r="E154" s="966" t="s">
        <v>90</v>
      </c>
      <c r="F154" s="966" t="s">
        <v>91</v>
      </c>
      <c r="G154" s="1136"/>
      <c r="H154" s="1159"/>
      <c r="I154" s="1136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47" t="s">
        <v>87</v>
      </c>
      <c r="B155" s="1137" t="s">
        <v>94</v>
      </c>
      <c r="C155" s="113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148"/>
      <c r="B156" s="1139" t="s">
        <v>92</v>
      </c>
      <c r="C156" s="114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149"/>
      <c r="B157" s="1141" t="s">
        <v>93</v>
      </c>
      <c r="C157" s="114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35" t="s">
        <v>86</v>
      </c>
      <c r="B158" s="1137" t="s">
        <v>94</v>
      </c>
      <c r="C158" s="113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5"/>
      <c r="B159" s="1139" t="s">
        <v>92</v>
      </c>
      <c r="C159" s="114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36"/>
      <c r="B160" s="1141" t="s">
        <v>93</v>
      </c>
      <c r="C160" s="114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223" t="s">
        <v>9</v>
      </c>
      <c r="G163" s="1223"/>
      <c r="H163" s="1223" t="s">
        <v>10</v>
      </c>
      <c r="I163" s="1223"/>
      <c r="J163" s="1223" t="s">
        <v>11</v>
      </c>
      <c r="K163" s="1223"/>
      <c r="L163" s="1167" t="s">
        <v>12</v>
      </c>
      <c r="M163" s="1165"/>
      <c r="N163" s="1223" t="s">
        <v>13</v>
      </c>
      <c r="O163" s="1223"/>
      <c r="P163" s="1144" t="s">
        <v>14</v>
      </c>
      <c r="Q163" s="1143"/>
      <c r="R163" s="1224" t="s">
        <v>15</v>
      </c>
      <c r="S163" s="1224"/>
      <c r="T163" s="1144" t="s">
        <v>16</v>
      </c>
      <c r="U163" s="1143"/>
      <c r="V163" s="1224" t="s">
        <v>17</v>
      </c>
      <c r="W163" s="1224"/>
      <c r="X163" s="1144" t="s">
        <v>18</v>
      </c>
      <c r="Y163" s="1143"/>
      <c r="Z163" s="1143" t="s">
        <v>19</v>
      </c>
      <c r="AA163" s="1144"/>
      <c r="AB163" s="1224" t="s">
        <v>20</v>
      </c>
      <c r="AC163" s="1224"/>
      <c r="AD163" s="1224" t="s">
        <v>21</v>
      </c>
      <c r="AE163" s="1224"/>
      <c r="AF163" s="1224" t="s">
        <v>22</v>
      </c>
      <c r="AG163" s="1224"/>
      <c r="AH163" s="1224" t="s">
        <v>23</v>
      </c>
      <c r="AI163" s="1224"/>
      <c r="AJ163" s="1224" t="s">
        <v>24</v>
      </c>
      <c r="AK163" s="1224"/>
      <c r="AL163" s="1224" t="s">
        <v>25</v>
      </c>
      <c r="AM163" s="1224"/>
    </row>
    <row r="164" spans="1:88" x14ac:dyDescent="0.25">
      <c r="A164" s="1213"/>
      <c r="B164" s="1213"/>
      <c r="C164" s="975" t="s">
        <v>136</v>
      </c>
      <c r="D164" s="882" t="s">
        <v>26</v>
      </c>
      <c r="E164" s="883" t="s">
        <v>27</v>
      </c>
      <c r="F164" s="965" t="s">
        <v>98</v>
      </c>
      <c r="G164" s="965" t="s">
        <v>27</v>
      </c>
      <c r="H164" s="965" t="s">
        <v>98</v>
      </c>
      <c r="I164" s="965" t="s">
        <v>27</v>
      </c>
      <c r="J164" s="965" t="s">
        <v>98</v>
      </c>
      <c r="K164" s="965" t="s">
        <v>27</v>
      </c>
      <c r="L164" s="976" t="s">
        <v>98</v>
      </c>
      <c r="M164" s="977" t="s">
        <v>27</v>
      </c>
      <c r="N164" s="965" t="s">
        <v>98</v>
      </c>
      <c r="O164" s="965" t="s">
        <v>27</v>
      </c>
      <c r="P164" s="976" t="s">
        <v>98</v>
      </c>
      <c r="Q164" s="977" t="s">
        <v>27</v>
      </c>
      <c r="R164" s="965" t="s">
        <v>98</v>
      </c>
      <c r="S164" s="965" t="s">
        <v>27</v>
      </c>
      <c r="T164" s="976" t="s">
        <v>98</v>
      </c>
      <c r="U164" s="977" t="s">
        <v>27</v>
      </c>
      <c r="V164" s="965" t="s">
        <v>98</v>
      </c>
      <c r="W164" s="965" t="s">
        <v>27</v>
      </c>
      <c r="X164" s="976" t="s">
        <v>98</v>
      </c>
      <c r="Y164" s="977" t="s">
        <v>27</v>
      </c>
      <c r="Z164" s="965" t="s">
        <v>98</v>
      </c>
      <c r="AA164" s="965" t="s">
        <v>27</v>
      </c>
      <c r="AB164" s="965" t="s">
        <v>98</v>
      </c>
      <c r="AC164" s="965" t="s">
        <v>27</v>
      </c>
      <c r="AD164" s="965" t="s">
        <v>98</v>
      </c>
      <c r="AE164" s="965" t="s">
        <v>27</v>
      </c>
      <c r="AF164" s="965" t="s">
        <v>98</v>
      </c>
      <c r="AG164" s="965" t="s">
        <v>27</v>
      </c>
      <c r="AH164" s="965" t="s">
        <v>98</v>
      </c>
      <c r="AI164" s="965" t="s">
        <v>27</v>
      </c>
      <c r="AJ164" s="965" t="s">
        <v>98</v>
      </c>
      <c r="AK164" s="965" t="s">
        <v>27</v>
      </c>
      <c r="AL164" s="965" t="s">
        <v>98</v>
      </c>
      <c r="AM164" s="965" t="s">
        <v>27</v>
      </c>
    </row>
    <row r="165" spans="1:88" x14ac:dyDescent="0.25">
      <c r="A165" s="1225" t="s">
        <v>216</v>
      </c>
      <c r="B165" s="1226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27" t="s">
        <v>217</v>
      </c>
      <c r="B166" s="1228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29" t="s">
        <v>218</v>
      </c>
      <c r="B167" s="1230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31" t="s">
        <v>49</v>
      </c>
      <c r="B168" s="1232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51" t="s">
        <v>75</v>
      </c>
      <c r="B170" s="1152"/>
      <c r="C170" s="1153"/>
      <c r="D170" s="1151" t="s">
        <v>41</v>
      </c>
      <c r="E170" s="1152"/>
      <c r="F170" s="1153"/>
      <c r="G170" s="1143" t="s">
        <v>119</v>
      </c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44"/>
      <c r="X170" s="1234" t="s">
        <v>220</v>
      </c>
      <c r="Y170" s="1235" t="s">
        <v>221</v>
      </c>
      <c r="Z170" s="1188" t="s">
        <v>222</v>
      </c>
      <c r="AA170" s="1190" t="s">
        <v>223</v>
      </c>
      <c r="AB170" s="1224" t="s">
        <v>110</v>
      </c>
      <c r="AC170" s="1224"/>
      <c r="AD170" s="1224"/>
      <c r="AE170" s="1224"/>
      <c r="AF170" s="1210" t="s">
        <v>163</v>
      </c>
      <c r="AG170" s="1238"/>
    </row>
    <row r="171" spans="1:88" x14ac:dyDescent="0.25">
      <c r="A171" s="1160"/>
      <c r="B171" s="1233"/>
      <c r="C171" s="1197"/>
      <c r="D171" s="1160"/>
      <c r="E171" s="1233"/>
      <c r="F171" s="1197"/>
      <c r="G171" s="1136" t="s">
        <v>9</v>
      </c>
      <c r="H171" s="1136"/>
      <c r="I171" s="1136" t="s">
        <v>10</v>
      </c>
      <c r="J171" s="1136"/>
      <c r="K171" s="1136" t="s">
        <v>11</v>
      </c>
      <c r="L171" s="1136"/>
      <c r="M171" s="1136" t="s">
        <v>120</v>
      </c>
      <c r="N171" s="1136"/>
      <c r="O171" s="1136" t="s">
        <v>102</v>
      </c>
      <c r="P171" s="1136"/>
      <c r="Q171" s="1183" t="s">
        <v>121</v>
      </c>
      <c r="R171" s="1183"/>
      <c r="S171" s="1183" t="s">
        <v>122</v>
      </c>
      <c r="T171" s="1183"/>
      <c r="U171" s="1183" t="s">
        <v>123</v>
      </c>
      <c r="V171" s="1183"/>
      <c r="W171" s="1185" t="s">
        <v>224</v>
      </c>
      <c r="X171" s="1234"/>
      <c r="Y171" s="1235"/>
      <c r="Z171" s="1236"/>
      <c r="AA171" s="1237"/>
      <c r="AB171" s="1135" t="s">
        <v>111</v>
      </c>
      <c r="AC171" s="1135" t="s">
        <v>112</v>
      </c>
      <c r="AD171" s="1135" t="s">
        <v>113</v>
      </c>
      <c r="AE171" s="1135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154"/>
      <c r="B172" s="1155"/>
      <c r="C172" s="1156"/>
      <c r="D172" s="970" t="s">
        <v>136</v>
      </c>
      <c r="E172" s="972" t="s">
        <v>98</v>
      </c>
      <c r="F172" s="970" t="s">
        <v>27</v>
      </c>
      <c r="G172" s="973" t="s">
        <v>98</v>
      </c>
      <c r="H172" s="789" t="s">
        <v>27</v>
      </c>
      <c r="I172" s="973" t="s">
        <v>98</v>
      </c>
      <c r="J172" s="789" t="s">
        <v>27</v>
      </c>
      <c r="K172" s="973" t="s">
        <v>98</v>
      </c>
      <c r="L172" s="789" t="s">
        <v>27</v>
      </c>
      <c r="M172" s="973" t="s">
        <v>98</v>
      </c>
      <c r="N172" s="789" t="s">
        <v>27</v>
      </c>
      <c r="O172" s="973" t="s">
        <v>98</v>
      </c>
      <c r="P172" s="789" t="s">
        <v>27</v>
      </c>
      <c r="Q172" s="973" t="s">
        <v>98</v>
      </c>
      <c r="R172" s="789" t="s">
        <v>27</v>
      </c>
      <c r="S172" s="973" t="s">
        <v>98</v>
      </c>
      <c r="T172" s="789" t="s">
        <v>27</v>
      </c>
      <c r="U172" s="973" t="s">
        <v>98</v>
      </c>
      <c r="V172" s="789" t="s">
        <v>27</v>
      </c>
      <c r="W172" s="1136"/>
      <c r="X172" s="1234"/>
      <c r="Y172" s="1235"/>
      <c r="Z172" s="1189"/>
      <c r="AA172" s="1191"/>
      <c r="AB172" s="1136"/>
      <c r="AC172" s="1136"/>
      <c r="AD172" s="1136"/>
      <c r="AE172" s="1136"/>
      <c r="AF172" s="1240"/>
      <c r="AG172" s="1242"/>
      <c r="AH172" s="772"/>
    </row>
    <row r="173" spans="1:88" x14ac:dyDescent="0.25">
      <c r="A173" s="1223" t="s">
        <v>124</v>
      </c>
      <c r="B173" s="1223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>
        <v>1</v>
      </c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23"/>
      <c r="B174" s="122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23"/>
      <c r="B175" s="1135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23"/>
      <c r="B176" s="122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23"/>
      <c r="B177" s="122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23"/>
      <c r="B178" s="122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81" t="s">
        <v>2</v>
      </c>
      <c r="B180" s="1135" t="s">
        <v>3</v>
      </c>
    </row>
    <row r="181" spans="1:88" x14ac:dyDescent="0.25">
      <c r="A181" s="1183"/>
      <c r="B181" s="1136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81" t="s">
        <v>75</v>
      </c>
      <c r="B185" s="1151" t="s">
        <v>41</v>
      </c>
      <c r="C185" s="1152"/>
      <c r="D185" s="1153"/>
      <c r="E185" s="1243" t="s">
        <v>4</v>
      </c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5"/>
    </row>
    <row r="186" spans="1:88" x14ac:dyDescent="0.25">
      <c r="A186" s="1182"/>
      <c r="B186" s="1154"/>
      <c r="C186" s="1155"/>
      <c r="D186" s="1156"/>
      <c r="E186" s="1223" t="s">
        <v>100</v>
      </c>
      <c r="F186" s="1223"/>
      <c r="G186" s="1246" t="s">
        <v>127</v>
      </c>
      <c r="H186" s="1223"/>
      <c r="I186" s="1223" t="s">
        <v>13</v>
      </c>
      <c r="J186" s="1223"/>
      <c r="K186" s="1223" t="s">
        <v>128</v>
      </c>
      <c r="L186" s="1223"/>
      <c r="M186" s="1223" t="s">
        <v>105</v>
      </c>
      <c r="N186" s="1223"/>
      <c r="O186" s="1224" t="s">
        <v>106</v>
      </c>
      <c r="P186" s="1224"/>
      <c r="Q186" s="1224" t="s">
        <v>129</v>
      </c>
      <c r="R186" s="1224"/>
      <c r="S186" s="1224" t="s">
        <v>130</v>
      </c>
      <c r="T186" s="1224"/>
      <c r="U186" s="1224" t="s">
        <v>131</v>
      </c>
      <c r="V186" s="1224"/>
      <c r="W186" s="534"/>
    </row>
    <row r="187" spans="1:88" x14ac:dyDescent="0.25">
      <c r="A187" s="1183"/>
      <c r="B187" s="969" t="s">
        <v>136</v>
      </c>
      <c r="C187" s="969" t="s">
        <v>26</v>
      </c>
      <c r="D187" s="969" t="s">
        <v>27</v>
      </c>
      <c r="E187" s="973" t="s">
        <v>98</v>
      </c>
      <c r="F187" s="789" t="s">
        <v>27</v>
      </c>
      <c r="G187" s="973" t="s">
        <v>98</v>
      </c>
      <c r="H187" s="789" t="s">
        <v>27</v>
      </c>
      <c r="I187" s="973" t="s">
        <v>98</v>
      </c>
      <c r="J187" s="789" t="s">
        <v>27</v>
      </c>
      <c r="K187" s="973" t="s">
        <v>98</v>
      </c>
      <c r="L187" s="789" t="s">
        <v>27</v>
      </c>
      <c r="M187" s="973" t="s">
        <v>98</v>
      </c>
      <c r="N187" s="789" t="s">
        <v>27</v>
      </c>
      <c r="O187" s="973" t="s">
        <v>98</v>
      </c>
      <c r="P187" s="789" t="s">
        <v>27</v>
      </c>
      <c r="Q187" s="973" t="s">
        <v>98</v>
      </c>
      <c r="R187" s="789" t="s">
        <v>27</v>
      </c>
      <c r="S187" s="973" t="s">
        <v>98</v>
      </c>
      <c r="T187" s="789" t="s">
        <v>27</v>
      </c>
      <c r="U187" s="973" t="s">
        <v>98</v>
      </c>
      <c r="V187" s="789" t="s">
        <v>27</v>
      </c>
      <c r="W187" s="534"/>
    </row>
    <row r="188" spans="1:88" x14ac:dyDescent="0.25">
      <c r="A188" s="970" t="s">
        <v>132</v>
      </c>
      <c r="B188" s="654">
        <f>SUM(C188+D188)</f>
        <v>14</v>
      </c>
      <c r="C188" s="654">
        <f>SUM(E188+G188+I188+K188+M188+O188+Q188+S188+U188)</f>
        <v>2</v>
      </c>
      <c r="D188" s="654">
        <f>SUM(F188+H188+J188+L188+N188+P188+R188+T188+V188)</f>
        <v>12</v>
      </c>
      <c r="E188" s="802"/>
      <c r="F188" s="932">
        <v>1</v>
      </c>
      <c r="G188" s="932"/>
      <c r="H188" s="932">
        <v>4</v>
      </c>
      <c r="I188" s="932">
        <v>1</v>
      </c>
      <c r="J188" s="932">
        <v>2</v>
      </c>
      <c r="K188" s="932">
        <v>1</v>
      </c>
      <c r="L188" s="932">
        <v>5</v>
      </c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12920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38" zoomScaleNormal="100" workbookViewId="0">
      <selection activeCell="D21" sqref="D21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 - ( 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 - (  )</v>
      </c>
    </row>
    <row r="4" spans="1:88" ht="14.25" customHeight="1" x14ac:dyDescent="0.25">
      <c r="A4" s="532" t="str">
        <f>CONCATENATE("MES: ",[7]NOMBRE!B6," - ","( ",[7]NOMBRE!C6,[7]NOMBRE!D6," )")</f>
        <v>MES:  - ( 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180" t="s">
        <v>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81" t="s">
        <v>2</v>
      </c>
      <c r="B9" s="1158" t="s">
        <v>3</v>
      </c>
      <c r="C9" s="1161"/>
      <c r="D9" s="1162"/>
      <c r="E9" s="1165" t="s">
        <v>4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6"/>
      <c r="AB9" s="1166"/>
      <c r="AC9" s="1166"/>
      <c r="AD9" s="1166"/>
      <c r="AE9" s="1166"/>
      <c r="AF9" s="1166"/>
      <c r="AG9" s="1166"/>
      <c r="AH9" s="1166"/>
      <c r="AI9" s="1166"/>
      <c r="AJ9" s="1166"/>
      <c r="AK9" s="1166"/>
      <c r="AL9" s="1167"/>
      <c r="AM9" s="1135" t="s">
        <v>6</v>
      </c>
      <c r="AN9" s="1165" t="s">
        <v>7</v>
      </c>
      <c r="AO9" s="1166"/>
      <c r="AP9" s="1166"/>
      <c r="AQ9" s="1167"/>
      <c r="AR9" s="1135" t="s">
        <v>8</v>
      </c>
      <c r="AS9" s="534"/>
    </row>
    <row r="10" spans="1:88" ht="31.5" customHeight="1" x14ac:dyDescent="0.25">
      <c r="A10" s="1182"/>
      <c r="B10" s="1159"/>
      <c r="C10" s="1163"/>
      <c r="D10" s="1164"/>
      <c r="E10" s="1165" t="s">
        <v>9</v>
      </c>
      <c r="F10" s="1167"/>
      <c r="G10" s="1165" t="s">
        <v>10</v>
      </c>
      <c r="H10" s="1167"/>
      <c r="I10" s="1165" t="s">
        <v>11</v>
      </c>
      <c r="J10" s="1167"/>
      <c r="K10" s="1165" t="s">
        <v>12</v>
      </c>
      <c r="L10" s="1167"/>
      <c r="M10" s="1165" t="s">
        <v>13</v>
      </c>
      <c r="N10" s="1167"/>
      <c r="O10" s="1143" t="s">
        <v>14</v>
      </c>
      <c r="P10" s="1144"/>
      <c r="Q10" s="1143" t="s">
        <v>15</v>
      </c>
      <c r="R10" s="1144"/>
      <c r="S10" s="1143" t="s">
        <v>16</v>
      </c>
      <c r="T10" s="1144"/>
      <c r="U10" s="1143" t="s">
        <v>17</v>
      </c>
      <c r="V10" s="1144"/>
      <c r="W10" s="1143" t="s">
        <v>18</v>
      </c>
      <c r="X10" s="1144"/>
      <c r="Y10" s="1143" t="s">
        <v>19</v>
      </c>
      <c r="Z10" s="1144"/>
      <c r="AA10" s="1143" t="s">
        <v>20</v>
      </c>
      <c r="AB10" s="1144"/>
      <c r="AC10" s="1143" t="s">
        <v>21</v>
      </c>
      <c r="AD10" s="1144"/>
      <c r="AE10" s="1143" t="s">
        <v>22</v>
      </c>
      <c r="AF10" s="1144"/>
      <c r="AG10" s="1157" t="s">
        <v>23</v>
      </c>
      <c r="AH10" s="1157"/>
      <c r="AI10" s="1143" t="s">
        <v>24</v>
      </c>
      <c r="AJ10" s="1144"/>
      <c r="AK10" s="1157" t="s">
        <v>25</v>
      </c>
      <c r="AL10" s="1144"/>
      <c r="AM10" s="1185"/>
      <c r="AN10" s="1186" t="s">
        <v>28</v>
      </c>
      <c r="AO10" s="1188" t="s">
        <v>29</v>
      </c>
      <c r="AP10" s="1188" t="s">
        <v>135</v>
      </c>
      <c r="AQ10" s="1190" t="s">
        <v>30</v>
      </c>
      <c r="AR10" s="1185"/>
      <c r="AS10" s="534"/>
    </row>
    <row r="11" spans="1:88" x14ac:dyDescent="0.25">
      <c r="A11" s="1183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36"/>
      <c r="AN11" s="1187"/>
      <c r="AO11" s="1189"/>
      <c r="AP11" s="1189"/>
      <c r="AQ11" s="1191"/>
      <c r="AR11" s="1136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184" t="s">
        <v>138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81" t="s">
        <v>42</v>
      </c>
      <c r="B16" s="1158" t="s">
        <v>3</v>
      </c>
      <c r="C16" s="1161"/>
      <c r="D16" s="1162"/>
      <c r="E16" s="1165" t="s">
        <v>4</v>
      </c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7"/>
      <c r="AM16" s="1135" t="s">
        <v>6</v>
      </c>
    </row>
    <row r="17" spans="1:86" x14ac:dyDescent="0.25">
      <c r="A17" s="1182"/>
      <c r="B17" s="1159"/>
      <c r="C17" s="1163"/>
      <c r="D17" s="1164"/>
      <c r="E17" s="1165" t="s">
        <v>9</v>
      </c>
      <c r="F17" s="1167"/>
      <c r="G17" s="1165" t="s">
        <v>10</v>
      </c>
      <c r="H17" s="1167"/>
      <c r="I17" s="1165" t="s">
        <v>11</v>
      </c>
      <c r="J17" s="1167"/>
      <c r="K17" s="1165" t="s">
        <v>12</v>
      </c>
      <c r="L17" s="1167"/>
      <c r="M17" s="1165" t="s">
        <v>13</v>
      </c>
      <c r="N17" s="1167"/>
      <c r="O17" s="1143" t="s">
        <v>14</v>
      </c>
      <c r="P17" s="1144"/>
      <c r="Q17" s="1143" t="s">
        <v>15</v>
      </c>
      <c r="R17" s="1144"/>
      <c r="S17" s="1143" t="s">
        <v>16</v>
      </c>
      <c r="T17" s="1144"/>
      <c r="U17" s="1143" t="s">
        <v>17</v>
      </c>
      <c r="V17" s="1144"/>
      <c r="W17" s="1143" t="s">
        <v>18</v>
      </c>
      <c r="X17" s="1144"/>
      <c r="Y17" s="1143" t="s">
        <v>19</v>
      </c>
      <c r="Z17" s="1144"/>
      <c r="AA17" s="1143" t="s">
        <v>20</v>
      </c>
      <c r="AB17" s="1144"/>
      <c r="AC17" s="1143" t="s">
        <v>21</v>
      </c>
      <c r="AD17" s="1144"/>
      <c r="AE17" s="1143" t="s">
        <v>22</v>
      </c>
      <c r="AF17" s="1144"/>
      <c r="AG17" s="1143" t="s">
        <v>23</v>
      </c>
      <c r="AH17" s="1144"/>
      <c r="AI17" s="1143" t="s">
        <v>24</v>
      </c>
      <c r="AJ17" s="1144"/>
      <c r="AK17" s="1143" t="s">
        <v>25</v>
      </c>
      <c r="AL17" s="1144"/>
      <c r="AM17" s="1185"/>
    </row>
    <row r="18" spans="1:86" x14ac:dyDescent="0.25">
      <c r="A18" s="1183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36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51" t="s">
        <v>42</v>
      </c>
      <c r="B24" s="1158" t="s">
        <v>3</v>
      </c>
      <c r="C24" s="1161"/>
      <c r="D24" s="1162"/>
      <c r="E24" s="1165" t="s">
        <v>4</v>
      </c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1135" t="s">
        <v>6</v>
      </c>
    </row>
    <row r="25" spans="1:86" x14ac:dyDescent="0.25">
      <c r="A25" s="1160"/>
      <c r="B25" s="1159"/>
      <c r="C25" s="1163"/>
      <c r="D25" s="1164"/>
      <c r="E25" s="1165" t="s">
        <v>9</v>
      </c>
      <c r="F25" s="1167"/>
      <c r="G25" s="1165" t="s">
        <v>10</v>
      </c>
      <c r="H25" s="1167"/>
      <c r="I25" s="1165" t="s">
        <v>11</v>
      </c>
      <c r="J25" s="1167"/>
      <c r="K25" s="1165" t="s">
        <v>12</v>
      </c>
      <c r="L25" s="1167"/>
      <c r="M25" s="1165" t="s">
        <v>13</v>
      </c>
      <c r="N25" s="1167"/>
      <c r="O25" s="1143" t="s">
        <v>14</v>
      </c>
      <c r="P25" s="1144"/>
      <c r="Q25" s="1143" t="s">
        <v>15</v>
      </c>
      <c r="R25" s="1144"/>
      <c r="S25" s="1143" t="s">
        <v>16</v>
      </c>
      <c r="T25" s="1144"/>
      <c r="U25" s="1143" t="s">
        <v>17</v>
      </c>
      <c r="V25" s="1144"/>
      <c r="W25" s="1143" t="s">
        <v>18</v>
      </c>
      <c r="X25" s="1144"/>
      <c r="Y25" s="1143" t="s">
        <v>19</v>
      </c>
      <c r="Z25" s="1144"/>
      <c r="AA25" s="1143" t="s">
        <v>20</v>
      </c>
      <c r="AB25" s="1144"/>
      <c r="AC25" s="1143" t="s">
        <v>21</v>
      </c>
      <c r="AD25" s="1144"/>
      <c r="AE25" s="1143" t="s">
        <v>22</v>
      </c>
      <c r="AF25" s="1144"/>
      <c r="AG25" s="1143" t="s">
        <v>23</v>
      </c>
      <c r="AH25" s="1144"/>
      <c r="AI25" s="1143" t="s">
        <v>24</v>
      </c>
      <c r="AJ25" s="1144"/>
      <c r="AK25" s="1143" t="s">
        <v>25</v>
      </c>
      <c r="AL25" s="1144"/>
      <c r="AM25" s="1185"/>
    </row>
    <row r="26" spans="1:86" x14ac:dyDescent="0.25">
      <c r="A26" s="1154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36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51" t="s">
        <v>42</v>
      </c>
      <c r="B34" s="1158" t="s">
        <v>3</v>
      </c>
      <c r="C34" s="1161"/>
      <c r="D34" s="1162"/>
      <c r="E34" s="1165" t="s">
        <v>4</v>
      </c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66"/>
      <c r="AK34" s="1166"/>
      <c r="AL34" s="1167"/>
      <c r="AM34" s="1135" t="s">
        <v>6</v>
      </c>
    </row>
    <row r="35" spans="1:86" x14ac:dyDescent="0.25">
      <c r="A35" s="1160"/>
      <c r="B35" s="1159"/>
      <c r="C35" s="1163"/>
      <c r="D35" s="1164"/>
      <c r="E35" s="1165" t="s">
        <v>9</v>
      </c>
      <c r="F35" s="1167"/>
      <c r="G35" s="1165" t="s">
        <v>10</v>
      </c>
      <c r="H35" s="1167"/>
      <c r="I35" s="1165" t="s">
        <v>11</v>
      </c>
      <c r="J35" s="1167"/>
      <c r="K35" s="1165" t="s">
        <v>12</v>
      </c>
      <c r="L35" s="1167"/>
      <c r="M35" s="1165" t="s">
        <v>13</v>
      </c>
      <c r="N35" s="1167"/>
      <c r="O35" s="1143" t="s">
        <v>14</v>
      </c>
      <c r="P35" s="1144"/>
      <c r="Q35" s="1143" t="s">
        <v>15</v>
      </c>
      <c r="R35" s="1144"/>
      <c r="S35" s="1143" t="s">
        <v>16</v>
      </c>
      <c r="T35" s="1144"/>
      <c r="U35" s="1143" t="s">
        <v>17</v>
      </c>
      <c r="V35" s="1144"/>
      <c r="W35" s="1143" t="s">
        <v>18</v>
      </c>
      <c r="X35" s="1144"/>
      <c r="Y35" s="1143" t="s">
        <v>19</v>
      </c>
      <c r="Z35" s="1144"/>
      <c r="AA35" s="1143" t="s">
        <v>20</v>
      </c>
      <c r="AB35" s="1144"/>
      <c r="AC35" s="1143" t="s">
        <v>21</v>
      </c>
      <c r="AD35" s="1144"/>
      <c r="AE35" s="1143" t="s">
        <v>22</v>
      </c>
      <c r="AF35" s="1144"/>
      <c r="AG35" s="1143" t="s">
        <v>23</v>
      </c>
      <c r="AH35" s="1144"/>
      <c r="AI35" s="1143" t="s">
        <v>24</v>
      </c>
      <c r="AJ35" s="1144"/>
      <c r="AK35" s="1143" t="s">
        <v>25</v>
      </c>
      <c r="AL35" s="1144"/>
      <c r="AM35" s="1185"/>
    </row>
    <row r="36" spans="1:86" x14ac:dyDescent="0.25">
      <c r="A36" s="1154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36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51" t="s">
        <v>42</v>
      </c>
      <c r="B44" s="1158" t="s">
        <v>3</v>
      </c>
      <c r="C44" s="1161"/>
      <c r="D44" s="1162"/>
      <c r="E44" s="1165" t="s">
        <v>4</v>
      </c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7"/>
      <c r="AM44" s="1135" t="s">
        <v>6</v>
      </c>
    </row>
    <row r="45" spans="1:86" x14ac:dyDescent="0.25">
      <c r="A45" s="1160"/>
      <c r="B45" s="1159"/>
      <c r="C45" s="1163"/>
      <c r="D45" s="1164"/>
      <c r="E45" s="1165" t="s">
        <v>9</v>
      </c>
      <c r="F45" s="1167"/>
      <c r="G45" s="1165" t="s">
        <v>10</v>
      </c>
      <c r="H45" s="1167"/>
      <c r="I45" s="1165" t="s">
        <v>11</v>
      </c>
      <c r="J45" s="1167"/>
      <c r="K45" s="1165" t="s">
        <v>12</v>
      </c>
      <c r="L45" s="1167"/>
      <c r="M45" s="1165" t="s">
        <v>13</v>
      </c>
      <c r="N45" s="1167"/>
      <c r="O45" s="1143" t="s">
        <v>14</v>
      </c>
      <c r="P45" s="1144"/>
      <c r="Q45" s="1143" t="s">
        <v>15</v>
      </c>
      <c r="R45" s="1144"/>
      <c r="S45" s="1143" t="s">
        <v>16</v>
      </c>
      <c r="T45" s="1144"/>
      <c r="U45" s="1143" t="s">
        <v>17</v>
      </c>
      <c r="V45" s="1144"/>
      <c r="W45" s="1143" t="s">
        <v>18</v>
      </c>
      <c r="X45" s="1144"/>
      <c r="Y45" s="1143" t="s">
        <v>19</v>
      </c>
      <c r="Z45" s="1144"/>
      <c r="AA45" s="1143" t="s">
        <v>20</v>
      </c>
      <c r="AB45" s="1144"/>
      <c r="AC45" s="1143" t="s">
        <v>21</v>
      </c>
      <c r="AD45" s="1144"/>
      <c r="AE45" s="1143" t="s">
        <v>22</v>
      </c>
      <c r="AF45" s="1144"/>
      <c r="AG45" s="1143" t="s">
        <v>23</v>
      </c>
      <c r="AH45" s="1144"/>
      <c r="AI45" s="1143" t="s">
        <v>24</v>
      </c>
      <c r="AJ45" s="1144"/>
      <c r="AK45" s="1143" t="s">
        <v>25</v>
      </c>
      <c r="AL45" s="1144"/>
      <c r="AM45" s="1185"/>
    </row>
    <row r="46" spans="1:86" x14ac:dyDescent="0.25">
      <c r="A46" s="1154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36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537"/>
      <c r="AN54" s="537"/>
      <c r="AO54" s="537"/>
      <c r="AP54" s="537"/>
      <c r="AQ54" s="537"/>
      <c r="AR54" s="537"/>
    </row>
    <row r="55" spans="1:231" x14ac:dyDescent="0.25">
      <c r="A55" s="1169"/>
      <c r="B55" s="1174"/>
      <c r="C55" s="1175"/>
      <c r="D55" s="1176"/>
      <c r="E55" s="1165" t="s">
        <v>9</v>
      </c>
      <c r="F55" s="1167"/>
      <c r="G55" s="1165" t="s">
        <v>10</v>
      </c>
      <c r="H55" s="1167"/>
      <c r="I55" s="1165" t="s">
        <v>11</v>
      </c>
      <c r="J55" s="1167"/>
      <c r="K55" s="1165" t="s">
        <v>12</v>
      </c>
      <c r="L55" s="1167"/>
      <c r="M55" s="1165" t="s">
        <v>13</v>
      </c>
      <c r="N55" s="1167"/>
      <c r="O55" s="1143" t="s">
        <v>14</v>
      </c>
      <c r="P55" s="1144"/>
      <c r="Q55" s="1143" t="s">
        <v>15</v>
      </c>
      <c r="R55" s="1144"/>
      <c r="S55" s="1143" t="s">
        <v>16</v>
      </c>
      <c r="T55" s="1144"/>
      <c r="U55" s="1143" t="s">
        <v>17</v>
      </c>
      <c r="V55" s="1157"/>
      <c r="W55" s="1143" t="s">
        <v>18</v>
      </c>
      <c r="X55" s="1144"/>
      <c r="Y55" s="1143" t="s">
        <v>19</v>
      </c>
      <c r="Z55" s="1144"/>
      <c r="AA55" s="1143" t="s">
        <v>20</v>
      </c>
      <c r="AB55" s="1144"/>
      <c r="AC55" s="1143" t="s">
        <v>21</v>
      </c>
      <c r="AD55" s="1144"/>
      <c r="AE55" s="1143" t="s">
        <v>22</v>
      </c>
      <c r="AF55" s="1144"/>
      <c r="AG55" s="1143" t="s">
        <v>23</v>
      </c>
      <c r="AH55" s="1144"/>
      <c r="AI55" s="1143" t="s">
        <v>24</v>
      </c>
      <c r="AJ55" s="1144"/>
      <c r="AK55" s="1143" t="s">
        <v>25</v>
      </c>
      <c r="AL55" s="1144"/>
      <c r="AM55" s="537"/>
      <c r="AN55" s="537"/>
      <c r="AO55" s="537"/>
      <c r="AP55" s="537"/>
      <c r="AQ55" s="537"/>
      <c r="AR55" s="537"/>
    </row>
    <row r="56" spans="1:231" x14ac:dyDescent="0.25">
      <c r="A56" s="1170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158" t="s">
        <v>66</v>
      </c>
      <c r="B87" s="1162"/>
      <c r="C87" s="1158" t="s">
        <v>3</v>
      </c>
      <c r="D87" s="1161"/>
      <c r="E87" s="1162"/>
      <c r="F87" s="1165" t="s">
        <v>4</v>
      </c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1166"/>
      <c r="AI87" s="1166"/>
      <c r="AJ87" s="1166"/>
      <c r="AK87" s="1166"/>
      <c r="AL87" s="1166"/>
      <c r="AM87" s="1167"/>
      <c r="AN87" s="1135" t="s">
        <v>6</v>
      </c>
    </row>
    <row r="88" spans="1:86" x14ac:dyDescent="0.25">
      <c r="A88" s="1192"/>
      <c r="B88" s="1193"/>
      <c r="C88" s="1159"/>
      <c r="D88" s="1163"/>
      <c r="E88" s="1164"/>
      <c r="F88" s="1165" t="s">
        <v>9</v>
      </c>
      <c r="G88" s="1167"/>
      <c r="H88" s="1166" t="s">
        <v>10</v>
      </c>
      <c r="I88" s="1166"/>
      <c r="J88" s="1165" t="s">
        <v>11</v>
      </c>
      <c r="K88" s="1167"/>
      <c r="L88" s="1166" t="s">
        <v>12</v>
      </c>
      <c r="M88" s="1166"/>
      <c r="N88" s="1165" t="s">
        <v>13</v>
      </c>
      <c r="O88" s="1167"/>
      <c r="P88" s="1166" t="s">
        <v>14</v>
      </c>
      <c r="Q88" s="1166"/>
      <c r="R88" s="1165" t="s">
        <v>15</v>
      </c>
      <c r="S88" s="1167"/>
      <c r="T88" s="1166" t="s">
        <v>16</v>
      </c>
      <c r="U88" s="1166"/>
      <c r="V88" s="1165" t="s">
        <v>17</v>
      </c>
      <c r="W88" s="1167"/>
      <c r="X88" s="1166" t="s">
        <v>18</v>
      </c>
      <c r="Y88" s="1167"/>
      <c r="Z88" s="1165" t="s">
        <v>19</v>
      </c>
      <c r="AA88" s="1166"/>
      <c r="AB88" s="1165" t="s">
        <v>20</v>
      </c>
      <c r="AC88" s="1167"/>
      <c r="AD88" s="1166" t="s">
        <v>21</v>
      </c>
      <c r="AE88" s="1166"/>
      <c r="AF88" s="1165" t="s">
        <v>22</v>
      </c>
      <c r="AG88" s="1167"/>
      <c r="AH88" s="1166" t="s">
        <v>23</v>
      </c>
      <c r="AI88" s="1166"/>
      <c r="AJ88" s="1165" t="s">
        <v>24</v>
      </c>
      <c r="AK88" s="1167"/>
      <c r="AL88" s="1166" t="s">
        <v>25</v>
      </c>
      <c r="AM88" s="1167"/>
      <c r="AN88" s="1185"/>
    </row>
    <row r="89" spans="1:86" x14ac:dyDescent="0.25">
      <c r="A89" s="1159"/>
      <c r="B89" s="1163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36"/>
    </row>
    <row r="90" spans="1:86" x14ac:dyDescent="0.25">
      <c r="A90" s="1165" t="s">
        <v>67</v>
      </c>
      <c r="B90" s="1167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5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5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194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195" t="s">
        <v>74</v>
      </c>
      <c r="B96" s="1196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41" t="s">
        <v>153</v>
      </c>
      <c r="B97" s="114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165" t="s">
        <v>155</v>
      </c>
      <c r="B99" s="1166"/>
      <c r="C99" s="1167"/>
      <c r="D99" s="955" t="s">
        <v>41</v>
      </c>
    </row>
    <row r="100" spans="1:86" ht="21" x14ac:dyDescent="0.25">
      <c r="A100" s="1158" t="s">
        <v>156</v>
      </c>
      <c r="B100" s="1162"/>
      <c r="C100" s="936" t="s">
        <v>95</v>
      </c>
      <c r="D100" s="748"/>
      <c r="E100" s="749"/>
    </row>
    <row r="101" spans="1:86" x14ac:dyDescent="0.25">
      <c r="A101" s="1192"/>
      <c r="B101" s="1193"/>
      <c r="C101" s="937" t="s">
        <v>96</v>
      </c>
      <c r="D101" s="701"/>
      <c r="E101" s="749"/>
    </row>
    <row r="102" spans="1:86" ht="21" x14ac:dyDescent="0.25">
      <c r="A102" s="1159"/>
      <c r="B102" s="1164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51" t="s">
        <v>66</v>
      </c>
      <c r="B104" s="1153"/>
      <c r="C104" s="1158" t="s">
        <v>3</v>
      </c>
      <c r="D104" s="1161"/>
      <c r="E104" s="1162"/>
      <c r="F104" s="1165" t="s">
        <v>4</v>
      </c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6"/>
      <c r="R104" s="1166"/>
      <c r="S104" s="1166"/>
      <c r="T104" s="1166"/>
      <c r="U104" s="1166"/>
      <c r="V104" s="1166"/>
      <c r="W104" s="1166"/>
      <c r="X104" s="1166"/>
      <c r="Y104" s="1166"/>
      <c r="Z104" s="1166"/>
      <c r="AA104" s="1166"/>
      <c r="AB104" s="1166"/>
      <c r="AC104" s="1166"/>
      <c r="AD104" s="1166"/>
      <c r="AE104" s="1166"/>
      <c r="AF104" s="1166"/>
      <c r="AG104" s="1166"/>
      <c r="AH104" s="1166"/>
      <c r="AI104" s="1166"/>
      <c r="AJ104" s="1166"/>
      <c r="AK104" s="1166"/>
      <c r="AL104" s="1166"/>
      <c r="AM104" s="1167"/>
      <c r="AN104" s="1135" t="s">
        <v>6</v>
      </c>
      <c r="AO104" s="771"/>
    </row>
    <row r="105" spans="1:86" x14ac:dyDescent="0.25">
      <c r="A105" s="1160"/>
      <c r="B105" s="1197"/>
      <c r="C105" s="1159"/>
      <c r="D105" s="1163"/>
      <c r="E105" s="1164"/>
      <c r="F105" s="1165" t="s">
        <v>9</v>
      </c>
      <c r="G105" s="1167"/>
      <c r="H105" s="1165" t="s">
        <v>10</v>
      </c>
      <c r="I105" s="1167"/>
      <c r="J105" s="1165" t="s">
        <v>11</v>
      </c>
      <c r="K105" s="1167"/>
      <c r="L105" s="1165" t="s">
        <v>12</v>
      </c>
      <c r="M105" s="1167"/>
      <c r="N105" s="1165" t="s">
        <v>13</v>
      </c>
      <c r="O105" s="1167"/>
      <c r="P105" s="1143" t="s">
        <v>14</v>
      </c>
      <c r="Q105" s="1144"/>
      <c r="R105" s="1143" t="s">
        <v>15</v>
      </c>
      <c r="S105" s="1144"/>
      <c r="T105" s="1143" t="s">
        <v>16</v>
      </c>
      <c r="U105" s="1144"/>
      <c r="V105" s="1143" t="s">
        <v>17</v>
      </c>
      <c r="W105" s="1144"/>
      <c r="X105" s="1143" t="s">
        <v>18</v>
      </c>
      <c r="Y105" s="1144"/>
      <c r="Z105" s="1143" t="s">
        <v>19</v>
      </c>
      <c r="AA105" s="1144"/>
      <c r="AB105" s="1143" t="s">
        <v>20</v>
      </c>
      <c r="AC105" s="1144"/>
      <c r="AD105" s="1157" t="s">
        <v>21</v>
      </c>
      <c r="AE105" s="1157"/>
      <c r="AF105" s="1143" t="s">
        <v>22</v>
      </c>
      <c r="AG105" s="1144"/>
      <c r="AH105" s="1157" t="s">
        <v>23</v>
      </c>
      <c r="AI105" s="1157"/>
      <c r="AJ105" s="1143" t="s">
        <v>24</v>
      </c>
      <c r="AK105" s="1144"/>
      <c r="AL105" s="1157" t="s">
        <v>25</v>
      </c>
      <c r="AM105" s="1144"/>
      <c r="AN105" s="1185"/>
    </row>
    <row r="106" spans="1:86" x14ac:dyDescent="0.25">
      <c r="A106" s="1154"/>
      <c r="B106" s="1156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36"/>
      <c r="AO106" s="772"/>
    </row>
    <row r="107" spans="1:86" ht="21" customHeight="1" x14ac:dyDescent="0.25">
      <c r="A107" s="1198" t="s">
        <v>158</v>
      </c>
      <c r="B107" s="1199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39" t="s">
        <v>159</v>
      </c>
      <c r="B108" s="114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00" t="s">
        <v>160</v>
      </c>
      <c r="B109" s="1201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51" t="s">
        <v>75</v>
      </c>
      <c r="B111" s="1153"/>
      <c r="C111" s="1151" t="s">
        <v>41</v>
      </c>
      <c r="D111" s="1152"/>
      <c r="E111" s="1153"/>
      <c r="F111" s="1165" t="s">
        <v>100</v>
      </c>
      <c r="G111" s="1167"/>
      <c r="H111" s="1202" t="s">
        <v>101</v>
      </c>
      <c r="I111" s="1167"/>
      <c r="J111" s="1165" t="s">
        <v>102</v>
      </c>
      <c r="K111" s="1167"/>
      <c r="L111" s="1165" t="s">
        <v>103</v>
      </c>
      <c r="M111" s="1167"/>
      <c r="N111" s="1165" t="s">
        <v>104</v>
      </c>
      <c r="O111" s="1167"/>
      <c r="P111" s="1143" t="s">
        <v>105</v>
      </c>
      <c r="Q111" s="1144"/>
      <c r="R111" s="1143" t="s">
        <v>106</v>
      </c>
      <c r="S111" s="1144"/>
      <c r="T111" s="1143" t="s">
        <v>107</v>
      </c>
      <c r="U111" s="1157"/>
      <c r="V111" s="1143" t="s">
        <v>108</v>
      </c>
      <c r="W111" s="1157"/>
      <c r="X111" s="1203" t="s">
        <v>109</v>
      </c>
      <c r="Y111" s="1209" t="s">
        <v>162</v>
      </c>
      <c r="Z111" s="1157"/>
      <c r="AA111" s="1157"/>
      <c r="AB111" s="1144"/>
      <c r="AC111" s="1210" t="s">
        <v>163</v>
      </c>
      <c r="AD111" s="1211"/>
      <c r="AE111" s="1157" t="s">
        <v>164</v>
      </c>
      <c r="AF111" s="1157"/>
      <c r="AG111" s="1157"/>
      <c r="AH111" s="1144"/>
      <c r="AI111" s="1203" t="s">
        <v>165</v>
      </c>
    </row>
    <row r="112" spans="1:86" ht="21" x14ac:dyDescent="0.25">
      <c r="A112" s="1154"/>
      <c r="B112" s="1156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04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04"/>
    </row>
    <row r="113" spans="1:87" x14ac:dyDescent="0.25">
      <c r="A113" s="1205" t="s">
        <v>116</v>
      </c>
      <c r="B113" s="1206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07" t="s">
        <v>117</v>
      </c>
      <c r="B114" s="1208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51" t="s">
        <v>75</v>
      </c>
      <c r="B116" s="1153"/>
      <c r="C116" s="1181" t="s">
        <v>41</v>
      </c>
      <c r="D116" s="1165" t="s">
        <v>4</v>
      </c>
      <c r="E116" s="1166"/>
      <c r="F116" s="1166"/>
      <c r="G116" s="1166"/>
      <c r="H116" s="1166"/>
      <c r="I116" s="1166"/>
      <c r="J116" s="1166"/>
      <c r="K116" s="1166"/>
      <c r="L116" s="1166"/>
      <c r="M116" s="1167"/>
      <c r="N116" s="1165" t="s">
        <v>5</v>
      </c>
      <c r="O116" s="1167"/>
      <c r="P116" s="1135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54"/>
      <c r="B117" s="1156"/>
      <c r="C117" s="1183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36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35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36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35" t="s">
        <v>81</v>
      </c>
      <c r="B121" s="1135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36"/>
      <c r="B122" s="1136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165" t="s">
        <v>83</v>
      </c>
      <c r="B137" s="1166"/>
      <c r="C137" s="1166"/>
      <c r="D137" s="1167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05" t="s">
        <v>191</v>
      </c>
      <c r="C138" s="1212"/>
      <c r="D138" s="1206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51" t="s">
        <v>83</v>
      </c>
      <c r="B140" s="1152"/>
      <c r="C140" s="1153"/>
      <c r="D140" s="1143" t="s">
        <v>193</v>
      </c>
      <c r="E140" s="1157"/>
      <c r="F140" s="1144"/>
      <c r="G140" s="1135" t="s">
        <v>194</v>
      </c>
      <c r="H140" s="1166" t="s">
        <v>195</v>
      </c>
      <c r="I140" s="1166"/>
      <c r="J140" s="1167"/>
      <c r="K140" s="1165" t="s">
        <v>196</v>
      </c>
      <c r="L140" s="1166"/>
      <c r="M140" s="1167"/>
    </row>
    <row r="141" spans="1:85" ht="21" x14ac:dyDescent="0.25">
      <c r="A141" s="1154"/>
      <c r="B141" s="1155"/>
      <c r="C141" s="1156"/>
      <c r="D141" s="947" t="s">
        <v>41</v>
      </c>
      <c r="E141" s="933" t="s">
        <v>197</v>
      </c>
      <c r="F141" s="933" t="s">
        <v>198</v>
      </c>
      <c r="G141" s="1136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35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36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43" t="s">
        <v>88</v>
      </c>
      <c r="B145" s="114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45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46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45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150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46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51" t="s">
        <v>210</v>
      </c>
      <c r="B153" s="1152"/>
      <c r="C153" s="1153"/>
      <c r="D153" s="1143" t="s">
        <v>211</v>
      </c>
      <c r="E153" s="1157"/>
      <c r="F153" s="1144"/>
      <c r="G153" s="1135" t="s">
        <v>194</v>
      </c>
      <c r="H153" s="1158" t="s">
        <v>85</v>
      </c>
      <c r="I153" s="1135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54"/>
      <c r="B154" s="1155"/>
      <c r="C154" s="1156"/>
      <c r="D154" s="947" t="s">
        <v>212</v>
      </c>
      <c r="E154" s="933" t="s">
        <v>90</v>
      </c>
      <c r="F154" s="933" t="s">
        <v>91</v>
      </c>
      <c r="G154" s="1136"/>
      <c r="H154" s="1159"/>
      <c r="I154" s="1136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47" t="s">
        <v>87</v>
      </c>
      <c r="B155" s="1137" t="s">
        <v>94</v>
      </c>
      <c r="C155" s="113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148"/>
      <c r="B156" s="1139" t="s">
        <v>92</v>
      </c>
      <c r="C156" s="114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149"/>
      <c r="B157" s="1141" t="s">
        <v>93</v>
      </c>
      <c r="C157" s="114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35" t="s">
        <v>86</v>
      </c>
      <c r="B158" s="1137" t="s">
        <v>94</v>
      </c>
      <c r="C158" s="113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5"/>
      <c r="B159" s="1139" t="s">
        <v>92</v>
      </c>
      <c r="C159" s="114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36"/>
      <c r="B160" s="1141" t="s">
        <v>93</v>
      </c>
      <c r="C160" s="114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223" t="s">
        <v>9</v>
      </c>
      <c r="G163" s="1223"/>
      <c r="H163" s="1223" t="s">
        <v>10</v>
      </c>
      <c r="I163" s="1223"/>
      <c r="J163" s="1223" t="s">
        <v>11</v>
      </c>
      <c r="K163" s="1223"/>
      <c r="L163" s="1167" t="s">
        <v>12</v>
      </c>
      <c r="M163" s="1165"/>
      <c r="N163" s="1223" t="s">
        <v>13</v>
      </c>
      <c r="O163" s="1223"/>
      <c r="P163" s="1144" t="s">
        <v>14</v>
      </c>
      <c r="Q163" s="1143"/>
      <c r="R163" s="1224" t="s">
        <v>15</v>
      </c>
      <c r="S163" s="1224"/>
      <c r="T163" s="1144" t="s">
        <v>16</v>
      </c>
      <c r="U163" s="1143"/>
      <c r="V163" s="1224" t="s">
        <v>17</v>
      </c>
      <c r="W163" s="1224"/>
      <c r="X163" s="1144" t="s">
        <v>18</v>
      </c>
      <c r="Y163" s="1143"/>
      <c r="Z163" s="1143" t="s">
        <v>19</v>
      </c>
      <c r="AA163" s="1144"/>
      <c r="AB163" s="1224" t="s">
        <v>20</v>
      </c>
      <c r="AC163" s="1224"/>
      <c r="AD163" s="1224" t="s">
        <v>21</v>
      </c>
      <c r="AE163" s="1224"/>
      <c r="AF163" s="1224" t="s">
        <v>22</v>
      </c>
      <c r="AG163" s="1224"/>
      <c r="AH163" s="1224" t="s">
        <v>23</v>
      </c>
      <c r="AI163" s="1224"/>
      <c r="AJ163" s="1224" t="s">
        <v>24</v>
      </c>
      <c r="AK163" s="1224"/>
      <c r="AL163" s="1224" t="s">
        <v>25</v>
      </c>
      <c r="AM163" s="1224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25" t="s">
        <v>216</v>
      </c>
      <c r="B165" s="1226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27" t="s">
        <v>217</v>
      </c>
      <c r="B166" s="1228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29" t="s">
        <v>218</v>
      </c>
      <c r="B167" s="1230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31" t="s">
        <v>49</v>
      </c>
      <c r="B168" s="1232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51" t="s">
        <v>75</v>
      </c>
      <c r="B170" s="1152"/>
      <c r="C170" s="1153"/>
      <c r="D170" s="1151" t="s">
        <v>41</v>
      </c>
      <c r="E170" s="1152"/>
      <c r="F170" s="1153"/>
      <c r="G170" s="1143" t="s">
        <v>119</v>
      </c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44"/>
      <c r="X170" s="1234" t="s">
        <v>220</v>
      </c>
      <c r="Y170" s="1235" t="s">
        <v>221</v>
      </c>
      <c r="Z170" s="1188" t="s">
        <v>222</v>
      </c>
      <c r="AA170" s="1190" t="s">
        <v>223</v>
      </c>
      <c r="AB170" s="1224" t="s">
        <v>110</v>
      </c>
      <c r="AC170" s="1224"/>
      <c r="AD170" s="1224"/>
      <c r="AE170" s="1224"/>
      <c r="AF170" s="1210" t="s">
        <v>163</v>
      </c>
      <c r="AG170" s="1238"/>
    </row>
    <row r="171" spans="1:88" x14ac:dyDescent="0.25">
      <c r="A171" s="1160"/>
      <c r="B171" s="1233"/>
      <c r="C171" s="1197"/>
      <c r="D171" s="1160"/>
      <c r="E171" s="1233"/>
      <c r="F171" s="1197"/>
      <c r="G171" s="1136" t="s">
        <v>9</v>
      </c>
      <c r="H171" s="1136"/>
      <c r="I171" s="1136" t="s">
        <v>10</v>
      </c>
      <c r="J171" s="1136"/>
      <c r="K171" s="1136" t="s">
        <v>11</v>
      </c>
      <c r="L171" s="1136"/>
      <c r="M171" s="1136" t="s">
        <v>120</v>
      </c>
      <c r="N171" s="1136"/>
      <c r="O171" s="1136" t="s">
        <v>102</v>
      </c>
      <c r="P171" s="1136"/>
      <c r="Q171" s="1183" t="s">
        <v>121</v>
      </c>
      <c r="R171" s="1183"/>
      <c r="S171" s="1183" t="s">
        <v>122</v>
      </c>
      <c r="T171" s="1183"/>
      <c r="U171" s="1183" t="s">
        <v>123</v>
      </c>
      <c r="V171" s="1183"/>
      <c r="W171" s="1185" t="s">
        <v>224</v>
      </c>
      <c r="X171" s="1234"/>
      <c r="Y171" s="1235"/>
      <c r="Z171" s="1236"/>
      <c r="AA171" s="1237"/>
      <c r="AB171" s="1135" t="s">
        <v>111</v>
      </c>
      <c r="AC171" s="1135" t="s">
        <v>112</v>
      </c>
      <c r="AD171" s="1135" t="s">
        <v>113</v>
      </c>
      <c r="AE171" s="1135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154"/>
      <c r="B172" s="1155"/>
      <c r="C172" s="1156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36"/>
      <c r="X172" s="1234"/>
      <c r="Y172" s="1235"/>
      <c r="Z172" s="1189"/>
      <c r="AA172" s="1191"/>
      <c r="AB172" s="1136"/>
      <c r="AC172" s="1136"/>
      <c r="AD172" s="1136"/>
      <c r="AE172" s="1136"/>
      <c r="AF172" s="1240"/>
      <c r="AG172" s="1242"/>
      <c r="AH172" s="772"/>
    </row>
    <row r="173" spans="1:88" x14ac:dyDescent="0.25">
      <c r="A173" s="1223" t="s">
        <v>124</v>
      </c>
      <c r="B173" s="1223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23"/>
      <c r="B174" s="122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23"/>
      <c r="B175" s="1135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23"/>
      <c r="B176" s="122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23"/>
      <c r="B177" s="122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23"/>
      <c r="B178" s="122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81" t="s">
        <v>2</v>
      </c>
      <c r="B180" s="1135" t="s">
        <v>3</v>
      </c>
    </row>
    <row r="181" spans="1:88" x14ac:dyDescent="0.25">
      <c r="A181" s="1183"/>
      <c r="B181" s="1136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81" t="s">
        <v>75</v>
      </c>
      <c r="B185" s="1151" t="s">
        <v>41</v>
      </c>
      <c r="C185" s="1152"/>
      <c r="D185" s="1153"/>
      <c r="E185" s="1243" t="s">
        <v>4</v>
      </c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5"/>
    </row>
    <row r="186" spans="1:88" x14ac:dyDescent="0.25">
      <c r="A186" s="1182"/>
      <c r="B186" s="1154"/>
      <c r="C186" s="1155"/>
      <c r="D186" s="1156"/>
      <c r="E186" s="1223" t="s">
        <v>100</v>
      </c>
      <c r="F186" s="1223"/>
      <c r="G186" s="1246" t="s">
        <v>127</v>
      </c>
      <c r="H186" s="1223"/>
      <c r="I186" s="1223" t="s">
        <v>13</v>
      </c>
      <c r="J186" s="1223"/>
      <c r="K186" s="1223" t="s">
        <v>128</v>
      </c>
      <c r="L186" s="1223"/>
      <c r="M186" s="1223" t="s">
        <v>105</v>
      </c>
      <c r="N186" s="1223"/>
      <c r="O186" s="1224" t="s">
        <v>106</v>
      </c>
      <c r="P186" s="1224"/>
      <c r="Q186" s="1224" t="s">
        <v>129</v>
      </c>
      <c r="R186" s="1224"/>
      <c r="S186" s="1224" t="s">
        <v>130</v>
      </c>
      <c r="T186" s="1224"/>
      <c r="U186" s="1224" t="s">
        <v>131</v>
      </c>
      <c r="V186" s="1224"/>
      <c r="W186" s="534"/>
    </row>
    <row r="187" spans="1:88" x14ac:dyDescent="0.25">
      <c r="A187" s="1183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69" workbookViewId="0">
      <selection activeCell="B16" sqref="B16:D17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 - ( 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 - (  )</v>
      </c>
    </row>
    <row r="4" spans="1:88" ht="14.25" customHeight="1" x14ac:dyDescent="0.25">
      <c r="A4" s="532" t="str">
        <f>CONCATENATE("MES: ",[7]NOMBRE!B6," - ","( ",[7]NOMBRE!C6,[7]NOMBRE!D6," )")</f>
        <v>MES:  - ( 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180" t="s">
        <v>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81" t="s">
        <v>2</v>
      </c>
      <c r="B9" s="1158" t="s">
        <v>3</v>
      </c>
      <c r="C9" s="1161"/>
      <c r="D9" s="1162"/>
      <c r="E9" s="1165" t="s">
        <v>4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6"/>
      <c r="AB9" s="1166"/>
      <c r="AC9" s="1166"/>
      <c r="AD9" s="1166"/>
      <c r="AE9" s="1166"/>
      <c r="AF9" s="1166"/>
      <c r="AG9" s="1166"/>
      <c r="AH9" s="1166"/>
      <c r="AI9" s="1166"/>
      <c r="AJ9" s="1166"/>
      <c r="AK9" s="1166"/>
      <c r="AL9" s="1167"/>
      <c r="AM9" s="1135" t="s">
        <v>6</v>
      </c>
      <c r="AN9" s="1165" t="s">
        <v>7</v>
      </c>
      <c r="AO9" s="1166"/>
      <c r="AP9" s="1166"/>
      <c r="AQ9" s="1167"/>
      <c r="AR9" s="1135" t="s">
        <v>8</v>
      </c>
      <c r="AS9" s="534"/>
    </row>
    <row r="10" spans="1:88" ht="31.5" customHeight="1" x14ac:dyDescent="0.25">
      <c r="A10" s="1182"/>
      <c r="B10" s="1159"/>
      <c r="C10" s="1163"/>
      <c r="D10" s="1164"/>
      <c r="E10" s="1165" t="s">
        <v>9</v>
      </c>
      <c r="F10" s="1167"/>
      <c r="G10" s="1165" t="s">
        <v>10</v>
      </c>
      <c r="H10" s="1167"/>
      <c r="I10" s="1165" t="s">
        <v>11</v>
      </c>
      <c r="J10" s="1167"/>
      <c r="K10" s="1165" t="s">
        <v>12</v>
      </c>
      <c r="L10" s="1167"/>
      <c r="M10" s="1165" t="s">
        <v>13</v>
      </c>
      <c r="N10" s="1167"/>
      <c r="O10" s="1143" t="s">
        <v>14</v>
      </c>
      <c r="P10" s="1144"/>
      <c r="Q10" s="1143" t="s">
        <v>15</v>
      </c>
      <c r="R10" s="1144"/>
      <c r="S10" s="1143" t="s">
        <v>16</v>
      </c>
      <c r="T10" s="1144"/>
      <c r="U10" s="1143" t="s">
        <v>17</v>
      </c>
      <c r="V10" s="1144"/>
      <c r="W10" s="1143" t="s">
        <v>18</v>
      </c>
      <c r="X10" s="1144"/>
      <c r="Y10" s="1143" t="s">
        <v>19</v>
      </c>
      <c r="Z10" s="1144"/>
      <c r="AA10" s="1143" t="s">
        <v>20</v>
      </c>
      <c r="AB10" s="1144"/>
      <c r="AC10" s="1143" t="s">
        <v>21</v>
      </c>
      <c r="AD10" s="1144"/>
      <c r="AE10" s="1143" t="s">
        <v>22</v>
      </c>
      <c r="AF10" s="1144"/>
      <c r="AG10" s="1157" t="s">
        <v>23</v>
      </c>
      <c r="AH10" s="1157"/>
      <c r="AI10" s="1143" t="s">
        <v>24</v>
      </c>
      <c r="AJ10" s="1144"/>
      <c r="AK10" s="1157" t="s">
        <v>25</v>
      </c>
      <c r="AL10" s="1144"/>
      <c r="AM10" s="1185"/>
      <c r="AN10" s="1186" t="s">
        <v>28</v>
      </c>
      <c r="AO10" s="1188" t="s">
        <v>29</v>
      </c>
      <c r="AP10" s="1188" t="s">
        <v>135</v>
      </c>
      <c r="AQ10" s="1190" t="s">
        <v>30</v>
      </c>
      <c r="AR10" s="1185"/>
      <c r="AS10" s="534"/>
    </row>
    <row r="11" spans="1:88" x14ac:dyDescent="0.25">
      <c r="A11" s="1183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36"/>
      <c r="AN11" s="1187"/>
      <c r="AO11" s="1189"/>
      <c r="AP11" s="1189"/>
      <c r="AQ11" s="1191"/>
      <c r="AR11" s="1136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184" t="s">
        <v>138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81" t="s">
        <v>42</v>
      </c>
      <c r="B16" s="1158" t="s">
        <v>3</v>
      </c>
      <c r="C16" s="1161"/>
      <c r="D16" s="1162"/>
      <c r="E16" s="1165" t="s">
        <v>4</v>
      </c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7"/>
      <c r="AM16" s="1135" t="s">
        <v>6</v>
      </c>
    </row>
    <row r="17" spans="1:86" x14ac:dyDescent="0.25">
      <c r="A17" s="1182"/>
      <c r="B17" s="1159"/>
      <c r="C17" s="1163"/>
      <c r="D17" s="1164"/>
      <c r="E17" s="1165" t="s">
        <v>9</v>
      </c>
      <c r="F17" s="1167"/>
      <c r="G17" s="1165" t="s">
        <v>10</v>
      </c>
      <c r="H17" s="1167"/>
      <c r="I17" s="1165" t="s">
        <v>11</v>
      </c>
      <c r="J17" s="1167"/>
      <c r="K17" s="1165" t="s">
        <v>12</v>
      </c>
      <c r="L17" s="1167"/>
      <c r="M17" s="1165" t="s">
        <v>13</v>
      </c>
      <c r="N17" s="1167"/>
      <c r="O17" s="1143" t="s">
        <v>14</v>
      </c>
      <c r="P17" s="1144"/>
      <c r="Q17" s="1143" t="s">
        <v>15</v>
      </c>
      <c r="R17" s="1144"/>
      <c r="S17" s="1143" t="s">
        <v>16</v>
      </c>
      <c r="T17" s="1144"/>
      <c r="U17" s="1143" t="s">
        <v>17</v>
      </c>
      <c r="V17" s="1144"/>
      <c r="W17" s="1143" t="s">
        <v>18</v>
      </c>
      <c r="X17" s="1144"/>
      <c r="Y17" s="1143" t="s">
        <v>19</v>
      </c>
      <c r="Z17" s="1144"/>
      <c r="AA17" s="1143" t="s">
        <v>20</v>
      </c>
      <c r="AB17" s="1144"/>
      <c r="AC17" s="1143" t="s">
        <v>21</v>
      </c>
      <c r="AD17" s="1144"/>
      <c r="AE17" s="1143" t="s">
        <v>22</v>
      </c>
      <c r="AF17" s="1144"/>
      <c r="AG17" s="1143" t="s">
        <v>23</v>
      </c>
      <c r="AH17" s="1144"/>
      <c r="AI17" s="1143" t="s">
        <v>24</v>
      </c>
      <c r="AJ17" s="1144"/>
      <c r="AK17" s="1143" t="s">
        <v>25</v>
      </c>
      <c r="AL17" s="1144"/>
      <c r="AM17" s="1185"/>
    </row>
    <row r="18" spans="1:86" x14ac:dyDescent="0.25">
      <c r="A18" s="1183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36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51" t="s">
        <v>42</v>
      </c>
      <c r="B24" s="1158" t="s">
        <v>3</v>
      </c>
      <c r="C24" s="1161"/>
      <c r="D24" s="1162"/>
      <c r="E24" s="1165" t="s">
        <v>4</v>
      </c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1135" t="s">
        <v>6</v>
      </c>
    </row>
    <row r="25" spans="1:86" x14ac:dyDescent="0.25">
      <c r="A25" s="1160"/>
      <c r="B25" s="1159"/>
      <c r="C25" s="1163"/>
      <c r="D25" s="1164"/>
      <c r="E25" s="1165" t="s">
        <v>9</v>
      </c>
      <c r="F25" s="1167"/>
      <c r="G25" s="1165" t="s">
        <v>10</v>
      </c>
      <c r="H25" s="1167"/>
      <c r="I25" s="1165" t="s">
        <v>11</v>
      </c>
      <c r="J25" s="1167"/>
      <c r="K25" s="1165" t="s">
        <v>12</v>
      </c>
      <c r="L25" s="1167"/>
      <c r="M25" s="1165" t="s">
        <v>13</v>
      </c>
      <c r="N25" s="1167"/>
      <c r="O25" s="1143" t="s">
        <v>14</v>
      </c>
      <c r="P25" s="1144"/>
      <c r="Q25" s="1143" t="s">
        <v>15</v>
      </c>
      <c r="R25" s="1144"/>
      <c r="S25" s="1143" t="s">
        <v>16</v>
      </c>
      <c r="T25" s="1144"/>
      <c r="U25" s="1143" t="s">
        <v>17</v>
      </c>
      <c r="V25" s="1144"/>
      <c r="W25" s="1143" t="s">
        <v>18</v>
      </c>
      <c r="X25" s="1144"/>
      <c r="Y25" s="1143" t="s">
        <v>19</v>
      </c>
      <c r="Z25" s="1144"/>
      <c r="AA25" s="1143" t="s">
        <v>20</v>
      </c>
      <c r="AB25" s="1144"/>
      <c r="AC25" s="1143" t="s">
        <v>21</v>
      </c>
      <c r="AD25" s="1144"/>
      <c r="AE25" s="1143" t="s">
        <v>22</v>
      </c>
      <c r="AF25" s="1144"/>
      <c r="AG25" s="1143" t="s">
        <v>23</v>
      </c>
      <c r="AH25" s="1144"/>
      <c r="AI25" s="1143" t="s">
        <v>24</v>
      </c>
      <c r="AJ25" s="1144"/>
      <c r="AK25" s="1143" t="s">
        <v>25</v>
      </c>
      <c r="AL25" s="1144"/>
      <c r="AM25" s="1185"/>
    </row>
    <row r="26" spans="1:86" x14ac:dyDescent="0.25">
      <c r="A26" s="1154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36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51" t="s">
        <v>42</v>
      </c>
      <c r="B34" s="1158" t="s">
        <v>3</v>
      </c>
      <c r="C34" s="1161"/>
      <c r="D34" s="1162"/>
      <c r="E34" s="1165" t="s">
        <v>4</v>
      </c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66"/>
      <c r="AK34" s="1166"/>
      <c r="AL34" s="1167"/>
      <c r="AM34" s="1135" t="s">
        <v>6</v>
      </c>
    </row>
    <row r="35" spans="1:86" x14ac:dyDescent="0.25">
      <c r="A35" s="1160"/>
      <c r="B35" s="1159"/>
      <c r="C35" s="1163"/>
      <c r="D35" s="1164"/>
      <c r="E35" s="1165" t="s">
        <v>9</v>
      </c>
      <c r="F35" s="1167"/>
      <c r="G35" s="1165" t="s">
        <v>10</v>
      </c>
      <c r="H35" s="1167"/>
      <c r="I35" s="1165" t="s">
        <v>11</v>
      </c>
      <c r="J35" s="1167"/>
      <c r="K35" s="1165" t="s">
        <v>12</v>
      </c>
      <c r="L35" s="1167"/>
      <c r="M35" s="1165" t="s">
        <v>13</v>
      </c>
      <c r="N35" s="1167"/>
      <c r="O35" s="1143" t="s">
        <v>14</v>
      </c>
      <c r="P35" s="1144"/>
      <c r="Q35" s="1143" t="s">
        <v>15</v>
      </c>
      <c r="R35" s="1144"/>
      <c r="S35" s="1143" t="s">
        <v>16</v>
      </c>
      <c r="T35" s="1144"/>
      <c r="U35" s="1143" t="s">
        <v>17</v>
      </c>
      <c r="V35" s="1144"/>
      <c r="W35" s="1143" t="s">
        <v>18</v>
      </c>
      <c r="X35" s="1144"/>
      <c r="Y35" s="1143" t="s">
        <v>19</v>
      </c>
      <c r="Z35" s="1144"/>
      <c r="AA35" s="1143" t="s">
        <v>20</v>
      </c>
      <c r="AB35" s="1144"/>
      <c r="AC35" s="1143" t="s">
        <v>21</v>
      </c>
      <c r="AD35" s="1144"/>
      <c r="AE35" s="1143" t="s">
        <v>22</v>
      </c>
      <c r="AF35" s="1144"/>
      <c r="AG35" s="1143" t="s">
        <v>23</v>
      </c>
      <c r="AH35" s="1144"/>
      <c r="AI35" s="1143" t="s">
        <v>24</v>
      </c>
      <c r="AJ35" s="1144"/>
      <c r="AK35" s="1143" t="s">
        <v>25</v>
      </c>
      <c r="AL35" s="1144"/>
      <c r="AM35" s="1185"/>
    </row>
    <row r="36" spans="1:86" x14ac:dyDescent="0.25">
      <c r="A36" s="1154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36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51" t="s">
        <v>42</v>
      </c>
      <c r="B44" s="1158" t="s">
        <v>3</v>
      </c>
      <c r="C44" s="1161"/>
      <c r="D44" s="1162"/>
      <c r="E44" s="1165" t="s">
        <v>4</v>
      </c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7"/>
      <c r="AM44" s="1135" t="s">
        <v>6</v>
      </c>
    </row>
    <row r="45" spans="1:86" x14ac:dyDescent="0.25">
      <c r="A45" s="1160"/>
      <c r="B45" s="1159"/>
      <c r="C45" s="1163"/>
      <c r="D45" s="1164"/>
      <c r="E45" s="1165" t="s">
        <v>9</v>
      </c>
      <c r="F45" s="1167"/>
      <c r="G45" s="1165" t="s">
        <v>10</v>
      </c>
      <c r="H45" s="1167"/>
      <c r="I45" s="1165" t="s">
        <v>11</v>
      </c>
      <c r="J45" s="1167"/>
      <c r="K45" s="1165" t="s">
        <v>12</v>
      </c>
      <c r="L45" s="1167"/>
      <c r="M45" s="1165" t="s">
        <v>13</v>
      </c>
      <c r="N45" s="1167"/>
      <c r="O45" s="1143" t="s">
        <v>14</v>
      </c>
      <c r="P45" s="1144"/>
      <c r="Q45" s="1143" t="s">
        <v>15</v>
      </c>
      <c r="R45" s="1144"/>
      <c r="S45" s="1143" t="s">
        <v>16</v>
      </c>
      <c r="T45" s="1144"/>
      <c r="U45" s="1143" t="s">
        <v>17</v>
      </c>
      <c r="V45" s="1144"/>
      <c r="W45" s="1143" t="s">
        <v>18</v>
      </c>
      <c r="X45" s="1144"/>
      <c r="Y45" s="1143" t="s">
        <v>19</v>
      </c>
      <c r="Z45" s="1144"/>
      <c r="AA45" s="1143" t="s">
        <v>20</v>
      </c>
      <c r="AB45" s="1144"/>
      <c r="AC45" s="1143" t="s">
        <v>21</v>
      </c>
      <c r="AD45" s="1144"/>
      <c r="AE45" s="1143" t="s">
        <v>22</v>
      </c>
      <c r="AF45" s="1144"/>
      <c r="AG45" s="1143" t="s">
        <v>23</v>
      </c>
      <c r="AH45" s="1144"/>
      <c r="AI45" s="1143" t="s">
        <v>24</v>
      </c>
      <c r="AJ45" s="1144"/>
      <c r="AK45" s="1143" t="s">
        <v>25</v>
      </c>
      <c r="AL45" s="1144"/>
      <c r="AM45" s="1185"/>
    </row>
    <row r="46" spans="1:86" x14ac:dyDescent="0.25">
      <c r="A46" s="1154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36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537"/>
      <c r="AN54" s="537"/>
      <c r="AO54" s="537"/>
      <c r="AP54" s="537"/>
      <c r="AQ54" s="537"/>
      <c r="AR54" s="537"/>
    </row>
    <row r="55" spans="1:231" x14ac:dyDescent="0.25">
      <c r="A55" s="1169"/>
      <c r="B55" s="1174"/>
      <c r="C55" s="1175"/>
      <c r="D55" s="1176"/>
      <c r="E55" s="1165" t="s">
        <v>9</v>
      </c>
      <c r="F55" s="1167"/>
      <c r="G55" s="1165" t="s">
        <v>10</v>
      </c>
      <c r="H55" s="1167"/>
      <c r="I55" s="1165" t="s">
        <v>11</v>
      </c>
      <c r="J55" s="1167"/>
      <c r="K55" s="1165" t="s">
        <v>12</v>
      </c>
      <c r="L55" s="1167"/>
      <c r="M55" s="1165" t="s">
        <v>13</v>
      </c>
      <c r="N55" s="1167"/>
      <c r="O55" s="1143" t="s">
        <v>14</v>
      </c>
      <c r="P55" s="1144"/>
      <c r="Q55" s="1143" t="s">
        <v>15</v>
      </c>
      <c r="R55" s="1144"/>
      <c r="S55" s="1143" t="s">
        <v>16</v>
      </c>
      <c r="T55" s="1144"/>
      <c r="U55" s="1143" t="s">
        <v>17</v>
      </c>
      <c r="V55" s="1157"/>
      <c r="W55" s="1143" t="s">
        <v>18</v>
      </c>
      <c r="X55" s="1144"/>
      <c r="Y55" s="1143" t="s">
        <v>19</v>
      </c>
      <c r="Z55" s="1144"/>
      <c r="AA55" s="1143" t="s">
        <v>20</v>
      </c>
      <c r="AB55" s="1144"/>
      <c r="AC55" s="1143" t="s">
        <v>21</v>
      </c>
      <c r="AD55" s="1144"/>
      <c r="AE55" s="1143" t="s">
        <v>22</v>
      </c>
      <c r="AF55" s="1144"/>
      <c r="AG55" s="1143" t="s">
        <v>23</v>
      </c>
      <c r="AH55" s="1144"/>
      <c r="AI55" s="1143" t="s">
        <v>24</v>
      </c>
      <c r="AJ55" s="1144"/>
      <c r="AK55" s="1143" t="s">
        <v>25</v>
      </c>
      <c r="AL55" s="1144"/>
      <c r="AM55" s="537"/>
      <c r="AN55" s="537"/>
      <c r="AO55" s="537"/>
      <c r="AP55" s="537"/>
      <c r="AQ55" s="537"/>
      <c r="AR55" s="537"/>
    </row>
    <row r="56" spans="1:231" x14ac:dyDescent="0.25">
      <c r="A56" s="1170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158" t="s">
        <v>66</v>
      </c>
      <c r="B87" s="1162"/>
      <c r="C87" s="1158" t="s">
        <v>3</v>
      </c>
      <c r="D87" s="1161"/>
      <c r="E87" s="1162"/>
      <c r="F87" s="1165" t="s">
        <v>4</v>
      </c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1166"/>
      <c r="AI87" s="1166"/>
      <c r="AJ87" s="1166"/>
      <c r="AK87" s="1166"/>
      <c r="AL87" s="1166"/>
      <c r="AM87" s="1167"/>
      <c r="AN87" s="1135" t="s">
        <v>6</v>
      </c>
    </row>
    <row r="88" spans="1:86" x14ac:dyDescent="0.25">
      <c r="A88" s="1192"/>
      <c r="B88" s="1193"/>
      <c r="C88" s="1159"/>
      <c r="D88" s="1163"/>
      <c r="E88" s="1164"/>
      <c r="F88" s="1165" t="s">
        <v>9</v>
      </c>
      <c r="G88" s="1167"/>
      <c r="H88" s="1166" t="s">
        <v>10</v>
      </c>
      <c r="I88" s="1166"/>
      <c r="J88" s="1165" t="s">
        <v>11</v>
      </c>
      <c r="K88" s="1167"/>
      <c r="L88" s="1166" t="s">
        <v>12</v>
      </c>
      <c r="M88" s="1166"/>
      <c r="N88" s="1165" t="s">
        <v>13</v>
      </c>
      <c r="O88" s="1167"/>
      <c r="P88" s="1166" t="s">
        <v>14</v>
      </c>
      <c r="Q88" s="1166"/>
      <c r="R88" s="1165" t="s">
        <v>15</v>
      </c>
      <c r="S88" s="1167"/>
      <c r="T88" s="1166" t="s">
        <v>16</v>
      </c>
      <c r="U88" s="1166"/>
      <c r="V88" s="1165" t="s">
        <v>17</v>
      </c>
      <c r="W88" s="1167"/>
      <c r="X88" s="1166" t="s">
        <v>18</v>
      </c>
      <c r="Y88" s="1167"/>
      <c r="Z88" s="1165" t="s">
        <v>19</v>
      </c>
      <c r="AA88" s="1166"/>
      <c r="AB88" s="1165" t="s">
        <v>20</v>
      </c>
      <c r="AC88" s="1167"/>
      <c r="AD88" s="1166" t="s">
        <v>21</v>
      </c>
      <c r="AE88" s="1166"/>
      <c r="AF88" s="1165" t="s">
        <v>22</v>
      </c>
      <c r="AG88" s="1167"/>
      <c r="AH88" s="1166" t="s">
        <v>23</v>
      </c>
      <c r="AI88" s="1166"/>
      <c r="AJ88" s="1165" t="s">
        <v>24</v>
      </c>
      <c r="AK88" s="1167"/>
      <c r="AL88" s="1166" t="s">
        <v>25</v>
      </c>
      <c r="AM88" s="1167"/>
      <c r="AN88" s="1185"/>
    </row>
    <row r="89" spans="1:86" x14ac:dyDescent="0.25">
      <c r="A89" s="1159"/>
      <c r="B89" s="1163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36"/>
    </row>
    <row r="90" spans="1:86" x14ac:dyDescent="0.25">
      <c r="A90" s="1165" t="s">
        <v>67</v>
      </c>
      <c r="B90" s="1167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5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5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194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195" t="s">
        <v>74</v>
      </c>
      <c r="B96" s="1196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41" t="s">
        <v>153</v>
      </c>
      <c r="B97" s="114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165" t="s">
        <v>155</v>
      </c>
      <c r="B99" s="1166"/>
      <c r="C99" s="1167"/>
      <c r="D99" s="955" t="s">
        <v>41</v>
      </c>
    </row>
    <row r="100" spans="1:86" ht="21" x14ac:dyDescent="0.25">
      <c r="A100" s="1158" t="s">
        <v>156</v>
      </c>
      <c r="B100" s="1162"/>
      <c r="C100" s="936" t="s">
        <v>95</v>
      </c>
      <c r="D100" s="748"/>
      <c r="E100" s="749"/>
    </row>
    <row r="101" spans="1:86" x14ac:dyDescent="0.25">
      <c r="A101" s="1192"/>
      <c r="B101" s="1193"/>
      <c r="C101" s="937" t="s">
        <v>96</v>
      </c>
      <c r="D101" s="701"/>
      <c r="E101" s="749"/>
    </row>
    <row r="102" spans="1:86" ht="21" x14ac:dyDescent="0.25">
      <c r="A102" s="1159"/>
      <c r="B102" s="1164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51" t="s">
        <v>66</v>
      </c>
      <c r="B104" s="1153"/>
      <c r="C104" s="1158" t="s">
        <v>3</v>
      </c>
      <c r="D104" s="1161"/>
      <c r="E104" s="1162"/>
      <c r="F104" s="1165" t="s">
        <v>4</v>
      </c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6"/>
      <c r="R104" s="1166"/>
      <c r="S104" s="1166"/>
      <c r="T104" s="1166"/>
      <c r="U104" s="1166"/>
      <c r="V104" s="1166"/>
      <c r="W104" s="1166"/>
      <c r="X104" s="1166"/>
      <c r="Y104" s="1166"/>
      <c r="Z104" s="1166"/>
      <c r="AA104" s="1166"/>
      <c r="AB104" s="1166"/>
      <c r="AC104" s="1166"/>
      <c r="AD104" s="1166"/>
      <c r="AE104" s="1166"/>
      <c r="AF104" s="1166"/>
      <c r="AG104" s="1166"/>
      <c r="AH104" s="1166"/>
      <c r="AI104" s="1166"/>
      <c r="AJ104" s="1166"/>
      <c r="AK104" s="1166"/>
      <c r="AL104" s="1166"/>
      <c r="AM104" s="1167"/>
      <c r="AN104" s="1135" t="s">
        <v>6</v>
      </c>
      <c r="AO104" s="771"/>
    </row>
    <row r="105" spans="1:86" x14ac:dyDescent="0.25">
      <c r="A105" s="1160"/>
      <c r="B105" s="1197"/>
      <c r="C105" s="1159"/>
      <c r="D105" s="1163"/>
      <c r="E105" s="1164"/>
      <c r="F105" s="1165" t="s">
        <v>9</v>
      </c>
      <c r="G105" s="1167"/>
      <c r="H105" s="1165" t="s">
        <v>10</v>
      </c>
      <c r="I105" s="1167"/>
      <c r="J105" s="1165" t="s">
        <v>11</v>
      </c>
      <c r="K105" s="1167"/>
      <c r="L105" s="1165" t="s">
        <v>12</v>
      </c>
      <c r="M105" s="1167"/>
      <c r="N105" s="1165" t="s">
        <v>13</v>
      </c>
      <c r="O105" s="1167"/>
      <c r="P105" s="1143" t="s">
        <v>14</v>
      </c>
      <c r="Q105" s="1144"/>
      <c r="R105" s="1143" t="s">
        <v>15</v>
      </c>
      <c r="S105" s="1144"/>
      <c r="T105" s="1143" t="s">
        <v>16</v>
      </c>
      <c r="U105" s="1144"/>
      <c r="V105" s="1143" t="s">
        <v>17</v>
      </c>
      <c r="W105" s="1144"/>
      <c r="X105" s="1143" t="s">
        <v>18</v>
      </c>
      <c r="Y105" s="1144"/>
      <c r="Z105" s="1143" t="s">
        <v>19</v>
      </c>
      <c r="AA105" s="1144"/>
      <c r="AB105" s="1143" t="s">
        <v>20</v>
      </c>
      <c r="AC105" s="1144"/>
      <c r="AD105" s="1157" t="s">
        <v>21</v>
      </c>
      <c r="AE105" s="1157"/>
      <c r="AF105" s="1143" t="s">
        <v>22</v>
      </c>
      <c r="AG105" s="1144"/>
      <c r="AH105" s="1157" t="s">
        <v>23</v>
      </c>
      <c r="AI105" s="1157"/>
      <c r="AJ105" s="1143" t="s">
        <v>24</v>
      </c>
      <c r="AK105" s="1144"/>
      <c r="AL105" s="1157" t="s">
        <v>25</v>
      </c>
      <c r="AM105" s="1144"/>
      <c r="AN105" s="1185"/>
    </row>
    <row r="106" spans="1:86" x14ac:dyDescent="0.25">
      <c r="A106" s="1154"/>
      <c r="B106" s="1156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36"/>
      <c r="AO106" s="772"/>
    </row>
    <row r="107" spans="1:86" ht="21" customHeight="1" x14ac:dyDescent="0.25">
      <c r="A107" s="1198" t="s">
        <v>158</v>
      </c>
      <c r="B107" s="1199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39" t="s">
        <v>159</v>
      </c>
      <c r="B108" s="114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00" t="s">
        <v>160</v>
      </c>
      <c r="B109" s="1201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51" t="s">
        <v>75</v>
      </c>
      <c r="B111" s="1153"/>
      <c r="C111" s="1151" t="s">
        <v>41</v>
      </c>
      <c r="D111" s="1152"/>
      <c r="E111" s="1153"/>
      <c r="F111" s="1165" t="s">
        <v>100</v>
      </c>
      <c r="G111" s="1167"/>
      <c r="H111" s="1202" t="s">
        <v>101</v>
      </c>
      <c r="I111" s="1167"/>
      <c r="J111" s="1165" t="s">
        <v>102</v>
      </c>
      <c r="K111" s="1167"/>
      <c r="L111" s="1165" t="s">
        <v>103</v>
      </c>
      <c r="M111" s="1167"/>
      <c r="N111" s="1165" t="s">
        <v>104</v>
      </c>
      <c r="O111" s="1167"/>
      <c r="P111" s="1143" t="s">
        <v>105</v>
      </c>
      <c r="Q111" s="1144"/>
      <c r="R111" s="1143" t="s">
        <v>106</v>
      </c>
      <c r="S111" s="1144"/>
      <c r="T111" s="1143" t="s">
        <v>107</v>
      </c>
      <c r="U111" s="1157"/>
      <c r="V111" s="1143" t="s">
        <v>108</v>
      </c>
      <c r="W111" s="1157"/>
      <c r="X111" s="1203" t="s">
        <v>109</v>
      </c>
      <c r="Y111" s="1209" t="s">
        <v>162</v>
      </c>
      <c r="Z111" s="1157"/>
      <c r="AA111" s="1157"/>
      <c r="AB111" s="1144"/>
      <c r="AC111" s="1210" t="s">
        <v>163</v>
      </c>
      <c r="AD111" s="1211"/>
      <c r="AE111" s="1157" t="s">
        <v>164</v>
      </c>
      <c r="AF111" s="1157"/>
      <c r="AG111" s="1157"/>
      <c r="AH111" s="1144"/>
      <c r="AI111" s="1203" t="s">
        <v>165</v>
      </c>
    </row>
    <row r="112" spans="1:86" ht="21" x14ac:dyDescent="0.25">
      <c r="A112" s="1154"/>
      <c r="B112" s="1156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04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04"/>
    </row>
    <row r="113" spans="1:87" x14ac:dyDescent="0.25">
      <c r="A113" s="1205" t="s">
        <v>116</v>
      </c>
      <c r="B113" s="1206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07" t="s">
        <v>117</v>
      </c>
      <c r="B114" s="1208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51" t="s">
        <v>75</v>
      </c>
      <c r="B116" s="1153"/>
      <c r="C116" s="1181" t="s">
        <v>41</v>
      </c>
      <c r="D116" s="1165" t="s">
        <v>4</v>
      </c>
      <c r="E116" s="1166"/>
      <c r="F116" s="1166"/>
      <c r="G116" s="1166"/>
      <c r="H116" s="1166"/>
      <c r="I116" s="1166"/>
      <c r="J116" s="1166"/>
      <c r="K116" s="1166"/>
      <c r="L116" s="1166"/>
      <c r="M116" s="1167"/>
      <c r="N116" s="1165" t="s">
        <v>5</v>
      </c>
      <c r="O116" s="1167"/>
      <c r="P116" s="1135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54"/>
      <c r="B117" s="1156"/>
      <c r="C117" s="1183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36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35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36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35" t="s">
        <v>81</v>
      </c>
      <c r="B121" s="1135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36"/>
      <c r="B122" s="1136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165" t="s">
        <v>83</v>
      </c>
      <c r="B137" s="1166"/>
      <c r="C137" s="1166"/>
      <c r="D137" s="1167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05" t="s">
        <v>191</v>
      </c>
      <c r="C138" s="1212"/>
      <c r="D138" s="1206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51" t="s">
        <v>83</v>
      </c>
      <c r="B140" s="1152"/>
      <c r="C140" s="1153"/>
      <c r="D140" s="1143" t="s">
        <v>193</v>
      </c>
      <c r="E140" s="1157"/>
      <c r="F140" s="1144"/>
      <c r="G140" s="1135" t="s">
        <v>194</v>
      </c>
      <c r="H140" s="1166" t="s">
        <v>195</v>
      </c>
      <c r="I140" s="1166"/>
      <c r="J140" s="1167"/>
      <c r="K140" s="1165" t="s">
        <v>196</v>
      </c>
      <c r="L140" s="1166"/>
      <c r="M140" s="1167"/>
    </row>
    <row r="141" spans="1:85" ht="21" x14ac:dyDescent="0.25">
      <c r="A141" s="1154"/>
      <c r="B141" s="1155"/>
      <c r="C141" s="1156"/>
      <c r="D141" s="947" t="s">
        <v>41</v>
      </c>
      <c r="E141" s="933" t="s">
        <v>197</v>
      </c>
      <c r="F141" s="933" t="s">
        <v>198</v>
      </c>
      <c r="G141" s="1136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35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36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43" t="s">
        <v>88</v>
      </c>
      <c r="B145" s="114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45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46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45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150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46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51" t="s">
        <v>210</v>
      </c>
      <c r="B153" s="1152"/>
      <c r="C153" s="1153"/>
      <c r="D153" s="1143" t="s">
        <v>211</v>
      </c>
      <c r="E153" s="1157"/>
      <c r="F153" s="1144"/>
      <c r="G153" s="1135" t="s">
        <v>194</v>
      </c>
      <c r="H153" s="1158" t="s">
        <v>85</v>
      </c>
      <c r="I153" s="1135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54"/>
      <c r="B154" s="1155"/>
      <c r="C154" s="1156"/>
      <c r="D154" s="947" t="s">
        <v>212</v>
      </c>
      <c r="E154" s="933" t="s">
        <v>90</v>
      </c>
      <c r="F154" s="933" t="s">
        <v>91</v>
      </c>
      <c r="G154" s="1136"/>
      <c r="H154" s="1159"/>
      <c r="I154" s="1136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47" t="s">
        <v>87</v>
      </c>
      <c r="B155" s="1137" t="s">
        <v>94</v>
      </c>
      <c r="C155" s="113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148"/>
      <c r="B156" s="1139" t="s">
        <v>92</v>
      </c>
      <c r="C156" s="114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149"/>
      <c r="B157" s="1141" t="s">
        <v>93</v>
      </c>
      <c r="C157" s="114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35" t="s">
        <v>86</v>
      </c>
      <c r="B158" s="1137" t="s">
        <v>94</v>
      </c>
      <c r="C158" s="113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5"/>
      <c r="B159" s="1139" t="s">
        <v>92</v>
      </c>
      <c r="C159" s="114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36"/>
      <c r="B160" s="1141" t="s">
        <v>93</v>
      </c>
      <c r="C160" s="114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223" t="s">
        <v>9</v>
      </c>
      <c r="G163" s="1223"/>
      <c r="H163" s="1223" t="s">
        <v>10</v>
      </c>
      <c r="I163" s="1223"/>
      <c r="J163" s="1223" t="s">
        <v>11</v>
      </c>
      <c r="K163" s="1223"/>
      <c r="L163" s="1167" t="s">
        <v>12</v>
      </c>
      <c r="M163" s="1165"/>
      <c r="N163" s="1223" t="s">
        <v>13</v>
      </c>
      <c r="O163" s="1223"/>
      <c r="P163" s="1144" t="s">
        <v>14</v>
      </c>
      <c r="Q163" s="1143"/>
      <c r="R163" s="1224" t="s">
        <v>15</v>
      </c>
      <c r="S163" s="1224"/>
      <c r="T163" s="1144" t="s">
        <v>16</v>
      </c>
      <c r="U163" s="1143"/>
      <c r="V163" s="1224" t="s">
        <v>17</v>
      </c>
      <c r="W163" s="1224"/>
      <c r="X163" s="1144" t="s">
        <v>18</v>
      </c>
      <c r="Y163" s="1143"/>
      <c r="Z163" s="1143" t="s">
        <v>19</v>
      </c>
      <c r="AA163" s="1144"/>
      <c r="AB163" s="1224" t="s">
        <v>20</v>
      </c>
      <c r="AC163" s="1224"/>
      <c r="AD163" s="1224" t="s">
        <v>21</v>
      </c>
      <c r="AE163" s="1224"/>
      <c r="AF163" s="1224" t="s">
        <v>22</v>
      </c>
      <c r="AG163" s="1224"/>
      <c r="AH163" s="1224" t="s">
        <v>23</v>
      </c>
      <c r="AI163" s="1224"/>
      <c r="AJ163" s="1224" t="s">
        <v>24</v>
      </c>
      <c r="AK163" s="1224"/>
      <c r="AL163" s="1224" t="s">
        <v>25</v>
      </c>
      <c r="AM163" s="1224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25" t="s">
        <v>216</v>
      </c>
      <c r="B165" s="1226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27" t="s">
        <v>217</v>
      </c>
      <c r="B166" s="1228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29" t="s">
        <v>218</v>
      </c>
      <c r="B167" s="1230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31" t="s">
        <v>49</v>
      </c>
      <c r="B168" s="1232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51" t="s">
        <v>75</v>
      </c>
      <c r="B170" s="1152"/>
      <c r="C170" s="1153"/>
      <c r="D170" s="1151" t="s">
        <v>41</v>
      </c>
      <c r="E170" s="1152"/>
      <c r="F170" s="1153"/>
      <c r="G170" s="1143" t="s">
        <v>119</v>
      </c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44"/>
      <c r="X170" s="1234" t="s">
        <v>220</v>
      </c>
      <c r="Y170" s="1235" t="s">
        <v>221</v>
      </c>
      <c r="Z170" s="1188" t="s">
        <v>222</v>
      </c>
      <c r="AA170" s="1190" t="s">
        <v>223</v>
      </c>
      <c r="AB170" s="1224" t="s">
        <v>110</v>
      </c>
      <c r="AC170" s="1224"/>
      <c r="AD170" s="1224"/>
      <c r="AE170" s="1224"/>
      <c r="AF170" s="1210" t="s">
        <v>163</v>
      </c>
      <c r="AG170" s="1238"/>
    </row>
    <row r="171" spans="1:88" x14ac:dyDescent="0.25">
      <c r="A171" s="1160"/>
      <c r="B171" s="1233"/>
      <c r="C171" s="1197"/>
      <c r="D171" s="1160"/>
      <c r="E171" s="1233"/>
      <c r="F171" s="1197"/>
      <c r="G171" s="1136" t="s">
        <v>9</v>
      </c>
      <c r="H171" s="1136"/>
      <c r="I171" s="1136" t="s">
        <v>10</v>
      </c>
      <c r="J171" s="1136"/>
      <c r="K171" s="1136" t="s">
        <v>11</v>
      </c>
      <c r="L171" s="1136"/>
      <c r="M171" s="1136" t="s">
        <v>120</v>
      </c>
      <c r="N171" s="1136"/>
      <c r="O171" s="1136" t="s">
        <v>102</v>
      </c>
      <c r="P171" s="1136"/>
      <c r="Q171" s="1183" t="s">
        <v>121</v>
      </c>
      <c r="R171" s="1183"/>
      <c r="S171" s="1183" t="s">
        <v>122</v>
      </c>
      <c r="T171" s="1183"/>
      <c r="U171" s="1183" t="s">
        <v>123</v>
      </c>
      <c r="V171" s="1183"/>
      <c r="W171" s="1185" t="s">
        <v>224</v>
      </c>
      <c r="X171" s="1234"/>
      <c r="Y171" s="1235"/>
      <c r="Z171" s="1236"/>
      <c r="AA171" s="1237"/>
      <c r="AB171" s="1135" t="s">
        <v>111</v>
      </c>
      <c r="AC171" s="1135" t="s">
        <v>112</v>
      </c>
      <c r="AD171" s="1135" t="s">
        <v>113</v>
      </c>
      <c r="AE171" s="1135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154"/>
      <c r="B172" s="1155"/>
      <c r="C172" s="1156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36"/>
      <c r="X172" s="1234"/>
      <c r="Y172" s="1235"/>
      <c r="Z172" s="1189"/>
      <c r="AA172" s="1191"/>
      <c r="AB172" s="1136"/>
      <c r="AC172" s="1136"/>
      <c r="AD172" s="1136"/>
      <c r="AE172" s="1136"/>
      <c r="AF172" s="1240"/>
      <c r="AG172" s="1242"/>
      <c r="AH172" s="772"/>
    </row>
    <row r="173" spans="1:88" x14ac:dyDescent="0.25">
      <c r="A173" s="1223" t="s">
        <v>124</v>
      </c>
      <c r="B173" s="1223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23"/>
      <c r="B174" s="122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23"/>
      <c r="B175" s="1135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23"/>
      <c r="B176" s="122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23"/>
      <c r="B177" s="122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23"/>
      <c r="B178" s="122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81" t="s">
        <v>2</v>
      </c>
      <c r="B180" s="1135" t="s">
        <v>3</v>
      </c>
    </row>
    <row r="181" spans="1:88" x14ac:dyDescent="0.25">
      <c r="A181" s="1183"/>
      <c r="B181" s="1136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81" t="s">
        <v>75</v>
      </c>
      <c r="B185" s="1151" t="s">
        <v>41</v>
      </c>
      <c r="C185" s="1152"/>
      <c r="D185" s="1153"/>
      <c r="E185" s="1243" t="s">
        <v>4</v>
      </c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5"/>
    </row>
    <row r="186" spans="1:88" x14ac:dyDescent="0.25">
      <c r="A186" s="1182"/>
      <c r="B186" s="1154"/>
      <c r="C186" s="1155"/>
      <c r="D186" s="1156"/>
      <c r="E186" s="1223" t="s">
        <v>100</v>
      </c>
      <c r="F186" s="1223"/>
      <c r="G186" s="1246" t="s">
        <v>127</v>
      </c>
      <c r="H186" s="1223"/>
      <c r="I186" s="1223" t="s">
        <v>13</v>
      </c>
      <c r="J186" s="1223"/>
      <c r="K186" s="1223" t="s">
        <v>128</v>
      </c>
      <c r="L186" s="1223"/>
      <c r="M186" s="1223" t="s">
        <v>105</v>
      </c>
      <c r="N186" s="1223"/>
      <c r="O186" s="1224" t="s">
        <v>106</v>
      </c>
      <c r="P186" s="1224"/>
      <c r="Q186" s="1224" t="s">
        <v>129</v>
      </c>
      <c r="R186" s="1224"/>
      <c r="S186" s="1224" t="s">
        <v>130</v>
      </c>
      <c r="T186" s="1224"/>
      <c r="U186" s="1224" t="s">
        <v>131</v>
      </c>
      <c r="V186" s="1224"/>
      <c r="W186" s="534"/>
    </row>
    <row r="187" spans="1:88" x14ac:dyDescent="0.25">
      <c r="A187" s="1183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68" workbookViewId="0">
      <selection activeCell="E18" sqref="E18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 - ( 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 - (  )</v>
      </c>
    </row>
    <row r="4" spans="1:88" ht="14.25" customHeight="1" x14ac:dyDescent="0.25">
      <c r="A4" s="532" t="str">
        <f>CONCATENATE("MES: ",[7]NOMBRE!B6," - ","( ",[7]NOMBRE!C6,[7]NOMBRE!D6," )")</f>
        <v>MES:  - ( 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180" t="s">
        <v>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81" t="s">
        <v>2</v>
      </c>
      <c r="B9" s="1158" t="s">
        <v>3</v>
      </c>
      <c r="C9" s="1161"/>
      <c r="D9" s="1162"/>
      <c r="E9" s="1165" t="s">
        <v>4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6"/>
      <c r="AB9" s="1166"/>
      <c r="AC9" s="1166"/>
      <c r="AD9" s="1166"/>
      <c r="AE9" s="1166"/>
      <c r="AF9" s="1166"/>
      <c r="AG9" s="1166"/>
      <c r="AH9" s="1166"/>
      <c r="AI9" s="1166"/>
      <c r="AJ9" s="1166"/>
      <c r="AK9" s="1166"/>
      <c r="AL9" s="1167"/>
      <c r="AM9" s="1135" t="s">
        <v>6</v>
      </c>
      <c r="AN9" s="1165" t="s">
        <v>7</v>
      </c>
      <c r="AO9" s="1166"/>
      <c r="AP9" s="1166"/>
      <c r="AQ9" s="1167"/>
      <c r="AR9" s="1135" t="s">
        <v>8</v>
      </c>
      <c r="AS9" s="534"/>
    </row>
    <row r="10" spans="1:88" ht="31.5" customHeight="1" x14ac:dyDescent="0.25">
      <c r="A10" s="1182"/>
      <c r="B10" s="1159"/>
      <c r="C10" s="1163"/>
      <c r="D10" s="1164"/>
      <c r="E10" s="1165" t="s">
        <v>9</v>
      </c>
      <c r="F10" s="1167"/>
      <c r="G10" s="1165" t="s">
        <v>10</v>
      </c>
      <c r="H10" s="1167"/>
      <c r="I10" s="1165" t="s">
        <v>11</v>
      </c>
      <c r="J10" s="1167"/>
      <c r="K10" s="1165" t="s">
        <v>12</v>
      </c>
      <c r="L10" s="1167"/>
      <c r="M10" s="1165" t="s">
        <v>13</v>
      </c>
      <c r="N10" s="1167"/>
      <c r="O10" s="1143" t="s">
        <v>14</v>
      </c>
      <c r="P10" s="1144"/>
      <c r="Q10" s="1143" t="s">
        <v>15</v>
      </c>
      <c r="R10" s="1144"/>
      <c r="S10" s="1143" t="s">
        <v>16</v>
      </c>
      <c r="T10" s="1144"/>
      <c r="U10" s="1143" t="s">
        <v>17</v>
      </c>
      <c r="V10" s="1144"/>
      <c r="W10" s="1143" t="s">
        <v>18</v>
      </c>
      <c r="X10" s="1144"/>
      <c r="Y10" s="1143" t="s">
        <v>19</v>
      </c>
      <c r="Z10" s="1144"/>
      <c r="AA10" s="1143" t="s">
        <v>20</v>
      </c>
      <c r="AB10" s="1144"/>
      <c r="AC10" s="1143" t="s">
        <v>21</v>
      </c>
      <c r="AD10" s="1144"/>
      <c r="AE10" s="1143" t="s">
        <v>22</v>
      </c>
      <c r="AF10" s="1144"/>
      <c r="AG10" s="1157" t="s">
        <v>23</v>
      </c>
      <c r="AH10" s="1157"/>
      <c r="AI10" s="1143" t="s">
        <v>24</v>
      </c>
      <c r="AJ10" s="1144"/>
      <c r="AK10" s="1157" t="s">
        <v>25</v>
      </c>
      <c r="AL10" s="1144"/>
      <c r="AM10" s="1185"/>
      <c r="AN10" s="1186" t="s">
        <v>28</v>
      </c>
      <c r="AO10" s="1188" t="s">
        <v>29</v>
      </c>
      <c r="AP10" s="1188" t="s">
        <v>135</v>
      </c>
      <c r="AQ10" s="1190" t="s">
        <v>30</v>
      </c>
      <c r="AR10" s="1185"/>
      <c r="AS10" s="534"/>
    </row>
    <row r="11" spans="1:88" x14ac:dyDescent="0.25">
      <c r="A11" s="1183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36"/>
      <c r="AN11" s="1187"/>
      <c r="AO11" s="1189"/>
      <c r="AP11" s="1189"/>
      <c r="AQ11" s="1191"/>
      <c r="AR11" s="1136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184" t="s">
        <v>138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81" t="s">
        <v>42</v>
      </c>
      <c r="B16" s="1158" t="s">
        <v>3</v>
      </c>
      <c r="C16" s="1161"/>
      <c r="D16" s="1162"/>
      <c r="E16" s="1165" t="s">
        <v>4</v>
      </c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7"/>
      <c r="AM16" s="1135" t="s">
        <v>6</v>
      </c>
    </row>
    <row r="17" spans="1:86" x14ac:dyDescent="0.25">
      <c r="A17" s="1182"/>
      <c r="B17" s="1159"/>
      <c r="C17" s="1163"/>
      <c r="D17" s="1164"/>
      <c r="E17" s="1165" t="s">
        <v>9</v>
      </c>
      <c r="F17" s="1167"/>
      <c r="G17" s="1165" t="s">
        <v>10</v>
      </c>
      <c r="H17" s="1167"/>
      <c r="I17" s="1165" t="s">
        <v>11</v>
      </c>
      <c r="J17" s="1167"/>
      <c r="K17" s="1165" t="s">
        <v>12</v>
      </c>
      <c r="L17" s="1167"/>
      <c r="M17" s="1165" t="s">
        <v>13</v>
      </c>
      <c r="N17" s="1167"/>
      <c r="O17" s="1143" t="s">
        <v>14</v>
      </c>
      <c r="P17" s="1144"/>
      <c r="Q17" s="1143" t="s">
        <v>15</v>
      </c>
      <c r="R17" s="1144"/>
      <c r="S17" s="1143" t="s">
        <v>16</v>
      </c>
      <c r="T17" s="1144"/>
      <c r="U17" s="1143" t="s">
        <v>17</v>
      </c>
      <c r="V17" s="1144"/>
      <c r="W17" s="1143" t="s">
        <v>18</v>
      </c>
      <c r="X17" s="1144"/>
      <c r="Y17" s="1143" t="s">
        <v>19</v>
      </c>
      <c r="Z17" s="1144"/>
      <c r="AA17" s="1143" t="s">
        <v>20</v>
      </c>
      <c r="AB17" s="1144"/>
      <c r="AC17" s="1143" t="s">
        <v>21</v>
      </c>
      <c r="AD17" s="1144"/>
      <c r="AE17" s="1143" t="s">
        <v>22</v>
      </c>
      <c r="AF17" s="1144"/>
      <c r="AG17" s="1143" t="s">
        <v>23</v>
      </c>
      <c r="AH17" s="1144"/>
      <c r="AI17" s="1143" t="s">
        <v>24</v>
      </c>
      <c r="AJ17" s="1144"/>
      <c r="AK17" s="1143" t="s">
        <v>25</v>
      </c>
      <c r="AL17" s="1144"/>
      <c r="AM17" s="1185"/>
    </row>
    <row r="18" spans="1:86" x14ac:dyDescent="0.25">
      <c r="A18" s="1183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36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51" t="s">
        <v>42</v>
      </c>
      <c r="B24" s="1158" t="s">
        <v>3</v>
      </c>
      <c r="C24" s="1161"/>
      <c r="D24" s="1162"/>
      <c r="E24" s="1165" t="s">
        <v>4</v>
      </c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1135" t="s">
        <v>6</v>
      </c>
    </row>
    <row r="25" spans="1:86" x14ac:dyDescent="0.25">
      <c r="A25" s="1160"/>
      <c r="B25" s="1159"/>
      <c r="C25" s="1163"/>
      <c r="D25" s="1164"/>
      <c r="E25" s="1165" t="s">
        <v>9</v>
      </c>
      <c r="F25" s="1167"/>
      <c r="G25" s="1165" t="s">
        <v>10</v>
      </c>
      <c r="H25" s="1167"/>
      <c r="I25" s="1165" t="s">
        <v>11</v>
      </c>
      <c r="J25" s="1167"/>
      <c r="K25" s="1165" t="s">
        <v>12</v>
      </c>
      <c r="L25" s="1167"/>
      <c r="M25" s="1165" t="s">
        <v>13</v>
      </c>
      <c r="N25" s="1167"/>
      <c r="O25" s="1143" t="s">
        <v>14</v>
      </c>
      <c r="P25" s="1144"/>
      <c r="Q25" s="1143" t="s">
        <v>15</v>
      </c>
      <c r="R25" s="1144"/>
      <c r="S25" s="1143" t="s">
        <v>16</v>
      </c>
      <c r="T25" s="1144"/>
      <c r="U25" s="1143" t="s">
        <v>17</v>
      </c>
      <c r="V25" s="1144"/>
      <c r="W25" s="1143" t="s">
        <v>18</v>
      </c>
      <c r="X25" s="1144"/>
      <c r="Y25" s="1143" t="s">
        <v>19</v>
      </c>
      <c r="Z25" s="1144"/>
      <c r="AA25" s="1143" t="s">
        <v>20</v>
      </c>
      <c r="AB25" s="1144"/>
      <c r="AC25" s="1143" t="s">
        <v>21</v>
      </c>
      <c r="AD25" s="1144"/>
      <c r="AE25" s="1143" t="s">
        <v>22</v>
      </c>
      <c r="AF25" s="1144"/>
      <c r="AG25" s="1143" t="s">
        <v>23</v>
      </c>
      <c r="AH25" s="1144"/>
      <c r="AI25" s="1143" t="s">
        <v>24</v>
      </c>
      <c r="AJ25" s="1144"/>
      <c r="AK25" s="1143" t="s">
        <v>25</v>
      </c>
      <c r="AL25" s="1144"/>
      <c r="AM25" s="1185"/>
    </row>
    <row r="26" spans="1:86" x14ac:dyDescent="0.25">
      <c r="A26" s="1154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36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51" t="s">
        <v>42</v>
      </c>
      <c r="B34" s="1158" t="s">
        <v>3</v>
      </c>
      <c r="C34" s="1161"/>
      <c r="D34" s="1162"/>
      <c r="E34" s="1165" t="s">
        <v>4</v>
      </c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66"/>
      <c r="AK34" s="1166"/>
      <c r="AL34" s="1167"/>
      <c r="AM34" s="1135" t="s">
        <v>6</v>
      </c>
    </row>
    <row r="35" spans="1:86" x14ac:dyDescent="0.25">
      <c r="A35" s="1160"/>
      <c r="B35" s="1159"/>
      <c r="C35" s="1163"/>
      <c r="D35" s="1164"/>
      <c r="E35" s="1165" t="s">
        <v>9</v>
      </c>
      <c r="F35" s="1167"/>
      <c r="G35" s="1165" t="s">
        <v>10</v>
      </c>
      <c r="H35" s="1167"/>
      <c r="I35" s="1165" t="s">
        <v>11</v>
      </c>
      <c r="J35" s="1167"/>
      <c r="K35" s="1165" t="s">
        <v>12</v>
      </c>
      <c r="L35" s="1167"/>
      <c r="M35" s="1165" t="s">
        <v>13</v>
      </c>
      <c r="N35" s="1167"/>
      <c r="O35" s="1143" t="s">
        <v>14</v>
      </c>
      <c r="P35" s="1144"/>
      <c r="Q35" s="1143" t="s">
        <v>15</v>
      </c>
      <c r="R35" s="1144"/>
      <c r="S35" s="1143" t="s">
        <v>16</v>
      </c>
      <c r="T35" s="1144"/>
      <c r="U35" s="1143" t="s">
        <v>17</v>
      </c>
      <c r="V35" s="1144"/>
      <c r="W35" s="1143" t="s">
        <v>18</v>
      </c>
      <c r="X35" s="1144"/>
      <c r="Y35" s="1143" t="s">
        <v>19</v>
      </c>
      <c r="Z35" s="1144"/>
      <c r="AA35" s="1143" t="s">
        <v>20</v>
      </c>
      <c r="AB35" s="1144"/>
      <c r="AC35" s="1143" t="s">
        <v>21</v>
      </c>
      <c r="AD35" s="1144"/>
      <c r="AE35" s="1143" t="s">
        <v>22</v>
      </c>
      <c r="AF35" s="1144"/>
      <c r="AG35" s="1143" t="s">
        <v>23</v>
      </c>
      <c r="AH35" s="1144"/>
      <c r="AI35" s="1143" t="s">
        <v>24</v>
      </c>
      <c r="AJ35" s="1144"/>
      <c r="AK35" s="1143" t="s">
        <v>25</v>
      </c>
      <c r="AL35" s="1144"/>
      <c r="AM35" s="1185"/>
    </row>
    <row r="36" spans="1:86" x14ac:dyDescent="0.25">
      <c r="A36" s="1154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36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51" t="s">
        <v>42</v>
      </c>
      <c r="B44" s="1158" t="s">
        <v>3</v>
      </c>
      <c r="C44" s="1161"/>
      <c r="D44" s="1162"/>
      <c r="E44" s="1165" t="s">
        <v>4</v>
      </c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7"/>
      <c r="AM44" s="1135" t="s">
        <v>6</v>
      </c>
    </row>
    <row r="45" spans="1:86" x14ac:dyDescent="0.25">
      <c r="A45" s="1160"/>
      <c r="B45" s="1159"/>
      <c r="C45" s="1163"/>
      <c r="D45" s="1164"/>
      <c r="E45" s="1165" t="s">
        <v>9</v>
      </c>
      <c r="F45" s="1167"/>
      <c r="G45" s="1165" t="s">
        <v>10</v>
      </c>
      <c r="H45" s="1167"/>
      <c r="I45" s="1165" t="s">
        <v>11</v>
      </c>
      <c r="J45" s="1167"/>
      <c r="K45" s="1165" t="s">
        <v>12</v>
      </c>
      <c r="L45" s="1167"/>
      <c r="M45" s="1165" t="s">
        <v>13</v>
      </c>
      <c r="N45" s="1167"/>
      <c r="O45" s="1143" t="s">
        <v>14</v>
      </c>
      <c r="P45" s="1144"/>
      <c r="Q45" s="1143" t="s">
        <v>15</v>
      </c>
      <c r="R45" s="1144"/>
      <c r="S45" s="1143" t="s">
        <v>16</v>
      </c>
      <c r="T45" s="1144"/>
      <c r="U45" s="1143" t="s">
        <v>17</v>
      </c>
      <c r="V45" s="1144"/>
      <c r="W45" s="1143" t="s">
        <v>18</v>
      </c>
      <c r="X45" s="1144"/>
      <c r="Y45" s="1143" t="s">
        <v>19</v>
      </c>
      <c r="Z45" s="1144"/>
      <c r="AA45" s="1143" t="s">
        <v>20</v>
      </c>
      <c r="AB45" s="1144"/>
      <c r="AC45" s="1143" t="s">
        <v>21</v>
      </c>
      <c r="AD45" s="1144"/>
      <c r="AE45" s="1143" t="s">
        <v>22</v>
      </c>
      <c r="AF45" s="1144"/>
      <c r="AG45" s="1143" t="s">
        <v>23</v>
      </c>
      <c r="AH45" s="1144"/>
      <c r="AI45" s="1143" t="s">
        <v>24</v>
      </c>
      <c r="AJ45" s="1144"/>
      <c r="AK45" s="1143" t="s">
        <v>25</v>
      </c>
      <c r="AL45" s="1144"/>
      <c r="AM45" s="1185"/>
    </row>
    <row r="46" spans="1:86" x14ac:dyDescent="0.25">
      <c r="A46" s="1154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36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537"/>
      <c r="AN54" s="537"/>
      <c r="AO54" s="537"/>
      <c r="AP54" s="537"/>
      <c r="AQ54" s="537"/>
      <c r="AR54" s="537"/>
    </row>
    <row r="55" spans="1:231" x14ac:dyDescent="0.25">
      <c r="A55" s="1169"/>
      <c r="B55" s="1174"/>
      <c r="C55" s="1175"/>
      <c r="D55" s="1176"/>
      <c r="E55" s="1165" t="s">
        <v>9</v>
      </c>
      <c r="F55" s="1167"/>
      <c r="G55" s="1165" t="s">
        <v>10</v>
      </c>
      <c r="H55" s="1167"/>
      <c r="I55" s="1165" t="s">
        <v>11</v>
      </c>
      <c r="J55" s="1167"/>
      <c r="K55" s="1165" t="s">
        <v>12</v>
      </c>
      <c r="L55" s="1167"/>
      <c r="M55" s="1165" t="s">
        <v>13</v>
      </c>
      <c r="N55" s="1167"/>
      <c r="O55" s="1143" t="s">
        <v>14</v>
      </c>
      <c r="P55" s="1144"/>
      <c r="Q55" s="1143" t="s">
        <v>15</v>
      </c>
      <c r="R55" s="1144"/>
      <c r="S55" s="1143" t="s">
        <v>16</v>
      </c>
      <c r="T55" s="1144"/>
      <c r="U55" s="1143" t="s">
        <v>17</v>
      </c>
      <c r="V55" s="1157"/>
      <c r="W55" s="1143" t="s">
        <v>18</v>
      </c>
      <c r="X55" s="1144"/>
      <c r="Y55" s="1143" t="s">
        <v>19</v>
      </c>
      <c r="Z55" s="1144"/>
      <c r="AA55" s="1143" t="s">
        <v>20</v>
      </c>
      <c r="AB55" s="1144"/>
      <c r="AC55" s="1143" t="s">
        <v>21</v>
      </c>
      <c r="AD55" s="1144"/>
      <c r="AE55" s="1143" t="s">
        <v>22</v>
      </c>
      <c r="AF55" s="1144"/>
      <c r="AG55" s="1143" t="s">
        <v>23</v>
      </c>
      <c r="AH55" s="1144"/>
      <c r="AI55" s="1143" t="s">
        <v>24</v>
      </c>
      <c r="AJ55" s="1144"/>
      <c r="AK55" s="1143" t="s">
        <v>25</v>
      </c>
      <c r="AL55" s="1144"/>
      <c r="AM55" s="537"/>
      <c r="AN55" s="537"/>
      <c r="AO55" s="537"/>
      <c r="AP55" s="537"/>
      <c r="AQ55" s="537"/>
      <c r="AR55" s="537"/>
    </row>
    <row r="56" spans="1:231" x14ac:dyDescent="0.25">
      <c r="A56" s="1170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158" t="s">
        <v>66</v>
      </c>
      <c r="B87" s="1162"/>
      <c r="C87" s="1158" t="s">
        <v>3</v>
      </c>
      <c r="D87" s="1161"/>
      <c r="E87" s="1162"/>
      <c r="F87" s="1165" t="s">
        <v>4</v>
      </c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1166"/>
      <c r="AI87" s="1166"/>
      <c r="AJ87" s="1166"/>
      <c r="AK87" s="1166"/>
      <c r="AL87" s="1166"/>
      <c r="AM87" s="1167"/>
      <c r="AN87" s="1135" t="s">
        <v>6</v>
      </c>
    </row>
    <row r="88" spans="1:86" x14ac:dyDescent="0.25">
      <c r="A88" s="1192"/>
      <c r="B88" s="1193"/>
      <c r="C88" s="1159"/>
      <c r="D88" s="1163"/>
      <c r="E88" s="1164"/>
      <c r="F88" s="1165" t="s">
        <v>9</v>
      </c>
      <c r="G88" s="1167"/>
      <c r="H88" s="1166" t="s">
        <v>10</v>
      </c>
      <c r="I88" s="1166"/>
      <c r="J88" s="1165" t="s">
        <v>11</v>
      </c>
      <c r="K88" s="1167"/>
      <c r="L88" s="1166" t="s">
        <v>12</v>
      </c>
      <c r="M88" s="1166"/>
      <c r="N88" s="1165" t="s">
        <v>13</v>
      </c>
      <c r="O88" s="1167"/>
      <c r="P88" s="1166" t="s">
        <v>14</v>
      </c>
      <c r="Q88" s="1166"/>
      <c r="R88" s="1165" t="s">
        <v>15</v>
      </c>
      <c r="S88" s="1167"/>
      <c r="T88" s="1166" t="s">
        <v>16</v>
      </c>
      <c r="U88" s="1166"/>
      <c r="V88" s="1165" t="s">
        <v>17</v>
      </c>
      <c r="W88" s="1167"/>
      <c r="X88" s="1166" t="s">
        <v>18</v>
      </c>
      <c r="Y88" s="1167"/>
      <c r="Z88" s="1165" t="s">
        <v>19</v>
      </c>
      <c r="AA88" s="1166"/>
      <c r="AB88" s="1165" t="s">
        <v>20</v>
      </c>
      <c r="AC88" s="1167"/>
      <c r="AD88" s="1166" t="s">
        <v>21</v>
      </c>
      <c r="AE88" s="1166"/>
      <c r="AF88" s="1165" t="s">
        <v>22</v>
      </c>
      <c r="AG88" s="1167"/>
      <c r="AH88" s="1166" t="s">
        <v>23</v>
      </c>
      <c r="AI88" s="1166"/>
      <c r="AJ88" s="1165" t="s">
        <v>24</v>
      </c>
      <c r="AK88" s="1167"/>
      <c r="AL88" s="1166" t="s">
        <v>25</v>
      </c>
      <c r="AM88" s="1167"/>
      <c r="AN88" s="1185"/>
    </row>
    <row r="89" spans="1:86" x14ac:dyDescent="0.25">
      <c r="A89" s="1159"/>
      <c r="B89" s="1163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36"/>
    </row>
    <row r="90" spans="1:86" x14ac:dyDescent="0.25">
      <c r="A90" s="1165" t="s">
        <v>67</v>
      </c>
      <c r="B90" s="1167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5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5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194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195" t="s">
        <v>74</v>
      </c>
      <c r="B96" s="1196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41" t="s">
        <v>153</v>
      </c>
      <c r="B97" s="114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165" t="s">
        <v>155</v>
      </c>
      <c r="B99" s="1166"/>
      <c r="C99" s="1167"/>
      <c r="D99" s="955" t="s">
        <v>41</v>
      </c>
    </row>
    <row r="100" spans="1:86" ht="21" x14ac:dyDescent="0.25">
      <c r="A100" s="1158" t="s">
        <v>156</v>
      </c>
      <c r="B100" s="1162"/>
      <c r="C100" s="936" t="s">
        <v>95</v>
      </c>
      <c r="D100" s="748"/>
      <c r="E100" s="749"/>
    </row>
    <row r="101" spans="1:86" x14ac:dyDescent="0.25">
      <c r="A101" s="1192"/>
      <c r="B101" s="1193"/>
      <c r="C101" s="937" t="s">
        <v>96</v>
      </c>
      <c r="D101" s="701"/>
      <c r="E101" s="749"/>
    </row>
    <row r="102" spans="1:86" ht="21" x14ac:dyDescent="0.25">
      <c r="A102" s="1159"/>
      <c r="B102" s="1164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51" t="s">
        <v>66</v>
      </c>
      <c r="B104" s="1153"/>
      <c r="C104" s="1158" t="s">
        <v>3</v>
      </c>
      <c r="D104" s="1161"/>
      <c r="E104" s="1162"/>
      <c r="F104" s="1165" t="s">
        <v>4</v>
      </c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6"/>
      <c r="R104" s="1166"/>
      <c r="S104" s="1166"/>
      <c r="T104" s="1166"/>
      <c r="U104" s="1166"/>
      <c r="V104" s="1166"/>
      <c r="W104" s="1166"/>
      <c r="X104" s="1166"/>
      <c r="Y104" s="1166"/>
      <c r="Z104" s="1166"/>
      <c r="AA104" s="1166"/>
      <c r="AB104" s="1166"/>
      <c r="AC104" s="1166"/>
      <c r="AD104" s="1166"/>
      <c r="AE104" s="1166"/>
      <c r="AF104" s="1166"/>
      <c r="AG104" s="1166"/>
      <c r="AH104" s="1166"/>
      <c r="AI104" s="1166"/>
      <c r="AJ104" s="1166"/>
      <c r="AK104" s="1166"/>
      <c r="AL104" s="1166"/>
      <c r="AM104" s="1167"/>
      <c r="AN104" s="1135" t="s">
        <v>6</v>
      </c>
      <c r="AO104" s="771"/>
    </row>
    <row r="105" spans="1:86" x14ac:dyDescent="0.25">
      <c r="A105" s="1160"/>
      <c r="B105" s="1197"/>
      <c r="C105" s="1159"/>
      <c r="D105" s="1163"/>
      <c r="E105" s="1164"/>
      <c r="F105" s="1165" t="s">
        <v>9</v>
      </c>
      <c r="G105" s="1167"/>
      <c r="H105" s="1165" t="s">
        <v>10</v>
      </c>
      <c r="I105" s="1167"/>
      <c r="J105" s="1165" t="s">
        <v>11</v>
      </c>
      <c r="K105" s="1167"/>
      <c r="L105" s="1165" t="s">
        <v>12</v>
      </c>
      <c r="M105" s="1167"/>
      <c r="N105" s="1165" t="s">
        <v>13</v>
      </c>
      <c r="O105" s="1167"/>
      <c r="P105" s="1143" t="s">
        <v>14</v>
      </c>
      <c r="Q105" s="1144"/>
      <c r="R105" s="1143" t="s">
        <v>15</v>
      </c>
      <c r="S105" s="1144"/>
      <c r="T105" s="1143" t="s">
        <v>16</v>
      </c>
      <c r="U105" s="1144"/>
      <c r="V105" s="1143" t="s">
        <v>17</v>
      </c>
      <c r="W105" s="1144"/>
      <c r="X105" s="1143" t="s">
        <v>18</v>
      </c>
      <c r="Y105" s="1144"/>
      <c r="Z105" s="1143" t="s">
        <v>19</v>
      </c>
      <c r="AA105" s="1144"/>
      <c r="AB105" s="1143" t="s">
        <v>20</v>
      </c>
      <c r="AC105" s="1144"/>
      <c r="AD105" s="1157" t="s">
        <v>21</v>
      </c>
      <c r="AE105" s="1157"/>
      <c r="AF105" s="1143" t="s">
        <v>22</v>
      </c>
      <c r="AG105" s="1144"/>
      <c r="AH105" s="1157" t="s">
        <v>23</v>
      </c>
      <c r="AI105" s="1157"/>
      <c r="AJ105" s="1143" t="s">
        <v>24</v>
      </c>
      <c r="AK105" s="1144"/>
      <c r="AL105" s="1157" t="s">
        <v>25</v>
      </c>
      <c r="AM105" s="1144"/>
      <c r="AN105" s="1185"/>
    </row>
    <row r="106" spans="1:86" x14ac:dyDescent="0.25">
      <c r="A106" s="1154"/>
      <c r="B106" s="1156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36"/>
      <c r="AO106" s="772"/>
    </row>
    <row r="107" spans="1:86" ht="21" customHeight="1" x14ac:dyDescent="0.25">
      <c r="A107" s="1198" t="s">
        <v>158</v>
      </c>
      <c r="B107" s="1199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39" t="s">
        <v>159</v>
      </c>
      <c r="B108" s="114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00" t="s">
        <v>160</v>
      </c>
      <c r="B109" s="1201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51" t="s">
        <v>75</v>
      </c>
      <c r="B111" s="1153"/>
      <c r="C111" s="1151" t="s">
        <v>41</v>
      </c>
      <c r="D111" s="1152"/>
      <c r="E111" s="1153"/>
      <c r="F111" s="1165" t="s">
        <v>100</v>
      </c>
      <c r="G111" s="1167"/>
      <c r="H111" s="1202" t="s">
        <v>101</v>
      </c>
      <c r="I111" s="1167"/>
      <c r="J111" s="1165" t="s">
        <v>102</v>
      </c>
      <c r="K111" s="1167"/>
      <c r="L111" s="1165" t="s">
        <v>103</v>
      </c>
      <c r="M111" s="1167"/>
      <c r="N111" s="1165" t="s">
        <v>104</v>
      </c>
      <c r="O111" s="1167"/>
      <c r="P111" s="1143" t="s">
        <v>105</v>
      </c>
      <c r="Q111" s="1144"/>
      <c r="R111" s="1143" t="s">
        <v>106</v>
      </c>
      <c r="S111" s="1144"/>
      <c r="T111" s="1143" t="s">
        <v>107</v>
      </c>
      <c r="U111" s="1157"/>
      <c r="V111" s="1143" t="s">
        <v>108</v>
      </c>
      <c r="W111" s="1157"/>
      <c r="X111" s="1203" t="s">
        <v>109</v>
      </c>
      <c r="Y111" s="1209" t="s">
        <v>162</v>
      </c>
      <c r="Z111" s="1157"/>
      <c r="AA111" s="1157"/>
      <c r="AB111" s="1144"/>
      <c r="AC111" s="1210" t="s">
        <v>163</v>
      </c>
      <c r="AD111" s="1211"/>
      <c r="AE111" s="1157" t="s">
        <v>164</v>
      </c>
      <c r="AF111" s="1157"/>
      <c r="AG111" s="1157"/>
      <c r="AH111" s="1144"/>
      <c r="AI111" s="1203" t="s">
        <v>165</v>
      </c>
    </row>
    <row r="112" spans="1:86" ht="21" x14ac:dyDescent="0.25">
      <c r="A112" s="1154"/>
      <c r="B112" s="1156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04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04"/>
    </row>
    <row r="113" spans="1:87" x14ac:dyDescent="0.25">
      <c r="A113" s="1205" t="s">
        <v>116</v>
      </c>
      <c r="B113" s="1206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07" t="s">
        <v>117</v>
      </c>
      <c r="B114" s="1208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51" t="s">
        <v>75</v>
      </c>
      <c r="B116" s="1153"/>
      <c r="C116" s="1181" t="s">
        <v>41</v>
      </c>
      <c r="D116" s="1165" t="s">
        <v>4</v>
      </c>
      <c r="E116" s="1166"/>
      <c r="F116" s="1166"/>
      <c r="G116" s="1166"/>
      <c r="H116" s="1166"/>
      <c r="I116" s="1166"/>
      <c r="J116" s="1166"/>
      <c r="K116" s="1166"/>
      <c r="L116" s="1166"/>
      <c r="M116" s="1167"/>
      <c r="N116" s="1165" t="s">
        <v>5</v>
      </c>
      <c r="O116" s="1167"/>
      <c r="P116" s="1135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54"/>
      <c r="B117" s="1156"/>
      <c r="C117" s="1183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36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35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36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35" t="s">
        <v>81</v>
      </c>
      <c r="B121" s="1135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36"/>
      <c r="B122" s="1136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165" t="s">
        <v>83</v>
      </c>
      <c r="B137" s="1166"/>
      <c r="C137" s="1166"/>
      <c r="D137" s="1167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05" t="s">
        <v>191</v>
      </c>
      <c r="C138" s="1212"/>
      <c r="D138" s="1206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51" t="s">
        <v>83</v>
      </c>
      <c r="B140" s="1152"/>
      <c r="C140" s="1153"/>
      <c r="D140" s="1143" t="s">
        <v>193</v>
      </c>
      <c r="E140" s="1157"/>
      <c r="F140" s="1144"/>
      <c r="G140" s="1135" t="s">
        <v>194</v>
      </c>
      <c r="H140" s="1166" t="s">
        <v>195</v>
      </c>
      <c r="I140" s="1166"/>
      <c r="J140" s="1167"/>
      <c r="K140" s="1165" t="s">
        <v>196</v>
      </c>
      <c r="L140" s="1166"/>
      <c r="M140" s="1167"/>
    </row>
    <row r="141" spans="1:85" ht="21" x14ac:dyDescent="0.25">
      <c r="A141" s="1154"/>
      <c r="B141" s="1155"/>
      <c r="C141" s="1156"/>
      <c r="D141" s="947" t="s">
        <v>41</v>
      </c>
      <c r="E141" s="933" t="s">
        <v>197</v>
      </c>
      <c r="F141" s="933" t="s">
        <v>198</v>
      </c>
      <c r="G141" s="1136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35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36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43" t="s">
        <v>88</v>
      </c>
      <c r="B145" s="114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45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46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45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150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46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51" t="s">
        <v>210</v>
      </c>
      <c r="B153" s="1152"/>
      <c r="C153" s="1153"/>
      <c r="D153" s="1143" t="s">
        <v>211</v>
      </c>
      <c r="E153" s="1157"/>
      <c r="F153" s="1144"/>
      <c r="G153" s="1135" t="s">
        <v>194</v>
      </c>
      <c r="H153" s="1158" t="s">
        <v>85</v>
      </c>
      <c r="I153" s="1135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54"/>
      <c r="B154" s="1155"/>
      <c r="C154" s="1156"/>
      <c r="D154" s="947" t="s">
        <v>212</v>
      </c>
      <c r="E154" s="933" t="s">
        <v>90</v>
      </c>
      <c r="F154" s="933" t="s">
        <v>91</v>
      </c>
      <c r="G154" s="1136"/>
      <c r="H154" s="1159"/>
      <c r="I154" s="1136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47" t="s">
        <v>87</v>
      </c>
      <c r="B155" s="1137" t="s">
        <v>94</v>
      </c>
      <c r="C155" s="113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148"/>
      <c r="B156" s="1139" t="s">
        <v>92</v>
      </c>
      <c r="C156" s="114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149"/>
      <c r="B157" s="1141" t="s">
        <v>93</v>
      </c>
      <c r="C157" s="114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35" t="s">
        <v>86</v>
      </c>
      <c r="B158" s="1137" t="s">
        <v>94</v>
      </c>
      <c r="C158" s="113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5"/>
      <c r="B159" s="1139" t="s">
        <v>92</v>
      </c>
      <c r="C159" s="114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36"/>
      <c r="B160" s="1141" t="s">
        <v>93</v>
      </c>
      <c r="C160" s="114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223" t="s">
        <v>9</v>
      </c>
      <c r="G163" s="1223"/>
      <c r="H163" s="1223" t="s">
        <v>10</v>
      </c>
      <c r="I163" s="1223"/>
      <c r="J163" s="1223" t="s">
        <v>11</v>
      </c>
      <c r="K163" s="1223"/>
      <c r="L163" s="1167" t="s">
        <v>12</v>
      </c>
      <c r="M163" s="1165"/>
      <c r="N163" s="1223" t="s">
        <v>13</v>
      </c>
      <c r="O163" s="1223"/>
      <c r="P163" s="1144" t="s">
        <v>14</v>
      </c>
      <c r="Q163" s="1143"/>
      <c r="R163" s="1224" t="s">
        <v>15</v>
      </c>
      <c r="S163" s="1224"/>
      <c r="T163" s="1144" t="s">
        <v>16</v>
      </c>
      <c r="U163" s="1143"/>
      <c r="V163" s="1224" t="s">
        <v>17</v>
      </c>
      <c r="W163" s="1224"/>
      <c r="X163" s="1144" t="s">
        <v>18</v>
      </c>
      <c r="Y163" s="1143"/>
      <c r="Z163" s="1143" t="s">
        <v>19</v>
      </c>
      <c r="AA163" s="1144"/>
      <c r="AB163" s="1224" t="s">
        <v>20</v>
      </c>
      <c r="AC163" s="1224"/>
      <c r="AD163" s="1224" t="s">
        <v>21</v>
      </c>
      <c r="AE163" s="1224"/>
      <c r="AF163" s="1224" t="s">
        <v>22</v>
      </c>
      <c r="AG163" s="1224"/>
      <c r="AH163" s="1224" t="s">
        <v>23</v>
      </c>
      <c r="AI163" s="1224"/>
      <c r="AJ163" s="1224" t="s">
        <v>24</v>
      </c>
      <c r="AK163" s="1224"/>
      <c r="AL163" s="1224" t="s">
        <v>25</v>
      </c>
      <c r="AM163" s="1224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25" t="s">
        <v>216</v>
      </c>
      <c r="B165" s="1226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27" t="s">
        <v>217</v>
      </c>
      <c r="B166" s="1228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29" t="s">
        <v>218</v>
      </c>
      <c r="B167" s="1230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31" t="s">
        <v>49</v>
      </c>
      <c r="B168" s="1232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51" t="s">
        <v>75</v>
      </c>
      <c r="B170" s="1152"/>
      <c r="C170" s="1153"/>
      <c r="D170" s="1151" t="s">
        <v>41</v>
      </c>
      <c r="E170" s="1152"/>
      <c r="F170" s="1153"/>
      <c r="G170" s="1143" t="s">
        <v>119</v>
      </c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44"/>
      <c r="X170" s="1234" t="s">
        <v>220</v>
      </c>
      <c r="Y170" s="1235" t="s">
        <v>221</v>
      </c>
      <c r="Z170" s="1188" t="s">
        <v>222</v>
      </c>
      <c r="AA170" s="1190" t="s">
        <v>223</v>
      </c>
      <c r="AB170" s="1224" t="s">
        <v>110</v>
      </c>
      <c r="AC170" s="1224"/>
      <c r="AD170" s="1224"/>
      <c r="AE170" s="1224"/>
      <c r="AF170" s="1210" t="s">
        <v>163</v>
      </c>
      <c r="AG170" s="1238"/>
    </row>
    <row r="171" spans="1:88" x14ac:dyDescent="0.25">
      <c r="A171" s="1160"/>
      <c r="B171" s="1233"/>
      <c r="C171" s="1197"/>
      <c r="D171" s="1160"/>
      <c r="E171" s="1233"/>
      <c r="F171" s="1197"/>
      <c r="G171" s="1136" t="s">
        <v>9</v>
      </c>
      <c r="H171" s="1136"/>
      <c r="I171" s="1136" t="s">
        <v>10</v>
      </c>
      <c r="J171" s="1136"/>
      <c r="K171" s="1136" t="s">
        <v>11</v>
      </c>
      <c r="L171" s="1136"/>
      <c r="M171" s="1136" t="s">
        <v>120</v>
      </c>
      <c r="N171" s="1136"/>
      <c r="O171" s="1136" t="s">
        <v>102</v>
      </c>
      <c r="P171" s="1136"/>
      <c r="Q171" s="1183" t="s">
        <v>121</v>
      </c>
      <c r="R171" s="1183"/>
      <c r="S171" s="1183" t="s">
        <v>122</v>
      </c>
      <c r="T171" s="1183"/>
      <c r="U171" s="1183" t="s">
        <v>123</v>
      </c>
      <c r="V171" s="1183"/>
      <c r="W171" s="1185" t="s">
        <v>224</v>
      </c>
      <c r="X171" s="1234"/>
      <c r="Y171" s="1235"/>
      <c r="Z171" s="1236"/>
      <c r="AA171" s="1237"/>
      <c r="AB171" s="1135" t="s">
        <v>111</v>
      </c>
      <c r="AC171" s="1135" t="s">
        <v>112</v>
      </c>
      <c r="AD171" s="1135" t="s">
        <v>113</v>
      </c>
      <c r="AE171" s="1135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154"/>
      <c r="B172" s="1155"/>
      <c r="C172" s="1156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36"/>
      <c r="X172" s="1234"/>
      <c r="Y172" s="1235"/>
      <c r="Z172" s="1189"/>
      <c r="AA172" s="1191"/>
      <c r="AB172" s="1136"/>
      <c r="AC172" s="1136"/>
      <c r="AD172" s="1136"/>
      <c r="AE172" s="1136"/>
      <c r="AF172" s="1240"/>
      <c r="AG172" s="1242"/>
      <c r="AH172" s="772"/>
    </row>
    <row r="173" spans="1:88" x14ac:dyDescent="0.25">
      <c r="A173" s="1223" t="s">
        <v>124</v>
      </c>
      <c r="B173" s="1223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23"/>
      <c r="B174" s="122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23"/>
      <c r="B175" s="1135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23"/>
      <c r="B176" s="122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23"/>
      <c r="B177" s="122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23"/>
      <c r="B178" s="122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81" t="s">
        <v>2</v>
      </c>
      <c r="B180" s="1135" t="s">
        <v>3</v>
      </c>
    </row>
    <row r="181" spans="1:88" x14ac:dyDescent="0.25">
      <c r="A181" s="1183"/>
      <c r="B181" s="1136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81" t="s">
        <v>75</v>
      </c>
      <c r="B185" s="1151" t="s">
        <v>41</v>
      </c>
      <c r="C185" s="1152"/>
      <c r="D185" s="1153"/>
      <c r="E185" s="1243" t="s">
        <v>4</v>
      </c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5"/>
    </row>
    <row r="186" spans="1:88" x14ac:dyDescent="0.25">
      <c r="A186" s="1182"/>
      <c r="B186" s="1154"/>
      <c r="C186" s="1155"/>
      <c r="D186" s="1156"/>
      <c r="E186" s="1223" t="s">
        <v>100</v>
      </c>
      <c r="F186" s="1223"/>
      <c r="G186" s="1246" t="s">
        <v>127</v>
      </c>
      <c r="H186" s="1223"/>
      <c r="I186" s="1223" t="s">
        <v>13</v>
      </c>
      <c r="J186" s="1223"/>
      <c r="K186" s="1223" t="s">
        <v>128</v>
      </c>
      <c r="L186" s="1223"/>
      <c r="M186" s="1223" t="s">
        <v>105</v>
      </c>
      <c r="N186" s="1223"/>
      <c r="O186" s="1224" t="s">
        <v>106</v>
      </c>
      <c r="P186" s="1224"/>
      <c r="Q186" s="1224" t="s">
        <v>129</v>
      </c>
      <c r="R186" s="1224"/>
      <c r="S186" s="1224" t="s">
        <v>130</v>
      </c>
      <c r="T186" s="1224"/>
      <c r="U186" s="1224" t="s">
        <v>131</v>
      </c>
      <c r="V186" s="1224"/>
      <c r="W186" s="534"/>
    </row>
    <row r="187" spans="1:88" x14ac:dyDescent="0.25">
      <c r="A187" s="1183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69" workbookViewId="0">
      <selection activeCell="E21" sqref="E21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 - ( 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 - (  )</v>
      </c>
    </row>
    <row r="4" spans="1:88" ht="14.25" customHeight="1" x14ac:dyDescent="0.25">
      <c r="A4" s="532" t="str">
        <f>CONCATENATE("MES: ",[7]NOMBRE!B6," - ","( ",[7]NOMBRE!C6,[7]NOMBRE!D6," )")</f>
        <v>MES:  - ( 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180" t="s">
        <v>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81" t="s">
        <v>2</v>
      </c>
      <c r="B9" s="1158" t="s">
        <v>3</v>
      </c>
      <c r="C9" s="1161"/>
      <c r="D9" s="1162"/>
      <c r="E9" s="1165" t="s">
        <v>4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6"/>
      <c r="AB9" s="1166"/>
      <c r="AC9" s="1166"/>
      <c r="AD9" s="1166"/>
      <c r="AE9" s="1166"/>
      <c r="AF9" s="1166"/>
      <c r="AG9" s="1166"/>
      <c r="AH9" s="1166"/>
      <c r="AI9" s="1166"/>
      <c r="AJ9" s="1166"/>
      <c r="AK9" s="1166"/>
      <c r="AL9" s="1167"/>
      <c r="AM9" s="1135" t="s">
        <v>6</v>
      </c>
      <c r="AN9" s="1165" t="s">
        <v>7</v>
      </c>
      <c r="AO9" s="1166"/>
      <c r="AP9" s="1166"/>
      <c r="AQ9" s="1167"/>
      <c r="AR9" s="1135" t="s">
        <v>8</v>
      </c>
      <c r="AS9" s="534"/>
    </row>
    <row r="10" spans="1:88" ht="31.5" customHeight="1" x14ac:dyDescent="0.25">
      <c r="A10" s="1182"/>
      <c r="B10" s="1159"/>
      <c r="C10" s="1163"/>
      <c r="D10" s="1164"/>
      <c r="E10" s="1165" t="s">
        <v>9</v>
      </c>
      <c r="F10" s="1167"/>
      <c r="G10" s="1165" t="s">
        <v>10</v>
      </c>
      <c r="H10" s="1167"/>
      <c r="I10" s="1165" t="s">
        <v>11</v>
      </c>
      <c r="J10" s="1167"/>
      <c r="K10" s="1165" t="s">
        <v>12</v>
      </c>
      <c r="L10" s="1167"/>
      <c r="M10" s="1165" t="s">
        <v>13</v>
      </c>
      <c r="N10" s="1167"/>
      <c r="O10" s="1143" t="s">
        <v>14</v>
      </c>
      <c r="P10" s="1144"/>
      <c r="Q10" s="1143" t="s">
        <v>15</v>
      </c>
      <c r="R10" s="1144"/>
      <c r="S10" s="1143" t="s">
        <v>16</v>
      </c>
      <c r="T10" s="1144"/>
      <c r="U10" s="1143" t="s">
        <v>17</v>
      </c>
      <c r="V10" s="1144"/>
      <c r="W10" s="1143" t="s">
        <v>18</v>
      </c>
      <c r="X10" s="1144"/>
      <c r="Y10" s="1143" t="s">
        <v>19</v>
      </c>
      <c r="Z10" s="1144"/>
      <c r="AA10" s="1143" t="s">
        <v>20</v>
      </c>
      <c r="AB10" s="1144"/>
      <c r="AC10" s="1143" t="s">
        <v>21</v>
      </c>
      <c r="AD10" s="1144"/>
      <c r="AE10" s="1143" t="s">
        <v>22</v>
      </c>
      <c r="AF10" s="1144"/>
      <c r="AG10" s="1157" t="s">
        <v>23</v>
      </c>
      <c r="AH10" s="1157"/>
      <c r="AI10" s="1143" t="s">
        <v>24</v>
      </c>
      <c r="AJ10" s="1144"/>
      <c r="AK10" s="1157" t="s">
        <v>25</v>
      </c>
      <c r="AL10" s="1144"/>
      <c r="AM10" s="1185"/>
      <c r="AN10" s="1186" t="s">
        <v>28</v>
      </c>
      <c r="AO10" s="1188" t="s">
        <v>29</v>
      </c>
      <c r="AP10" s="1188" t="s">
        <v>135</v>
      </c>
      <c r="AQ10" s="1190" t="s">
        <v>30</v>
      </c>
      <c r="AR10" s="1185"/>
      <c r="AS10" s="534"/>
    </row>
    <row r="11" spans="1:88" x14ac:dyDescent="0.25">
      <c r="A11" s="1183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36"/>
      <c r="AN11" s="1187"/>
      <c r="AO11" s="1189"/>
      <c r="AP11" s="1189"/>
      <c r="AQ11" s="1191"/>
      <c r="AR11" s="1136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184" t="s">
        <v>138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81" t="s">
        <v>42</v>
      </c>
      <c r="B16" s="1158" t="s">
        <v>3</v>
      </c>
      <c r="C16" s="1161"/>
      <c r="D16" s="1162"/>
      <c r="E16" s="1165" t="s">
        <v>4</v>
      </c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7"/>
      <c r="AM16" s="1135" t="s">
        <v>6</v>
      </c>
    </row>
    <row r="17" spans="1:86" x14ac:dyDescent="0.25">
      <c r="A17" s="1182"/>
      <c r="B17" s="1159"/>
      <c r="C17" s="1163"/>
      <c r="D17" s="1164"/>
      <c r="E17" s="1165" t="s">
        <v>9</v>
      </c>
      <c r="F17" s="1167"/>
      <c r="G17" s="1165" t="s">
        <v>10</v>
      </c>
      <c r="H17" s="1167"/>
      <c r="I17" s="1165" t="s">
        <v>11</v>
      </c>
      <c r="J17" s="1167"/>
      <c r="K17" s="1165" t="s">
        <v>12</v>
      </c>
      <c r="L17" s="1167"/>
      <c r="M17" s="1165" t="s">
        <v>13</v>
      </c>
      <c r="N17" s="1167"/>
      <c r="O17" s="1143" t="s">
        <v>14</v>
      </c>
      <c r="P17" s="1144"/>
      <c r="Q17" s="1143" t="s">
        <v>15</v>
      </c>
      <c r="R17" s="1144"/>
      <c r="S17" s="1143" t="s">
        <v>16</v>
      </c>
      <c r="T17" s="1144"/>
      <c r="U17" s="1143" t="s">
        <v>17</v>
      </c>
      <c r="V17" s="1144"/>
      <c r="W17" s="1143" t="s">
        <v>18</v>
      </c>
      <c r="X17" s="1144"/>
      <c r="Y17" s="1143" t="s">
        <v>19</v>
      </c>
      <c r="Z17" s="1144"/>
      <c r="AA17" s="1143" t="s">
        <v>20</v>
      </c>
      <c r="AB17" s="1144"/>
      <c r="AC17" s="1143" t="s">
        <v>21</v>
      </c>
      <c r="AD17" s="1144"/>
      <c r="AE17" s="1143" t="s">
        <v>22</v>
      </c>
      <c r="AF17" s="1144"/>
      <c r="AG17" s="1143" t="s">
        <v>23</v>
      </c>
      <c r="AH17" s="1144"/>
      <c r="AI17" s="1143" t="s">
        <v>24</v>
      </c>
      <c r="AJ17" s="1144"/>
      <c r="AK17" s="1143" t="s">
        <v>25</v>
      </c>
      <c r="AL17" s="1144"/>
      <c r="AM17" s="1185"/>
    </row>
    <row r="18" spans="1:86" x14ac:dyDescent="0.25">
      <c r="A18" s="1183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36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51" t="s">
        <v>42</v>
      </c>
      <c r="B24" s="1158" t="s">
        <v>3</v>
      </c>
      <c r="C24" s="1161"/>
      <c r="D24" s="1162"/>
      <c r="E24" s="1165" t="s">
        <v>4</v>
      </c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1135" t="s">
        <v>6</v>
      </c>
    </row>
    <row r="25" spans="1:86" x14ac:dyDescent="0.25">
      <c r="A25" s="1160"/>
      <c r="B25" s="1159"/>
      <c r="C25" s="1163"/>
      <c r="D25" s="1164"/>
      <c r="E25" s="1165" t="s">
        <v>9</v>
      </c>
      <c r="F25" s="1167"/>
      <c r="G25" s="1165" t="s">
        <v>10</v>
      </c>
      <c r="H25" s="1167"/>
      <c r="I25" s="1165" t="s">
        <v>11</v>
      </c>
      <c r="J25" s="1167"/>
      <c r="K25" s="1165" t="s">
        <v>12</v>
      </c>
      <c r="L25" s="1167"/>
      <c r="M25" s="1165" t="s">
        <v>13</v>
      </c>
      <c r="N25" s="1167"/>
      <c r="O25" s="1143" t="s">
        <v>14</v>
      </c>
      <c r="P25" s="1144"/>
      <c r="Q25" s="1143" t="s">
        <v>15</v>
      </c>
      <c r="R25" s="1144"/>
      <c r="S25" s="1143" t="s">
        <v>16</v>
      </c>
      <c r="T25" s="1144"/>
      <c r="U25" s="1143" t="s">
        <v>17</v>
      </c>
      <c r="V25" s="1144"/>
      <c r="W25" s="1143" t="s">
        <v>18</v>
      </c>
      <c r="X25" s="1144"/>
      <c r="Y25" s="1143" t="s">
        <v>19</v>
      </c>
      <c r="Z25" s="1144"/>
      <c r="AA25" s="1143" t="s">
        <v>20</v>
      </c>
      <c r="AB25" s="1144"/>
      <c r="AC25" s="1143" t="s">
        <v>21</v>
      </c>
      <c r="AD25" s="1144"/>
      <c r="AE25" s="1143" t="s">
        <v>22</v>
      </c>
      <c r="AF25" s="1144"/>
      <c r="AG25" s="1143" t="s">
        <v>23</v>
      </c>
      <c r="AH25" s="1144"/>
      <c r="AI25" s="1143" t="s">
        <v>24</v>
      </c>
      <c r="AJ25" s="1144"/>
      <c r="AK25" s="1143" t="s">
        <v>25</v>
      </c>
      <c r="AL25" s="1144"/>
      <c r="AM25" s="1185"/>
    </row>
    <row r="26" spans="1:86" x14ac:dyDescent="0.25">
      <c r="A26" s="1154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36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51" t="s">
        <v>42</v>
      </c>
      <c r="B34" s="1158" t="s">
        <v>3</v>
      </c>
      <c r="C34" s="1161"/>
      <c r="D34" s="1162"/>
      <c r="E34" s="1165" t="s">
        <v>4</v>
      </c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66"/>
      <c r="AK34" s="1166"/>
      <c r="AL34" s="1167"/>
      <c r="AM34" s="1135" t="s">
        <v>6</v>
      </c>
    </row>
    <row r="35" spans="1:86" x14ac:dyDescent="0.25">
      <c r="A35" s="1160"/>
      <c r="B35" s="1159"/>
      <c r="C35" s="1163"/>
      <c r="D35" s="1164"/>
      <c r="E35" s="1165" t="s">
        <v>9</v>
      </c>
      <c r="F35" s="1167"/>
      <c r="G35" s="1165" t="s">
        <v>10</v>
      </c>
      <c r="H35" s="1167"/>
      <c r="I35" s="1165" t="s">
        <v>11</v>
      </c>
      <c r="J35" s="1167"/>
      <c r="K35" s="1165" t="s">
        <v>12</v>
      </c>
      <c r="L35" s="1167"/>
      <c r="M35" s="1165" t="s">
        <v>13</v>
      </c>
      <c r="N35" s="1167"/>
      <c r="O35" s="1143" t="s">
        <v>14</v>
      </c>
      <c r="P35" s="1144"/>
      <c r="Q35" s="1143" t="s">
        <v>15</v>
      </c>
      <c r="R35" s="1144"/>
      <c r="S35" s="1143" t="s">
        <v>16</v>
      </c>
      <c r="T35" s="1144"/>
      <c r="U35" s="1143" t="s">
        <v>17</v>
      </c>
      <c r="V35" s="1144"/>
      <c r="W35" s="1143" t="s">
        <v>18</v>
      </c>
      <c r="X35" s="1144"/>
      <c r="Y35" s="1143" t="s">
        <v>19</v>
      </c>
      <c r="Z35" s="1144"/>
      <c r="AA35" s="1143" t="s">
        <v>20</v>
      </c>
      <c r="AB35" s="1144"/>
      <c r="AC35" s="1143" t="s">
        <v>21</v>
      </c>
      <c r="AD35" s="1144"/>
      <c r="AE35" s="1143" t="s">
        <v>22</v>
      </c>
      <c r="AF35" s="1144"/>
      <c r="AG35" s="1143" t="s">
        <v>23</v>
      </c>
      <c r="AH35" s="1144"/>
      <c r="AI35" s="1143" t="s">
        <v>24</v>
      </c>
      <c r="AJ35" s="1144"/>
      <c r="AK35" s="1143" t="s">
        <v>25</v>
      </c>
      <c r="AL35" s="1144"/>
      <c r="AM35" s="1185"/>
    </row>
    <row r="36" spans="1:86" x14ac:dyDescent="0.25">
      <c r="A36" s="1154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36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51" t="s">
        <v>42</v>
      </c>
      <c r="B44" s="1158" t="s">
        <v>3</v>
      </c>
      <c r="C44" s="1161"/>
      <c r="D44" s="1162"/>
      <c r="E44" s="1165" t="s">
        <v>4</v>
      </c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7"/>
      <c r="AM44" s="1135" t="s">
        <v>6</v>
      </c>
    </row>
    <row r="45" spans="1:86" x14ac:dyDescent="0.25">
      <c r="A45" s="1160"/>
      <c r="B45" s="1159"/>
      <c r="C45" s="1163"/>
      <c r="D45" s="1164"/>
      <c r="E45" s="1165" t="s">
        <v>9</v>
      </c>
      <c r="F45" s="1167"/>
      <c r="G45" s="1165" t="s">
        <v>10</v>
      </c>
      <c r="H45" s="1167"/>
      <c r="I45" s="1165" t="s">
        <v>11</v>
      </c>
      <c r="J45" s="1167"/>
      <c r="K45" s="1165" t="s">
        <v>12</v>
      </c>
      <c r="L45" s="1167"/>
      <c r="M45" s="1165" t="s">
        <v>13</v>
      </c>
      <c r="N45" s="1167"/>
      <c r="O45" s="1143" t="s">
        <v>14</v>
      </c>
      <c r="P45" s="1144"/>
      <c r="Q45" s="1143" t="s">
        <v>15</v>
      </c>
      <c r="R45" s="1144"/>
      <c r="S45" s="1143" t="s">
        <v>16</v>
      </c>
      <c r="T45" s="1144"/>
      <c r="U45" s="1143" t="s">
        <v>17</v>
      </c>
      <c r="V45" s="1144"/>
      <c r="W45" s="1143" t="s">
        <v>18</v>
      </c>
      <c r="X45" s="1144"/>
      <c r="Y45" s="1143" t="s">
        <v>19</v>
      </c>
      <c r="Z45" s="1144"/>
      <c r="AA45" s="1143" t="s">
        <v>20</v>
      </c>
      <c r="AB45" s="1144"/>
      <c r="AC45" s="1143" t="s">
        <v>21</v>
      </c>
      <c r="AD45" s="1144"/>
      <c r="AE45" s="1143" t="s">
        <v>22</v>
      </c>
      <c r="AF45" s="1144"/>
      <c r="AG45" s="1143" t="s">
        <v>23</v>
      </c>
      <c r="AH45" s="1144"/>
      <c r="AI45" s="1143" t="s">
        <v>24</v>
      </c>
      <c r="AJ45" s="1144"/>
      <c r="AK45" s="1143" t="s">
        <v>25</v>
      </c>
      <c r="AL45" s="1144"/>
      <c r="AM45" s="1185"/>
    </row>
    <row r="46" spans="1:86" x14ac:dyDescent="0.25">
      <c r="A46" s="1154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36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537"/>
      <c r="AN54" s="537"/>
      <c r="AO54" s="537"/>
      <c r="AP54" s="537"/>
      <c r="AQ54" s="537"/>
      <c r="AR54" s="537"/>
    </row>
    <row r="55" spans="1:231" x14ac:dyDescent="0.25">
      <c r="A55" s="1169"/>
      <c r="B55" s="1174"/>
      <c r="C55" s="1175"/>
      <c r="D55" s="1176"/>
      <c r="E55" s="1165" t="s">
        <v>9</v>
      </c>
      <c r="F55" s="1167"/>
      <c r="G55" s="1165" t="s">
        <v>10</v>
      </c>
      <c r="H55" s="1167"/>
      <c r="I55" s="1165" t="s">
        <v>11</v>
      </c>
      <c r="J55" s="1167"/>
      <c r="K55" s="1165" t="s">
        <v>12</v>
      </c>
      <c r="L55" s="1167"/>
      <c r="M55" s="1165" t="s">
        <v>13</v>
      </c>
      <c r="N55" s="1167"/>
      <c r="O55" s="1143" t="s">
        <v>14</v>
      </c>
      <c r="P55" s="1144"/>
      <c r="Q55" s="1143" t="s">
        <v>15</v>
      </c>
      <c r="R55" s="1144"/>
      <c r="S55" s="1143" t="s">
        <v>16</v>
      </c>
      <c r="T55" s="1144"/>
      <c r="U55" s="1143" t="s">
        <v>17</v>
      </c>
      <c r="V55" s="1157"/>
      <c r="W55" s="1143" t="s">
        <v>18</v>
      </c>
      <c r="X55" s="1144"/>
      <c r="Y55" s="1143" t="s">
        <v>19</v>
      </c>
      <c r="Z55" s="1144"/>
      <c r="AA55" s="1143" t="s">
        <v>20</v>
      </c>
      <c r="AB55" s="1144"/>
      <c r="AC55" s="1143" t="s">
        <v>21</v>
      </c>
      <c r="AD55" s="1144"/>
      <c r="AE55" s="1143" t="s">
        <v>22</v>
      </c>
      <c r="AF55" s="1144"/>
      <c r="AG55" s="1143" t="s">
        <v>23</v>
      </c>
      <c r="AH55" s="1144"/>
      <c r="AI55" s="1143" t="s">
        <v>24</v>
      </c>
      <c r="AJ55" s="1144"/>
      <c r="AK55" s="1143" t="s">
        <v>25</v>
      </c>
      <c r="AL55" s="1144"/>
      <c r="AM55" s="537"/>
      <c r="AN55" s="537"/>
      <c r="AO55" s="537"/>
      <c r="AP55" s="537"/>
      <c r="AQ55" s="537"/>
      <c r="AR55" s="537"/>
    </row>
    <row r="56" spans="1:231" x14ac:dyDescent="0.25">
      <c r="A56" s="1170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158" t="s">
        <v>66</v>
      </c>
      <c r="B87" s="1162"/>
      <c r="C87" s="1158" t="s">
        <v>3</v>
      </c>
      <c r="D87" s="1161"/>
      <c r="E87" s="1162"/>
      <c r="F87" s="1165" t="s">
        <v>4</v>
      </c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1166"/>
      <c r="AI87" s="1166"/>
      <c r="AJ87" s="1166"/>
      <c r="AK87" s="1166"/>
      <c r="AL87" s="1166"/>
      <c r="AM87" s="1167"/>
      <c r="AN87" s="1135" t="s">
        <v>6</v>
      </c>
    </row>
    <row r="88" spans="1:86" x14ac:dyDescent="0.25">
      <c r="A88" s="1192"/>
      <c r="B88" s="1193"/>
      <c r="C88" s="1159"/>
      <c r="D88" s="1163"/>
      <c r="E88" s="1164"/>
      <c r="F88" s="1165" t="s">
        <v>9</v>
      </c>
      <c r="G88" s="1167"/>
      <c r="H88" s="1166" t="s">
        <v>10</v>
      </c>
      <c r="I88" s="1166"/>
      <c r="J88" s="1165" t="s">
        <v>11</v>
      </c>
      <c r="K88" s="1167"/>
      <c r="L88" s="1166" t="s">
        <v>12</v>
      </c>
      <c r="M88" s="1166"/>
      <c r="N88" s="1165" t="s">
        <v>13</v>
      </c>
      <c r="O88" s="1167"/>
      <c r="P88" s="1166" t="s">
        <v>14</v>
      </c>
      <c r="Q88" s="1166"/>
      <c r="R88" s="1165" t="s">
        <v>15</v>
      </c>
      <c r="S88" s="1167"/>
      <c r="T88" s="1166" t="s">
        <v>16</v>
      </c>
      <c r="U88" s="1166"/>
      <c r="V88" s="1165" t="s">
        <v>17</v>
      </c>
      <c r="W88" s="1167"/>
      <c r="X88" s="1166" t="s">
        <v>18</v>
      </c>
      <c r="Y88" s="1167"/>
      <c r="Z88" s="1165" t="s">
        <v>19</v>
      </c>
      <c r="AA88" s="1166"/>
      <c r="AB88" s="1165" t="s">
        <v>20</v>
      </c>
      <c r="AC88" s="1167"/>
      <c r="AD88" s="1166" t="s">
        <v>21</v>
      </c>
      <c r="AE88" s="1166"/>
      <c r="AF88" s="1165" t="s">
        <v>22</v>
      </c>
      <c r="AG88" s="1167"/>
      <c r="AH88" s="1166" t="s">
        <v>23</v>
      </c>
      <c r="AI88" s="1166"/>
      <c r="AJ88" s="1165" t="s">
        <v>24</v>
      </c>
      <c r="AK88" s="1167"/>
      <c r="AL88" s="1166" t="s">
        <v>25</v>
      </c>
      <c r="AM88" s="1167"/>
      <c r="AN88" s="1185"/>
    </row>
    <row r="89" spans="1:86" x14ac:dyDescent="0.25">
      <c r="A89" s="1159"/>
      <c r="B89" s="1163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36"/>
    </row>
    <row r="90" spans="1:86" x14ac:dyDescent="0.25">
      <c r="A90" s="1165" t="s">
        <v>67</v>
      </c>
      <c r="B90" s="1167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5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5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194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195" t="s">
        <v>74</v>
      </c>
      <c r="B96" s="1196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41" t="s">
        <v>153</v>
      </c>
      <c r="B97" s="114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165" t="s">
        <v>155</v>
      </c>
      <c r="B99" s="1166"/>
      <c r="C99" s="1167"/>
      <c r="D99" s="955" t="s">
        <v>41</v>
      </c>
    </row>
    <row r="100" spans="1:86" ht="21" x14ac:dyDescent="0.25">
      <c r="A100" s="1158" t="s">
        <v>156</v>
      </c>
      <c r="B100" s="1162"/>
      <c r="C100" s="936" t="s">
        <v>95</v>
      </c>
      <c r="D100" s="748"/>
      <c r="E100" s="749"/>
    </row>
    <row r="101" spans="1:86" x14ac:dyDescent="0.25">
      <c r="A101" s="1192"/>
      <c r="B101" s="1193"/>
      <c r="C101" s="937" t="s">
        <v>96</v>
      </c>
      <c r="D101" s="701"/>
      <c r="E101" s="749"/>
    </row>
    <row r="102" spans="1:86" ht="21" x14ac:dyDescent="0.25">
      <c r="A102" s="1159"/>
      <c r="B102" s="1164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51" t="s">
        <v>66</v>
      </c>
      <c r="B104" s="1153"/>
      <c r="C104" s="1158" t="s">
        <v>3</v>
      </c>
      <c r="D104" s="1161"/>
      <c r="E104" s="1162"/>
      <c r="F104" s="1165" t="s">
        <v>4</v>
      </c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6"/>
      <c r="R104" s="1166"/>
      <c r="S104" s="1166"/>
      <c r="T104" s="1166"/>
      <c r="U104" s="1166"/>
      <c r="V104" s="1166"/>
      <c r="W104" s="1166"/>
      <c r="X104" s="1166"/>
      <c r="Y104" s="1166"/>
      <c r="Z104" s="1166"/>
      <c r="AA104" s="1166"/>
      <c r="AB104" s="1166"/>
      <c r="AC104" s="1166"/>
      <c r="AD104" s="1166"/>
      <c r="AE104" s="1166"/>
      <c r="AF104" s="1166"/>
      <c r="AG104" s="1166"/>
      <c r="AH104" s="1166"/>
      <c r="AI104" s="1166"/>
      <c r="AJ104" s="1166"/>
      <c r="AK104" s="1166"/>
      <c r="AL104" s="1166"/>
      <c r="AM104" s="1167"/>
      <c r="AN104" s="1135" t="s">
        <v>6</v>
      </c>
      <c r="AO104" s="771"/>
    </row>
    <row r="105" spans="1:86" x14ac:dyDescent="0.25">
      <c r="A105" s="1160"/>
      <c r="B105" s="1197"/>
      <c r="C105" s="1159"/>
      <c r="D105" s="1163"/>
      <c r="E105" s="1164"/>
      <c r="F105" s="1165" t="s">
        <v>9</v>
      </c>
      <c r="G105" s="1167"/>
      <c r="H105" s="1165" t="s">
        <v>10</v>
      </c>
      <c r="I105" s="1167"/>
      <c r="J105" s="1165" t="s">
        <v>11</v>
      </c>
      <c r="K105" s="1167"/>
      <c r="L105" s="1165" t="s">
        <v>12</v>
      </c>
      <c r="M105" s="1167"/>
      <c r="N105" s="1165" t="s">
        <v>13</v>
      </c>
      <c r="O105" s="1167"/>
      <c r="P105" s="1143" t="s">
        <v>14</v>
      </c>
      <c r="Q105" s="1144"/>
      <c r="R105" s="1143" t="s">
        <v>15</v>
      </c>
      <c r="S105" s="1144"/>
      <c r="T105" s="1143" t="s">
        <v>16</v>
      </c>
      <c r="U105" s="1144"/>
      <c r="V105" s="1143" t="s">
        <v>17</v>
      </c>
      <c r="W105" s="1144"/>
      <c r="X105" s="1143" t="s">
        <v>18</v>
      </c>
      <c r="Y105" s="1144"/>
      <c r="Z105" s="1143" t="s">
        <v>19</v>
      </c>
      <c r="AA105" s="1144"/>
      <c r="AB105" s="1143" t="s">
        <v>20</v>
      </c>
      <c r="AC105" s="1144"/>
      <c r="AD105" s="1157" t="s">
        <v>21</v>
      </c>
      <c r="AE105" s="1157"/>
      <c r="AF105" s="1143" t="s">
        <v>22</v>
      </c>
      <c r="AG105" s="1144"/>
      <c r="AH105" s="1157" t="s">
        <v>23</v>
      </c>
      <c r="AI105" s="1157"/>
      <c r="AJ105" s="1143" t="s">
        <v>24</v>
      </c>
      <c r="AK105" s="1144"/>
      <c r="AL105" s="1157" t="s">
        <v>25</v>
      </c>
      <c r="AM105" s="1144"/>
      <c r="AN105" s="1185"/>
    </row>
    <row r="106" spans="1:86" x14ac:dyDescent="0.25">
      <c r="A106" s="1154"/>
      <c r="B106" s="1156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36"/>
      <c r="AO106" s="772"/>
    </row>
    <row r="107" spans="1:86" ht="21" customHeight="1" x14ac:dyDescent="0.25">
      <c r="A107" s="1198" t="s">
        <v>158</v>
      </c>
      <c r="B107" s="1199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39" t="s">
        <v>159</v>
      </c>
      <c r="B108" s="114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00" t="s">
        <v>160</v>
      </c>
      <c r="B109" s="1201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51" t="s">
        <v>75</v>
      </c>
      <c r="B111" s="1153"/>
      <c r="C111" s="1151" t="s">
        <v>41</v>
      </c>
      <c r="D111" s="1152"/>
      <c r="E111" s="1153"/>
      <c r="F111" s="1165" t="s">
        <v>100</v>
      </c>
      <c r="G111" s="1167"/>
      <c r="H111" s="1202" t="s">
        <v>101</v>
      </c>
      <c r="I111" s="1167"/>
      <c r="J111" s="1165" t="s">
        <v>102</v>
      </c>
      <c r="K111" s="1167"/>
      <c r="L111" s="1165" t="s">
        <v>103</v>
      </c>
      <c r="M111" s="1167"/>
      <c r="N111" s="1165" t="s">
        <v>104</v>
      </c>
      <c r="O111" s="1167"/>
      <c r="P111" s="1143" t="s">
        <v>105</v>
      </c>
      <c r="Q111" s="1144"/>
      <c r="R111" s="1143" t="s">
        <v>106</v>
      </c>
      <c r="S111" s="1144"/>
      <c r="T111" s="1143" t="s">
        <v>107</v>
      </c>
      <c r="U111" s="1157"/>
      <c r="V111" s="1143" t="s">
        <v>108</v>
      </c>
      <c r="W111" s="1157"/>
      <c r="X111" s="1203" t="s">
        <v>109</v>
      </c>
      <c r="Y111" s="1209" t="s">
        <v>162</v>
      </c>
      <c r="Z111" s="1157"/>
      <c r="AA111" s="1157"/>
      <c r="AB111" s="1144"/>
      <c r="AC111" s="1210" t="s">
        <v>163</v>
      </c>
      <c r="AD111" s="1211"/>
      <c r="AE111" s="1157" t="s">
        <v>164</v>
      </c>
      <c r="AF111" s="1157"/>
      <c r="AG111" s="1157"/>
      <c r="AH111" s="1144"/>
      <c r="AI111" s="1203" t="s">
        <v>165</v>
      </c>
    </row>
    <row r="112" spans="1:86" ht="21" x14ac:dyDescent="0.25">
      <c r="A112" s="1154"/>
      <c r="B112" s="1156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04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04"/>
    </row>
    <row r="113" spans="1:87" x14ac:dyDescent="0.25">
      <c r="A113" s="1205" t="s">
        <v>116</v>
      </c>
      <c r="B113" s="1206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07" t="s">
        <v>117</v>
      </c>
      <c r="B114" s="1208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51" t="s">
        <v>75</v>
      </c>
      <c r="B116" s="1153"/>
      <c r="C116" s="1181" t="s">
        <v>41</v>
      </c>
      <c r="D116" s="1165" t="s">
        <v>4</v>
      </c>
      <c r="E116" s="1166"/>
      <c r="F116" s="1166"/>
      <c r="G116" s="1166"/>
      <c r="H116" s="1166"/>
      <c r="I116" s="1166"/>
      <c r="J116" s="1166"/>
      <c r="K116" s="1166"/>
      <c r="L116" s="1166"/>
      <c r="M116" s="1167"/>
      <c r="N116" s="1165" t="s">
        <v>5</v>
      </c>
      <c r="O116" s="1167"/>
      <c r="P116" s="1135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54"/>
      <c r="B117" s="1156"/>
      <c r="C117" s="1183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36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35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36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35" t="s">
        <v>81</v>
      </c>
      <c r="B121" s="1135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36"/>
      <c r="B122" s="1136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165" t="s">
        <v>83</v>
      </c>
      <c r="B137" s="1166"/>
      <c r="C137" s="1166"/>
      <c r="D137" s="1167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05" t="s">
        <v>191</v>
      </c>
      <c r="C138" s="1212"/>
      <c r="D138" s="1206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51" t="s">
        <v>83</v>
      </c>
      <c r="B140" s="1152"/>
      <c r="C140" s="1153"/>
      <c r="D140" s="1143" t="s">
        <v>193</v>
      </c>
      <c r="E140" s="1157"/>
      <c r="F140" s="1144"/>
      <c r="G140" s="1135" t="s">
        <v>194</v>
      </c>
      <c r="H140" s="1166" t="s">
        <v>195</v>
      </c>
      <c r="I140" s="1166"/>
      <c r="J140" s="1167"/>
      <c r="K140" s="1165" t="s">
        <v>196</v>
      </c>
      <c r="L140" s="1166"/>
      <c r="M140" s="1167"/>
    </row>
    <row r="141" spans="1:85" ht="21" x14ac:dyDescent="0.25">
      <c r="A141" s="1154"/>
      <c r="B141" s="1155"/>
      <c r="C141" s="1156"/>
      <c r="D141" s="947" t="s">
        <v>41</v>
      </c>
      <c r="E141" s="933" t="s">
        <v>197</v>
      </c>
      <c r="F141" s="933" t="s">
        <v>198</v>
      </c>
      <c r="G141" s="1136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35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36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43" t="s">
        <v>88</v>
      </c>
      <c r="B145" s="114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45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46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45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150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46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51" t="s">
        <v>210</v>
      </c>
      <c r="B153" s="1152"/>
      <c r="C153" s="1153"/>
      <c r="D153" s="1143" t="s">
        <v>211</v>
      </c>
      <c r="E153" s="1157"/>
      <c r="F153" s="1144"/>
      <c r="G153" s="1135" t="s">
        <v>194</v>
      </c>
      <c r="H153" s="1158" t="s">
        <v>85</v>
      </c>
      <c r="I153" s="1135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54"/>
      <c r="B154" s="1155"/>
      <c r="C154" s="1156"/>
      <c r="D154" s="947" t="s">
        <v>212</v>
      </c>
      <c r="E154" s="933" t="s">
        <v>90</v>
      </c>
      <c r="F154" s="933" t="s">
        <v>91</v>
      </c>
      <c r="G154" s="1136"/>
      <c r="H154" s="1159"/>
      <c r="I154" s="1136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47" t="s">
        <v>87</v>
      </c>
      <c r="B155" s="1137" t="s">
        <v>94</v>
      </c>
      <c r="C155" s="113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148"/>
      <c r="B156" s="1139" t="s">
        <v>92</v>
      </c>
      <c r="C156" s="114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149"/>
      <c r="B157" s="1141" t="s">
        <v>93</v>
      </c>
      <c r="C157" s="114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35" t="s">
        <v>86</v>
      </c>
      <c r="B158" s="1137" t="s">
        <v>94</v>
      </c>
      <c r="C158" s="113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5"/>
      <c r="B159" s="1139" t="s">
        <v>92</v>
      </c>
      <c r="C159" s="114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36"/>
      <c r="B160" s="1141" t="s">
        <v>93</v>
      </c>
      <c r="C160" s="114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223" t="s">
        <v>9</v>
      </c>
      <c r="G163" s="1223"/>
      <c r="H163" s="1223" t="s">
        <v>10</v>
      </c>
      <c r="I163" s="1223"/>
      <c r="J163" s="1223" t="s">
        <v>11</v>
      </c>
      <c r="K163" s="1223"/>
      <c r="L163" s="1167" t="s">
        <v>12</v>
      </c>
      <c r="M163" s="1165"/>
      <c r="N163" s="1223" t="s">
        <v>13</v>
      </c>
      <c r="O163" s="1223"/>
      <c r="P163" s="1144" t="s">
        <v>14</v>
      </c>
      <c r="Q163" s="1143"/>
      <c r="R163" s="1224" t="s">
        <v>15</v>
      </c>
      <c r="S163" s="1224"/>
      <c r="T163" s="1144" t="s">
        <v>16</v>
      </c>
      <c r="U163" s="1143"/>
      <c r="V163" s="1224" t="s">
        <v>17</v>
      </c>
      <c r="W163" s="1224"/>
      <c r="X163" s="1144" t="s">
        <v>18</v>
      </c>
      <c r="Y163" s="1143"/>
      <c r="Z163" s="1143" t="s">
        <v>19</v>
      </c>
      <c r="AA163" s="1144"/>
      <c r="AB163" s="1224" t="s">
        <v>20</v>
      </c>
      <c r="AC163" s="1224"/>
      <c r="AD163" s="1224" t="s">
        <v>21</v>
      </c>
      <c r="AE163" s="1224"/>
      <c r="AF163" s="1224" t="s">
        <v>22</v>
      </c>
      <c r="AG163" s="1224"/>
      <c r="AH163" s="1224" t="s">
        <v>23</v>
      </c>
      <c r="AI163" s="1224"/>
      <c r="AJ163" s="1224" t="s">
        <v>24</v>
      </c>
      <c r="AK163" s="1224"/>
      <c r="AL163" s="1224" t="s">
        <v>25</v>
      </c>
      <c r="AM163" s="1224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25" t="s">
        <v>216</v>
      </c>
      <c r="B165" s="1226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27" t="s">
        <v>217</v>
      </c>
      <c r="B166" s="1228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29" t="s">
        <v>218</v>
      </c>
      <c r="B167" s="1230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31" t="s">
        <v>49</v>
      </c>
      <c r="B168" s="1232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51" t="s">
        <v>75</v>
      </c>
      <c r="B170" s="1152"/>
      <c r="C170" s="1153"/>
      <c r="D170" s="1151" t="s">
        <v>41</v>
      </c>
      <c r="E170" s="1152"/>
      <c r="F170" s="1153"/>
      <c r="G170" s="1143" t="s">
        <v>119</v>
      </c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44"/>
      <c r="X170" s="1234" t="s">
        <v>220</v>
      </c>
      <c r="Y170" s="1235" t="s">
        <v>221</v>
      </c>
      <c r="Z170" s="1188" t="s">
        <v>222</v>
      </c>
      <c r="AA170" s="1190" t="s">
        <v>223</v>
      </c>
      <c r="AB170" s="1224" t="s">
        <v>110</v>
      </c>
      <c r="AC170" s="1224"/>
      <c r="AD170" s="1224"/>
      <c r="AE170" s="1224"/>
      <c r="AF170" s="1210" t="s">
        <v>163</v>
      </c>
      <c r="AG170" s="1238"/>
    </row>
    <row r="171" spans="1:88" x14ac:dyDescent="0.25">
      <c r="A171" s="1160"/>
      <c r="B171" s="1233"/>
      <c r="C171" s="1197"/>
      <c r="D171" s="1160"/>
      <c r="E171" s="1233"/>
      <c r="F171" s="1197"/>
      <c r="G171" s="1136" t="s">
        <v>9</v>
      </c>
      <c r="H171" s="1136"/>
      <c r="I171" s="1136" t="s">
        <v>10</v>
      </c>
      <c r="J171" s="1136"/>
      <c r="K171" s="1136" t="s">
        <v>11</v>
      </c>
      <c r="L171" s="1136"/>
      <c r="M171" s="1136" t="s">
        <v>120</v>
      </c>
      <c r="N171" s="1136"/>
      <c r="O171" s="1136" t="s">
        <v>102</v>
      </c>
      <c r="P171" s="1136"/>
      <c r="Q171" s="1183" t="s">
        <v>121</v>
      </c>
      <c r="R171" s="1183"/>
      <c r="S171" s="1183" t="s">
        <v>122</v>
      </c>
      <c r="T171" s="1183"/>
      <c r="U171" s="1183" t="s">
        <v>123</v>
      </c>
      <c r="V171" s="1183"/>
      <c r="W171" s="1185" t="s">
        <v>224</v>
      </c>
      <c r="X171" s="1234"/>
      <c r="Y171" s="1235"/>
      <c r="Z171" s="1236"/>
      <c r="AA171" s="1237"/>
      <c r="AB171" s="1135" t="s">
        <v>111</v>
      </c>
      <c r="AC171" s="1135" t="s">
        <v>112</v>
      </c>
      <c r="AD171" s="1135" t="s">
        <v>113</v>
      </c>
      <c r="AE171" s="1135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154"/>
      <c r="B172" s="1155"/>
      <c r="C172" s="1156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36"/>
      <c r="X172" s="1234"/>
      <c r="Y172" s="1235"/>
      <c r="Z172" s="1189"/>
      <c r="AA172" s="1191"/>
      <c r="AB172" s="1136"/>
      <c r="AC172" s="1136"/>
      <c r="AD172" s="1136"/>
      <c r="AE172" s="1136"/>
      <c r="AF172" s="1240"/>
      <c r="AG172" s="1242"/>
      <c r="AH172" s="772"/>
    </row>
    <row r="173" spans="1:88" x14ac:dyDescent="0.25">
      <c r="A173" s="1223" t="s">
        <v>124</v>
      </c>
      <c r="B173" s="1223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23"/>
      <c r="B174" s="122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23"/>
      <c r="B175" s="1135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23"/>
      <c r="B176" s="122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23"/>
      <c r="B177" s="122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23"/>
      <c r="B178" s="122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81" t="s">
        <v>2</v>
      </c>
      <c r="B180" s="1135" t="s">
        <v>3</v>
      </c>
    </row>
    <row r="181" spans="1:88" x14ac:dyDescent="0.25">
      <c r="A181" s="1183"/>
      <c r="B181" s="1136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81" t="s">
        <v>75</v>
      </c>
      <c r="B185" s="1151" t="s">
        <v>41</v>
      </c>
      <c r="C185" s="1152"/>
      <c r="D185" s="1153"/>
      <c r="E185" s="1243" t="s">
        <v>4</v>
      </c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5"/>
    </row>
    <row r="186" spans="1:88" x14ac:dyDescent="0.25">
      <c r="A186" s="1182"/>
      <c r="B186" s="1154"/>
      <c r="C186" s="1155"/>
      <c r="D186" s="1156"/>
      <c r="E186" s="1223" t="s">
        <v>100</v>
      </c>
      <c r="F186" s="1223"/>
      <c r="G186" s="1246" t="s">
        <v>127</v>
      </c>
      <c r="H186" s="1223"/>
      <c r="I186" s="1223" t="s">
        <v>13</v>
      </c>
      <c r="J186" s="1223"/>
      <c r="K186" s="1223" t="s">
        <v>128</v>
      </c>
      <c r="L186" s="1223"/>
      <c r="M186" s="1223" t="s">
        <v>105</v>
      </c>
      <c r="N186" s="1223"/>
      <c r="O186" s="1224" t="s">
        <v>106</v>
      </c>
      <c r="P186" s="1224"/>
      <c r="Q186" s="1224" t="s">
        <v>129</v>
      </c>
      <c r="R186" s="1224"/>
      <c r="S186" s="1224" t="s">
        <v>130</v>
      </c>
      <c r="T186" s="1224"/>
      <c r="U186" s="1224" t="s">
        <v>131</v>
      </c>
      <c r="V186" s="1224"/>
      <c r="W186" s="534"/>
    </row>
    <row r="187" spans="1:88" x14ac:dyDescent="0.25">
      <c r="A187" s="1183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72" workbookViewId="0">
      <selection activeCell="F22" sqref="F21:F2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 - ( 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 - (  )</v>
      </c>
    </row>
    <row r="4" spans="1:88" ht="14.25" customHeight="1" x14ac:dyDescent="0.25">
      <c r="A4" s="532" t="str">
        <f>CONCATENATE("MES: ",[7]NOMBRE!B6," - ","( ",[7]NOMBRE!C6,[7]NOMBRE!D6," )")</f>
        <v>MES:  - ( 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180" t="s">
        <v>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81" t="s">
        <v>2</v>
      </c>
      <c r="B9" s="1158" t="s">
        <v>3</v>
      </c>
      <c r="C9" s="1161"/>
      <c r="D9" s="1162"/>
      <c r="E9" s="1165" t="s">
        <v>4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66"/>
      <c r="R9" s="1166"/>
      <c r="S9" s="1166"/>
      <c r="T9" s="1166"/>
      <c r="U9" s="1166"/>
      <c r="V9" s="1166"/>
      <c r="W9" s="1166"/>
      <c r="X9" s="1166"/>
      <c r="Y9" s="1166"/>
      <c r="Z9" s="1166"/>
      <c r="AA9" s="1166"/>
      <c r="AB9" s="1166"/>
      <c r="AC9" s="1166"/>
      <c r="AD9" s="1166"/>
      <c r="AE9" s="1166"/>
      <c r="AF9" s="1166"/>
      <c r="AG9" s="1166"/>
      <c r="AH9" s="1166"/>
      <c r="AI9" s="1166"/>
      <c r="AJ9" s="1166"/>
      <c r="AK9" s="1166"/>
      <c r="AL9" s="1167"/>
      <c r="AM9" s="1135" t="s">
        <v>6</v>
      </c>
      <c r="AN9" s="1165" t="s">
        <v>7</v>
      </c>
      <c r="AO9" s="1166"/>
      <c r="AP9" s="1166"/>
      <c r="AQ9" s="1167"/>
      <c r="AR9" s="1135" t="s">
        <v>8</v>
      </c>
      <c r="AS9" s="534"/>
    </row>
    <row r="10" spans="1:88" ht="31.5" customHeight="1" x14ac:dyDescent="0.25">
      <c r="A10" s="1182"/>
      <c r="B10" s="1159"/>
      <c r="C10" s="1163"/>
      <c r="D10" s="1164"/>
      <c r="E10" s="1165" t="s">
        <v>9</v>
      </c>
      <c r="F10" s="1167"/>
      <c r="G10" s="1165" t="s">
        <v>10</v>
      </c>
      <c r="H10" s="1167"/>
      <c r="I10" s="1165" t="s">
        <v>11</v>
      </c>
      <c r="J10" s="1167"/>
      <c r="K10" s="1165" t="s">
        <v>12</v>
      </c>
      <c r="L10" s="1167"/>
      <c r="M10" s="1165" t="s">
        <v>13</v>
      </c>
      <c r="N10" s="1167"/>
      <c r="O10" s="1143" t="s">
        <v>14</v>
      </c>
      <c r="P10" s="1144"/>
      <c r="Q10" s="1143" t="s">
        <v>15</v>
      </c>
      <c r="R10" s="1144"/>
      <c r="S10" s="1143" t="s">
        <v>16</v>
      </c>
      <c r="T10" s="1144"/>
      <c r="U10" s="1143" t="s">
        <v>17</v>
      </c>
      <c r="V10" s="1144"/>
      <c r="W10" s="1143" t="s">
        <v>18</v>
      </c>
      <c r="X10" s="1144"/>
      <c r="Y10" s="1143" t="s">
        <v>19</v>
      </c>
      <c r="Z10" s="1144"/>
      <c r="AA10" s="1143" t="s">
        <v>20</v>
      </c>
      <c r="AB10" s="1144"/>
      <c r="AC10" s="1143" t="s">
        <v>21</v>
      </c>
      <c r="AD10" s="1144"/>
      <c r="AE10" s="1143" t="s">
        <v>22</v>
      </c>
      <c r="AF10" s="1144"/>
      <c r="AG10" s="1157" t="s">
        <v>23</v>
      </c>
      <c r="AH10" s="1157"/>
      <c r="AI10" s="1143" t="s">
        <v>24</v>
      </c>
      <c r="AJ10" s="1144"/>
      <c r="AK10" s="1157" t="s">
        <v>25</v>
      </c>
      <c r="AL10" s="1144"/>
      <c r="AM10" s="1185"/>
      <c r="AN10" s="1186" t="s">
        <v>28</v>
      </c>
      <c r="AO10" s="1188" t="s">
        <v>29</v>
      </c>
      <c r="AP10" s="1188" t="s">
        <v>135</v>
      </c>
      <c r="AQ10" s="1190" t="s">
        <v>30</v>
      </c>
      <c r="AR10" s="1185"/>
      <c r="AS10" s="534"/>
    </row>
    <row r="11" spans="1:88" x14ac:dyDescent="0.25">
      <c r="A11" s="1183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36"/>
      <c r="AN11" s="1187"/>
      <c r="AO11" s="1189"/>
      <c r="AP11" s="1189"/>
      <c r="AQ11" s="1191"/>
      <c r="AR11" s="1136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184" t="s">
        <v>138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81" t="s">
        <v>42</v>
      </c>
      <c r="B16" s="1158" t="s">
        <v>3</v>
      </c>
      <c r="C16" s="1161"/>
      <c r="D16" s="1162"/>
      <c r="E16" s="1165" t="s">
        <v>4</v>
      </c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7"/>
      <c r="AM16" s="1135" t="s">
        <v>6</v>
      </c>
    </row>
    <row r="17" spans="1:86" x14ac:dyDescent="0.25">
      <c r="A17" s="1182"/>
      <c r="B17" s="1159"/>
      <c r="C17" s="1163"/>
      <c r="D17" s="1164"/>
      <c r="E17" s="1165" t="s">
        <v>9</v>
      </c>
      <c r="F17" s="1167"/>
      <c r="G17" s="1165" t="s">
        <v>10</v>
      </c>
      <c r="H17" s="1167"/>
      <c r="I17" s="1165" t="s">
        <v>11</v>
      </c>
      <c r="J17" s="1167"/>
      <c r="K17" s="1165" t="s">
        <v>12</v>
      </c>
      <c r="L17" s="1167"/>
      <c r="M17" s="1165" t="s">
        <v>13</v>
      </c>
      <c r="N17" s="1167"/>
      <c r="O17" s="1143" t="s">
        <v>14</v>
      </c>
      <c r="P17" s="1144"/>
      <c r="Q17" s="1143" t="s">
        <v>15</v>
      </c>
      <c r="R17" s="1144"/>
      <c r="S17" s="1143" t="s">
        <v>16</v>
      </c>
      <c r="T17" s="1144"/>
      <c r="U17" s="1143" t="s">
        <v>17</v>
      </c>
      <c r="V17" s="1144"/>
      <c r="W17" s="1143" t="s">
        <v>18</v>
      </c>
      <c r="X17" s="1144"/>
      <c r="Y17" s="1143" t="s">
        <v>19</v>
      </c>
      <c r="Z17" s="1144"/>
      <c r="AA17" s="1143" t="s">
        <v>20</v>
      </c>
      <c r="AB17" s="1144"/>
      <c r="AC17" s="1143" t="s">
        <v>21</v>
      </c>
      <c r="AD17" s="1144"/>
      <c r="AE17" s="1143" t="s">
        <v>22</v>
      </c>
      <c r="AF17" s="1144"/>
      <c r="AG17" s="1143" t="s">
        <v>23</v>
      </c>
      <c r="AH17" s="1144"/>
      <c r="AI17" s="1143" t="s">
        <v>24</v>
      </c>
      <c r="AJ17" s="1144"/>
      <c r="AK17" s="1143" t="s">
        <v>25</v>
      </c>
      <c r="AL17" s="1144"/>
      <c r="AM17" s="1185"/>
    </row>
    <row r="18" spans="1:86" x14ac:dyDescent="0.25">
      <c r="A18" s="1183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36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51" t="s">
        <v>42</v>
      </c>
      <c r="B24" s="1158" t="s">
        <v>3</v>
      </c>
      <c r="C24" s="1161"/>
      <c r="D24" s="1162"/>
      <c r="E24" s="1165" t="s">
        <v>4</v>
      </c>
      <c r="F24" s="1166"/>
      <c r="G24" s="1166"/>
      <c r="H24" s="1166"/>
      <c r="I24" s="1166"/>
      <c r="J24" s="1166"/>
      <c r="K24" s="1166"/>
      <c r="L24" s="1166"/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  <c r="AJ24" s="1166"/>
      <c r="AK24" s="1166"/>
      <c r="AL24" s="1167"/>
      <c r="AM24" s="1135" t="s">
        <v>6</v>
      </c>
    </row>
    <row r="25" spans="1:86" x14ac:dyDescent="0.25">
      <c r="A25" s="1160"/>
      <c r="B25" s="1159"/>
      <c r="C25" s="1163"/>
      <c r="D25" s="1164"/>
      <c r="E25" s="1165" t="s">
        <v>9</v>
      </c>
      <c r="F25" s="1167"/>
      <c r="G25" s="1165" t="s">
        <v>10</v>
      </c>
      <c r="H25" s="1167"/>
      <c r="I25" s="1165" t="s">
        <v>11</v>
      </c>
      <c r="J25" s="1167"/>
      <c r="K25" s="1165" t="s">
        <v>12</v>
      </c>
      <c r="L25" s="1167"/>
      <c r="M25" s="1165" t="s">
        <v>13</v>
      </c>
      <c r="N25" s="1167"/>
      <c r="O25" s="1143" t="s">
        <v>14</v>
      </c>
      <c r="P25" s="1144"/>
      <c r="Q25" s="1143" t="s">
        <v>15</v>
      </c>
      <c r="R25" s="1144"/>
      <c r="S25" s="1143" t="s">
        <v>16</v>
      </c>
      <c r="T25" s="1144"/>
      <c r="U25" s="1143" t="s">
        <v>17</v>
      </c>
      <c r="V25" s="1144"/>
      <c r="W25" s="1143" t="s">
        <v>18</v>
      </c>
      <c r="X25" s="1144"/>
      <c r="Y25" s="1143" t="s">
        <v>19</v>
      </c>
      <c r="Z25" s="1144"/>
      <c r="AA25" s="1143" t="s">
        <v>20</v>
      </c>
      <c r="AB25" s="1144"/>
      <c r="AC25" s="1143" t="s">
        <v>21</v>
      </c>
      <c r="AD25" s="1144"/>
      <c r="AE25" s="1143" t="s">
        <v>22</v>
      </c>
      <c r="AF25" s="1144"/>
      <c r="AG25" s="1143" t="s">
        <v>23</v>
      </c>
      <c r="AH25" s="1144"/>
      <c r="AI25" s="1143" t="s">
        <v>24</v>
      </c>
      <c r="AJ25" s="1144"/>
      <c r="AK25" s="1143" t="s">
        <v>25</v>
      </c>
      <c r="AL25" s="1144"/>
      <c r="AM25" s="1185"/>
    </row>
    <row r="26" spans="1:86" x14ac:dyDescent="0.25">
      <c r="A26" s="1154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36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51" t="s">
        <v>42</v>
      </c>
      <c r="B34" s="1158" t="s">
        <v>3</v>
      </c>
      <c r="C34" s="1161"/>
      <c r="D34" s="1162"/>
      <c r="E34" s="1165" t="s">
        <v>4</v>
      </c>
      <c r="F34" s="1166"/>
      <c r="G34" s="1166"/>
      <c r="H34" s="1166"/>
      <c r="I34" s="1166"/>
      <c r="J34" s="1166"/>
      <c r="K34" s="1166"/>
      <c r="L34" s="1166"/>
      <c r="M34" s="1166"/>
      <c r="N34" s="1166"/>
      <c r="O34" s="1166"/>
      <c r="P34" s="1166"/>
      <c r="Q34" s="1166"/>
      <c r="R34" s="1166"/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66"/>
      <c r="AK34" s="1166"/>
      <c r="AL34" s="1167"/>
      <c r="AM34" s="1135" t="s">
        <v>6</v>
      </c>
    </row>
    <row r="35" spans="1:86" x14ac:dyDescent="0.25">
      <c r="A35" s="1160"/>
      <c r="B35" s="1159"/>
      <c r="C35" s="1163"/>
      <c r="D35" s="1164"/>
      <c r="E35" s="1165" t="s">
        <v>9</v>
      </c>
      <c r="F35" s="1167"/>
      <c r="G35" s="1165" t="s">
        <v>10</v>
      </c>
      <c r="H35" s="1167"/>
      <c r="I35" s="1165" t="s">
        <v>11</v>
      </c>
      <c r="J35" s="1167"/>
      <c r="K35" s="1165" t="s">
        <v>12</v>
      </c>
      <c r="L35" s="1167"/>
      <c r="M35" s="1165" t="s">
        <v>13</v>
      </c>
      <c r="N35" s="1167"/>
      <c r="O35" s="1143" t="s">
        <v>14</v>
      </c>
      <c r="P35" s="1144"/>
      <c r="Q35" s="1143" t="s">
        <v>15</v>
      </c>
      <c r="R35" s="1144"/>
      <c r="S35" s="1143" t="s">
        <v>16</v>
      </c>
      <c r="T35" s="1144"/>
      <c r="U35" s="1143" t="s">
        <v>17</v>
      </c>
      <c r="V35" s="1144"/>
      <c r="W35" s="1143" t="s">
        <v>18</v>
      </c>
      <c r="X35" s="1144"/>
      <c r="Y35" s="1143" t="s">
        <v>19</v>
      </c>
      <c r="Z35" s="1144"/>
      <c r="AA35" s="1143" t="s">
        <v>20</v>
      </c>
      <c r="AB35" s="1144"/>
      <c r="AC35" s="1143" t="s">
        <v>21</v>
      </c>
      <c r="AD35" s="1144"/>
      <c r="AE35" s="1143" t="s">
        <v>22</v>
      </c>
      <c r="AF35" s="1144"/>
      <c r="AG35" s="1143" t="s">
        <v>23</v>
      </c>
      <c r="AH35" s="1144"/>
      <c r="AI35" s="1143" t="s">
        <v>24</v>
      </c>
      <c r="AJ35" s="1144"/>
      <c r="AK35" s="1143" t="s">
        <v>25</v>
      </c>
      <c r="AL35" s="1144"/>
      <c r="AM35" s="1185"/>
    </row>
    <row r="36" spans="1:86" x14ac:dyDescent="0.25">
      <c r="A36" s="1154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36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51" t="s">
        <v>42</v>
      </c>
      <c r="B44" s="1158" t="s">
        <v>3</v>
      </c>
      <c r="C44" s="1161"/>
      <c r="D44" s="1162"/>
      <c r="E44" s="1165" t="s">
        <v>4</v>
      </c>
      <c r="F44" s="1166"/>
      <c r="G44" s="1166"/>
      <c r="H44" s="1166"/>
      <c r="I44" s="1166"/>
      <c r="J44" s="1166"/>
      <c r="K44" s="1166"/>
      <c r="L44" s="1166"/>
      <c r="M44" s="1166"/>
      <c r="N44" s="1166"/>
      <c r="O44" s="1166"/>
      <c r="P44" s="1166"/>
      <c r="Q44" s="1166"/>
      <c r="R44" s="1166"/>
      <c r="S44" s="1166"/>
      <c r="T44" s="1166"/>
      <c r="U44" s="1166"/>
      <c r="V44" s="1166"/>
      <c r="W44" s="1166"/>
      <c r="X44" s="1166"/>
      <c r="Y44" s="1166"/>
      <c r="Z44" s="1166"/>
      <c r="AA44" s="1166"/>
      <c r="AB44" s="1166"/>
      <c r="AC44" s="1166"/>
      <c r="AD44" s="1166"/>
      <c r="AE44" s="1166"/>
      <c r="AF44" s="1166"/>
      <c r="AG44" s="1166"/>
      <c r="AH44" s="1166"/>
      <c r="AI44" s="1166"/>
      <c r="AJ44" s="1166"/>
      <c r="AK44" s="1166"/>
      <c r="AL44" s="1167"/>
      <c r="AM44" s="1135" t="s">
        <v>6</v>
      </c>
    </row>
    <row r="45" spans="1:86" x14ac:dyDescent="0.25">
      <c r="A45" s="1160"/>
      <c r="B45" s="1159"/>
      <c r="C45" s="1163"/>
      <c r="D45" s="1164"/>
      <c r="E45" s="1165" t="s">
        <v>9</v>
      </c>
      <c r="F45" s="1167"/>
      <c r="G45" s="1165" t="s">
        <v>10</v>
      </c>
      <c r="H45" s="1167"/>
      <c r="I45" s="1165" t="s">
        <v>11</v>
      </c>
      <c r="J45" s="1167"/>
      <c r="K45" s="1165" t="s">
        <v>12</v>
      </c>
      <c r="L45" s="1167"/>
      <c r="M45" s="1165" t="s">
        <v>13</v>
      </c>
      <c r="N45" s="1167"/>
      <c r="O45" s="1143" t="s">
        <v>14</v>
      </c>
      <c r="P45" s="1144"/>
      <c r="Q45" s="1143" t="s">
        <v>15</v>
      </c>
      <c r="R45" s="1144"/>
      <c r="S45" s="1143" t="s">
        <v>16</v>
      </c>
      <c r="T45" s="1144"/>
      <c r="U45" s="1143" t="s">
        <v>17</v>
      </c>
      <c r="V45" s="1144"/>
      <c r="W45" s="1143" t="s">
        <v>18</v>
      </c>
      <c r="X45" s="1144"/>
      <c r="Y45" s="1143" t="s">
        <v>19</v>
      </c>
      <c r="Z45" s="1144"/>
      <c r="AA45" s="1143" t="s">
        <v>20</v>
      </c>
      <c r="AB45" s="1144"/>
      <c r="AC45" s="1143" t="s">
        <v>21</v>
      </c>
      <c r="AD45" s="1144"/>
      <c r="AE45" s="1143" t="s">
        <v>22</v>
      </c>
      <c r="AF45" s="1144"/>
      <c r="AG45" s="1143" t="s">
        <v>23</v>
      </c>
      <c r="AH45" s="1144"/>
      <c r="AI45" s="1143" t="s">
        <v>24</v>
      </c>
      <c r="AJ45" s="1144"/>
      <c r="AK45" s="1143" t="s">
        <v>25</v>
      </c>
      <c r="AL45" s="1144"/>
      <c r="AM45" s="1185"/>
    </row>
    <row r="46" spans="1:86" x14ac:dyDescent="0.25">
      <c r="A46" s="1154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36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537"/>
      <c r="AN54" s="537"/>
      <c r="AO54" s="537"/>
      <c r="AP54" s="537"/>
      <c r="AQ54" s="537"/>
      <c r="AR54" s="537"/>
    </row>
    <row r="55" spans="1:231" x14ac:dyDescent="0.25">
      <c r="A55" s="1169"/>
      <c r="B55" s="1174"/>
      <c r="C55" s="1175"/>
      <c r="D55" s="1176"/>
      <c r="E55" s="1165" t="s">
        <v>9</v>
      </c>
      <c r="F55" s="1167"/>
      <c r="G55" s="1165" t="s">
        <v>10</v>
      </c>
      <c r="H55" s="1167"/>
      <c r="I55" s="1165" t="s">
        <v>11</v>
      </c>
      <c r="J55" s="1167"/>
      <c r="K55" s="1165" t="s">
        <v>12</v>
      </c>
      <c r="L55" s="1167"/>
      <c r="M55" s="1165" t="s">
        <v>13</v>
      </c>
      <c r="N55" s="1167"/>
      <c r="O55" s="1143" t="s">
        <v>14</v>
      </c>
      <c r="P55" s="1144"/>
      <c r="Q55" s="1143" t="s">
        <v>15</v>
      </c>
      <c r="R55" s="1144"/>
      <c r="S55" s="1143" t="s">
        <v>16</v>
      </c>
      <c r="T55" s="1144"/>
      <c r="U55" s="1143" t="s">
        <v>17</v>
      </c>
      <c r="V55" s="1157"/>
      <c r="W55" s="1143" t="s">
        <v>18</v>
      </c>
      <c r="X55" s="1144"/>
      <c r="Y55" s="1143" t="s">
        <v>19</v>
      </c>
      <c r="Z55" s="1144"/>
      <c r="AA55" s="1143" t="s">
        <v>20</v>
      </c>
      <c r="AB55" s="1144"/>
      <c r="AC55" s="1143" t="s">
        <v>21</v>
      </c>
      <c r="AD55" s="1144"/>
      <c r="AE55" s="1143" t="s">
        <v>22</v>
      </c>
      <c r="AF55" s="1144"/>
      <c r="AG55" s="1143" t="s">
        <v>23</v>
      </c>
      <c r="AH55" s="1144"/>
      <c r="AI55" s="1143" t="s">
        <v>24</v>
      </c>
      <c r="AJ55" s="1144"/>
      <c r="AK55" s="1143" t="s">
        <v>25</v>
      </c>
      <c r="AL55" s="1144"/>
      <c r="AM55" s="537"/>
      <c r="AN55" s="537"/>
      <c r="AO55" s="537"/>
      <c r="AP55" s="537"/>
      <c r="AQ55" s="537"/>
      <c r="AR55" s="537"/>
    </row>
    <row r="56" spans="1:231" x14ac:dyDescent="0.25">
      <c r="A56" s="1170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158" t="s">
        <v>66</v>
      </c>
      <c r="B87" s="1162"/>
      <c r="C87" s="1158" t="s">
        <v>3</v>
      </c>
      <c r="D87" s="1161"/>
      <c r="E87" s="1162"/>
      <c r="F87" s="1165" t="s">
        <v>4</v>
      </c>
      <c r="G87" s="1166"/>
      <c r="H87" s="1166"/>
      <c r="I87" s="1166"/>
      <c r="J87" s="1166"/>
      <c r="K87" s="1166"/>
      <c r="L87" s="1166"/>
      <c r="M87" s="1166"/>
      <c r="N87" s="1166"/>
      <c r="O87" s="1166"/>
      <c r="P87" s="1166"/>
      <c r="Q87" s="1166"/>
      <c r="R87" s="1166"/>
      <c r="S87" s="1166"/>
      <c r="T87" s="1166"/>
      <c r="U87" s="1166"/>
      <c r="V87" s="1166"/>
      <c r="W87" s="1166"/>
      <c r="X87" s="1166"/>
      <c r="Y87" s="1166"/>
      <c r="Z87" s="1166"/>
      <c r="AA87" s="1166"/>
      <c r="AB87" s="1166"/>
      <c r="AC87" s="1166"/>
      <c r="AD87" s="1166"/>
      <c r="AE87" s="1166"/>
      <c r="AF87" s="1166"/>
      <c r="AG87" s="1166"/>
      <c r="AH87" s="1166"/>
      <c r="AI87" s="1166"/>
      <c r="AJ87" s="1166"/>
      <c r="AK87" s="1166"/>
      <c r="AL87" s="1166"/>
      <c r="AM87" s="1167"/>
      <c r="AN87" s="1135" t="s">
        <v>6</v>
      </c>
    </row>
    <row r="88" spans="1:86" x14ac:dyDescent="0.25">
      <c r="A88" s="1192"/>
      <c r="B88" s="1193"/>
      <c r="C88" s="1159"/>
      <c r="D88" s="1163"/>
      <c r="E88" s="1164"/>
      <c r="F88" s="1165" t="s">
        <v>9</v>
      </c>
      <c r="G88" s="1167"/>
      <c r="H88" s="1166" t="s">
        <v>10</v>
      </c>
      <c r="I88" s="1166"/>
      <c r="J88" s="1165" t="s">
        <v>11</v>
      </c>
      <c r="K88" s="1167"/>
      <c r="L88" s="1166" t="s">
        <v>12</v>
      </c>
      <c r="M88" s="1166"/>
      <c r="N88" s="1165" t="s">
        <v>13</v>
      </c>
      <c r="O88" s="1167"/>
      <c r="P88" s="1166" t="s">
        <v>14</v>
      </c>
      <c r="Q88" s="1166"/>
      <c r="R88" s="1165" t="s">
        <v>15</v>
      </c>
      <c r="S88" s="1167"/>
      <c r="T88" s="1166" t="s">
        <v>16</v>
      </c>
      <c r="U88" s="1166"/>
      <c r="V88" s="1165" t="s">
        <v>17</v>
      </c>
      <c r="W88" s="1167"/>
      <c r="X88" s="1166" t="s">
        <v>18</v>
      </c>
      <c r="Y88" s="1167"/>
      <c r="Z88" s="1165" t="s">
        <v>19</v>
      </c>
      <c r="AA88" s="1166"/>
      <c r="AB88" s="1165" t="s">
        <v>20</v>
      </c>
      <c r="AC88" s="1167"/>
      <c r="AD88" s="1166" t="s">
        <v>21</v>
      </c>
      <c r="AE88" s="1166"/>
      <c r="AF88" s="1165" t="s">
        <v>22</v>
      </c>
      <c r="AG88" s="1167"/>
      <c r="AH88" s="1166" t="s">
        <v>23</v>
      </c>
      <c r="AI88" s="1166"/>
      <c r="AJ88" s="1165" t="s">
        <v>24</v>
      </c>
      <c r="AK88" s="1167"/>
      <c r="AL88" s="1166" t="s">
        <v>25</v>
      </c>
      <c r="AM88" s="1167"/>
      <c r="AN88" s="1185"/>
    </row>
    <row r="89" spans="1:86" x14ac:dyDescent="0.25">
      <c r="A89" s="1159"/>
      <c r="B89" s="1163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36"/>
    </row>
    <row r="90" spans="1:86" x14ac:dyDescent="0.25">
      <c r="A90" s="1165" t="s">
        <v>67</v>
      </c>
      <c r="B90" s="1167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5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5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194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195" t="s">
        <v>74</v>
      </c>
      <c r="B96" s="1196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41" t="s">
        <v>153</v>
      </c>
      <c r="B97" s="114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165" t="s">
        <v>155</v>
      </c>
      <c r="B99" s="1166"/>
      <c r="C99" s="1167"/>
      <c r="D99" s="955" t="s">
        <v>41</v>
      </c>
    </row>
    <row r="100" spans="1:86" ht="21" x14ac:dyDescent="0.25">
      <c r="A100" s="1158" t="s">
        <v>156</v>
      </c>
      <c r="B100" s="1162"/>
      <c r="C100" s="936" t="s">
        <v>95</v>
      </c>
      <c r="D100" s="748"/>
      <c r="E100" s="749"/>
    </row>
    <row r="101" spans="1:86" x14ac:dyDescent="0.25">
      <c r="A101" s="1192"/>
      <c r="B101" s="1193"/>
      <c r="C101" s="937" t="s">
        <v>96</v>
      </c>
      <c r="D101" s="701"/>
      <c r="E101" s="749"/>
    </row>
    <row r="102" spans="1:86" ht="21" x14ac:dyDescent="0.25">
      <c r="A102" s="1159"/>
      <c r="B102" s="1164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51" t="s">
        <v>66</v>
      </c>
      <c r="B104" s="1153"/>
      <c r="C104" s="1158" t="s">
        <v>3</v>
      </c>
      <c r="D104" s="1161"/>
      <c r="E104" s="1162"/>
      <c r="F104" s="1165" t="s">
        <v>4</v>
      </c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6"/>
      <c r="R104" s="1166"/>
      <c r="S104" s="1166"/>
      <c r="T104" s="1166"/>
      <c r="U104" s="1166"/>
      <c r="V104" s="1166"/>
      <c r="W104" s="1166"/>
      <c r="X104" s="1166"/>
      <c r="Y104" s="1166"/>
      <c r="Z104" s="1166"/>
      <c r="AA104" s="1166"/>
      <c r="AB104" s="1166"/>
      <c r="AC104" s="1166"/>
      <c r="AD104" s="1166"/>
      <c r="AE104" s="1166"/>
      <c r="AF104" s="1166"/>
      <c r="AG104" s="1166"/>
      <c r="AH104" s="1166"/>
      <c r="AI104" s="1166"/>
      <c r="AJ104" s="1166"/>
      <c r="AK104" s="1166"/>
      <c r="AL104" s="1166"/>
      <c r="AM104" s="1167"/>
      <c r="AN104" s="1135" t="s">
        <v>6</v>
      </c>
      <c r="AO104" s="771"/>
    </row>
    <row r="105" spans="1:86" x14ac:dyDescent="0.25">
      <c r="A105" s="1160"/>
      <c r="B105" s="1197"/>
      <c r="C105" s="1159"/>
      <c r="D105" s="1163"/>
      <c r="E105" s="1164"/>
      <c r="F105" s="1165" t="s">
        <v>9</v>
      </c>
      <c r="G105" s="1167"/>
      <c r="H105" s="1165" t="s">
        <v>10</v>
      </c>
      <c r="I105" s="1167"/>
      <c r="J105" s="1165" t="s">
        <v>11</v>
      </c>
      <c r="K105" s="1167"/>
      <c r="L105" s="1165" t="s">
        <v>12</v>
      </c>
      <c r="M105" s="1167"/>
      <c r="N105" s="1165" t="s">
        <v>13</v>
      </c>
      <c r="O105" s="1167"/>
      <c r="P105" s="1143" t="s">
        <v>14</v>
      </c>
      <c r="Q105" s="1144"/>
      <c r="R105" s="1143" t="s">
        <v>15</v>
      </c>
      <c r="S105" s="1144"/>
      <c r="T105" s="1143" t="s">
        <v>16</v>
      </c>
      <c r="U105" s="1144"/>
      <c r="V105" s="1143" t="s">
        <v>17</v>
      </c>
      <c r="W105" s="1144"/>
      <c r="X105" s="1143" t="s">
        <v>18</v>
      </c>
      <c r="Y105" s="1144"/>
      <c r="Z105" s="1143" t="s">
        <v>19</v>
      </c>
      <c r="AA105" s="1144"/>
      <c r="AB105" s="1143" t="s">
        <v>20</v>
      </c>
      <c r="AC105" s="1144"/>
      <c r="AD105" s="1157" t="s">
        <v>21</v>
      </c>
      <c r="AE105" s="1157"/>
      <c r="AF105" s="1143" t="s">
        <v>22</v>
      </c>
      <c r="AG105" s="1144"/>
      <c r="AH105" s="1157" t="s">
        <v>23</v>
      </c>
      <c r="AI105" s="1157"/>
      <c r="AJ105" s="1143" t="s">
        <v>24</v>
      </c>
      <c r="AK105" s="1144"/>
      <c r="AL105" s="1157" t="s">
        <v>25</v>
      </c>
      <c r="AM105" s="1144"/>
      <c r="AN105" s="1185"/>
    </row>
    <row r="106" spans="1:86" x14ac:dyDescent="0.25">
      <c r="A106" s="1154"/>
      <c r="B106" s="1156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36"/>
      <c r="AO106" s="772"/>
    </row>
    <row r="107" spans="1:86" ht="21" customHeight="1" x14ac:dyDescent="0.25">
      <c r="A107" s="1198" t="s">
        <v>158</v>
      </c>
      <c r="B107" s="1199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39" t="s">
        <v>159</v>
      </c>
      <c r="B108" s="114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00" t="s">
        <v>160</v>
      </c>
      <c r="B109" s="1201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51" t="s">
        <v>75</v>
      </c>
      <c r="B111" s="1153"/>
      <c r="C111" s="1151" t="s">
        <v>41</v>
      </c>
      <c r="D111" s="1152"/>
      <c r="E111" s="1153"/>
      <c r="F111" s="1165" t="s">
        <v>100</v>
      </c>
      <c r="G111" s="1167"/>
      <c r="H111" s="1202" t="s">
        <v>101</v>
      </c>
      <c r="I111" s="1167"/>
      <c r="J111" s="1165" t="s">
        <v>102</v>
      </c>
      <c r="K111" s="1167"/>
      <c r="L111" s="1165" t="s">
        <v>103</v>
      </c>
      <c r="M111" s="1167"/>
      <c r="N111" s="1165" t="s">
        <v>104</v>
      </c>
      <c r="O111" s="1167"/>
      <c r="P111" s="1143" t="s">
        <v>105</v>
      </c>
      <c r="Q111" s="1144"/>
      <c r="R111" s="1143" t="s">
        <v>106</v>
      </c>
      <c r="S111" s="1144"/>
      <c r="T111" s="1143" t="s">
        <v>107</v>
      </c>
      <c r="U111" s="1157"/>
      <c r="V111" s="1143" t="s">
        <v>108</v>
      </c>
      <c r="W111" s="1157"/>
      <c r="X111" s="1203" t="s">
        <v>109</v>
      </c>
      <c r="Y111" s="1209" t="s">
        <v>162</v>
      </c>
      <c r="Z111" s="1157"/>
      <c r="AA111" s="1157"/>
      <c r="AB111" s="1144"/>
      <c r="AC111" s="1210" t="s">
        <v>163</v>
      </c>
      <c r="AD111" s="1211"/>
      <c r="AE111" s="1157" t="s">
        <v>164</v>
      </c>
      <c r="AF111" s="1157"/>
      <c r="AG111" s="1157"/>
      <c r="AH111" s="1144"/>
      <c r="AI111" s="1203" t="s">
        <v>165</v>
      </c>
    </row>
    <row r="112" spans="1:86" ht="21" x14ac:dyDescent="0.25">
      <c r="A112" s="1154"/>
      <c r="B112" s="1156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04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04"/>
    </row>
    <row r="113" spans="1:87" x14ac:dyDescent="0.25">
      <c r="A113" s="1205" t="s">
        <v>116</v>
      </c>
      <c r="B113" s="1206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07" t="s">
        <v>117</v>
      </c>
      <c r="B114" s="1208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51" t="s">
        <v>75</v>
      </c>
      <c r="B116" s="1153"/>
      <c r="C116" s="1181" t="s">
        <v>41</v>
      </c>
      <c r="D116" s="1165" t="s">
        <v>4</v>
      </c>
      <c r="E116" s="1166"/>
      <c r="F116" s="1166"/>
      <c r="G116" s="1166"/>
      <c r="H116" s="1166"/>
      <c r="I116" s="1166"/>
      <c r="J116" s="1166"/>
      <c r="K116" s="1166"/>
      <c r="L116" s="1166"/>
      <c r="M116" s="1167"/>
      <c r="N116" s="1165" t="s">
        <v>5</v>
      </c>
      <c r="O116" s="1167"/>
      <c r="P116" s="1135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54"/>
      <c r="B117" s="1156"/>
      <c r="C117" s="1183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36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35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36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35" t="s">
        <v>81</v>
      </c>
      <c r="B121" s="1135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36"/>
      <c r="B122" s="1136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165" t="s">
        <v>83</v>
      </c>
      <c r="B137" s="1166"/>
      <c r="C137" s="1166"/>
      <c r="D137" s="1167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05" t="s">
        <v>191</v>
      </c>
      <c r="C138" s="1212"/>
      <c r="D138" s="1206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51" t="s">
        <v>83</v>
      </c>
      <c r="B140" s="1152"/>
      <c r="C140" s="1153"/>
      <c r="D140" s="1143" t="s">
        <v>193</v>
      </c>
      <c r="E140" s="1157"/>
      <c r="F140" s="1144"/>
      <c r="G140" s="1135" t="s">
        <v>194</v>
      </c>
      <c r="H140" s="1166" t="s">
        <v>195</v>
      </c>
      <c r="I140" s="1166"/>
      <c r="J140" s="1167"/>
      <c r="K140" s="1165" t="s">
        <v>196</v>
      </c>
      <c r="L140" s="1166"/>
      <c r="M140" s="1167"/>
    </row>
    <row r="141" spans="1:85" ht="21" x14ac:dyDescent="0.25">
      <c r="A141" s="1154"/>
      <c r="B141" s="1155"/>
      <c r="C141" s="1156"/>
      <c r="D141" s="947" t="s">
        <v>41</v>
      </c>
      <c r="E141" s="933" t="s">
        <v>197</v>
      </c>
      <c r="F141" s="933" t="s">
        <v>198</v>
      </c>
      <c r="G141" s="1136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35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36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43" t="s">
        <v>88</v>
      </c>
      <c r="B145" s="114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45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46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45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150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46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51" t="s">
        <v>210</v>
      </c>
      <c r="B153" s="1152"/>
      <c r="C153" s="1153"/>
      <c r="D153" s="1143" t="s">
        <v>211</v>
      </c>
      <c r="E153" s="1157"/>
      <c r="F153" s="1144"/>
      <c r="G153" s="1135" t="s">
        <v>194</v>
      </c>
      <c r="H153" s="1158" t="s">
        <v>85</v>
      </c>
      <c r="I153" s="1135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54"/>
      <c r="B154" s="1155"/>
      <c r="C154" s="1156"/>
      <c r="D154" s="947" t="s">
        <v>212</v>
      </c>
      <c r="E154" s="933" t="s">
        <v>90</v>
      </c>
      <c r="F154" s="933" t="s">
        <v>91</v>
      </c>
      <c r="G154" s="1136"/>
      <c r="H154" s="1159"/>
      <c r="I154" s="1136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47" t="s">
        <v>87</v>
      </c>
      <c r="B155" s="1137" t="s">
        <v>94</v>
      </c>
      <c r="C155" s="113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148"/>
      <c r="B156" s="1139" t="s">
        <v>92</v>
      </c>
      <c r="C156" s="114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149"/>
      <c r="B157" s="1141" t="s">
        <v>93</v>
      </c>
      <c r="C157" s="114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35" t="s">
        <v>86</v>
      </c>
      <c r="B158" s="1137" t="s">
        <v>94</v>
      </c>
      <c r="C158" s="113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5"/>
      <c r="B159" s="1139" t="s">
        <v>92</v>
      </c>
      <c r="C159" s="114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36"/>
      <c r="B160" s="1141" t="s">
        <v>93</v>
      </c>
      <c r="C160" s="114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223" t="s">
        <v>9</v>
      </c>
      <c r="G163" s="1223"/>
      <c r="H163" s="1223" t="s">
        <v>10</v>
      </c>
      <c r="I163" s="1223"/>
      <c r="J163" s="1223" t="s">
        <v>11</v>
      </c>
      <c r="K163" s="1223"/>
      <c r="L163" s="1167" t="s">
        <v>12</v>
      </c>
      <c r="M163" s="1165"/>
      <c r="N163" s="1223" t="s">
        <v>13</v>
      </c>
      <c r="O163" s="1223"/>
      <c r="P163" s="1144" t="s">
        <v>14</v>
      </c>
      <c r="Q163" s="1143"/>
      <c r="R163" s="1224" t="s">
        <v>15</v>
      </c>
      <c r="S163" s="1224"/>
      <c r="T163" s="1144" t="s">
        <v>16</v>
      </c>
      <c r="U163" s="1143"/>
      <c r="V163" s="1224" t="s">
        <v>17</v>
      </c>
      <c r="W163" s="1224"/>
      <c r="X163" s="1144" t="s">
        <v>18</v>
      </c>
      <c r="Y163" s="1143"/>
      <c r="Z163" s="1143" t="s">
        <v>19</v>
      </c>
      <c r="AA163" s="1144"/>
      <c r="AB163" s="1224" t="s">
        <v>20</v>
      </c>
      <c r="AC163" s="1224"/>
      <c r="AD163" s="1224" t="s">
        <v>21</v>
      </c>
      <c r="AE163" s="1224"/>
      <c r="AF163" s="1224" t="s">
        <v>22</v>
      </c>
      <c r="AG163" s="1224"/>
      <c r="AH163" s="1224" t="s">
        <v>23</v>
      </c>
      <c r="AI163" s="1224"/>
      <c r="AJ163" s="1224" t="s">
        <v>24</v>
      </c>
      <c r="AK163" s="1224"/>
      <c r="AL163" s="1224" t="s">
        <v>25</v>
      </c>
      <c r="AM163" s="1224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25" t="s">
        <v>216</v>
      </c>
      <c r="B165" s="1226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27" t="s">
        <v>217</v>
      </c>
      <c r="B166" s="1228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29" t="s">
        <v>218</v>
      </c>
      <c r="B167" s="1230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31" t="s">
        <v>49</v>
      </c>
      <c r="B168" s="1232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51" t="s">
        <v>75</v>
      </c>
      <c r="B170" s="1152"/>
      <c r="C170" s="1153"/>
      <c r="D170" s="1151" t="s">
        <v>41</v>
      </c>
      <c r="E170" s="1152"/>
      <c r="F170" s="1153"/>
      <c r="G170" s="1143" t="s">
        <v>119</v>
      </c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44"/>
      <c r="X170" s="1234" t="s">
        <v>220</v>
      </c>
      <c r="Y170" s="1235" t="s">
        <v>221</v>
      </c>
      <c r="Z170" s="1188" t="s">
        <v>222</v>
      </c>
      <c r="AA170" s="1190" t="s">
        <v>223</v>
      </c>
      <c r="AB170" s="1224" t="s">
        <v>110</v>
      </c>
      <c r="AC170" s="1224"/>
      <c r="AD170" s="1224"/>
      <c r="AE170" s="1224"/>
      <c r="AF170" s="1210" t="s">
        <v>163</v>
      </c>
      <c r="AG170" s="1238"/>
    </row>
    <row r="171" spans="1:88" x14ac:dyDescent="0.25">
      <c r="A171" s="1160"/>
      <c r="B171" s="1233"/>
      <c r="C171" s="1197"/>
      <c r="D171" s="1160"/>
      <c r="E171" s="1233"/>
      <c r="F171" s="1197"/>
      <c r="G171" s="1136" t="s">
        <v>9</v>
      </c>
      <c r="H171" s="1136"/>
      <c r="I171" s="1136" t="s">
        <v>10</v>
      </c>
      <c r="J171" s="1136"/>
      <c r="K171" s="1136" t="s">
        <v>11</v>
      </c>
      <c r="L171" s="1136"/>
      <c r="M171" s="1136" t="s">
        <v>120</v>
      </c>
      <c r="N171" s="1136"/>
      <c r="O171" s="1136" t="s">
        <v>102</v>
      </c>
      <c r="P171" s="1136"/>
      <c r="Q171" s="1183" t="s">
        <v>121</v>
      </c>
      <c r="R171" s="1183"/>
      <c r="S171" s="1183" t="s">
        <v>122</v>
      </c>
      <c r="T171" s="1183"/>
      <c r="U171" s="1183" t="s">
        <v>123</v>
      </c>
      <c r="V171" s="1183"/>
      <c r="W171" s="1185" t="s">
        <v>224</v>
      </c>
      <c r="X171" s="1234"/>
      <c r="Y171" s="1235"/>
      <c r="Z171" s="1236"/>
      <c r="AA171" s="1237"/>
      <c r="AB171" s="1135" t="s">
        <v>111</v>
      </c>
      <c r="AC171" s="1135" t="s">
        <v>112</v>
      </c>
      <c r="AD171" s="1135" t="s">
        <v>113</v>
      </c>
      <c r="AE171" s="1135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154"/>
      <c r="B172" s="1155"/>
      <c r="C172" s="1156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36"/>
      <c r="X172" s="1234"/>
      <c r="Y172" s="1235"/>
      <c r="Z172" s="1189"/>
      <c r="AA172" s="1191"/>
      <c r="AB172" s="1136"/>
      <c r="AC172" s="1136"/>
      <c r="AD172" s="1136"/>
      <c r="AE172" s="1136"/>
      <c r="AF172" s="1240"/>
      <c r="AG172" s="1242"/>
      <c r="AH172" s="772"/>
    </row>
    <row r="173" spans="1:88" x14ac:dyDescent="0.25">
      <c r="A173" s="1223" t="s">
        <v>124</v>
      </c>
      <c r="B173" s="1223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23"/>
      <c r="B174" s="122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23"/>
      <c r="B175" s="1135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23"/>
      <c r="B176" s="122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23"/>
      <c r="B177" s="122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23"/>
      <c r="B178" s="122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81" t="s">
        <v>2</v>
      </c>
      <c r="B180" s="1135" t="s">
        <v>3</v>
      </c>
    </row>
    <row r="181" spans="1:88" x14ac:dyDescent="0.25">
      <c r="A181" s="1183"/>
      <c r="B181" s="1136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81" t="s">
        <v>75</v>
      </c>
      <c r="B185" s="1151" t="s">
        <v>41</v>
      </c>
      <c r="C185" s="1152"/>
      <c r="D185" s="1153"/>
      <c r="E185" s="1243" t="s">
        <v>4</v>
      </c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5"/>
    </row>
    <row r="186" spans="1:88" x14ac:dyDescent="0.25">
      <c r="A186" s="1182"/>
      <c r="B186" s="1154"/>
      <c r="C186" s="1155"/>
      <c r="D186" s="1156"/>
      <c r="E186" s="1223" t="s">
        <v>100</v>
      </c>
      <c r="F186" s="1223"/>
      <c r="G186" s="1246" t="s">
        <v>127</v>
      </c>
      <c r="H186" s="1223"/>
      <c r="I186" s="1223" t="s">
        <v>13</v>
      </c>
      <c r="J186" s="1223"/>
      <c r="K186" s="1223" t="s">
        <v>128</v>
      </c>
      <c r="L186" s="1223"/>
      <c r="M186" s="1223" t="s">
        <v>105</v>
      </c>
      <c r="N186" s="1223"/>
      <c r="O186" s="1224" t="s">
        <v>106</v>
      </c>
      <c r="P186" s="1224"/>
      <c r="Q186" s="1224" t="s">
        <v>129</v>
      </c>
      <c r="R186" s="1224"/>
      <c r="S186" s="1224" t="s">
        <v>130</v>
      </c>
      <c r="T186" s="1224"/>
      <c r="U186" s="1224" t="s">
        <v>131</v>
      </c>
      <c r="V186" s="1224"/>
      <c r="W186" s="534"/>
    </row>
    <row r="187" spans="1:88" x14ac:dyDescent="0.25">
      <c r="A187" s="1183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2017-08-17T18:41:41Z</dcterms:modified>
</cp:coreProperties>
</file>